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codeName="ThisWorkbook" defaultThemeVersion="124226"/>
  <xr:revisionPtr revIDLastSave="2" documentId="13_ncr:1_{2C093D4B-2649-442A-9C64-0978BBD1ACB9}" xr6:coauthVersionLast="47" xr6:coauthVersionMax="47" xr10:uidLastSave="{D1BD1CF8-5912-4EC8-B589-E381695996BA}"/>
  <bookViews>
    <workbookView xWindow="-108" yWindow="-108" windowWidth="23256" windowHeight="12456" tabRatio="944" xr2:uid="{00000000-000D-0000-FFFF-FFFF00000000}"/>
  </bookViews>
  <sheets>
    <sheet name="Cover" sheetId="38" r:id="rId1"/>
    <sheet name="Contents" sheetId="54" r:id="rId2"/>
    <sheet name="Inputs and eligible population" sheetId="50" r:id="rId3"/>
    <sheet name="Unit costs" sheetId="21" r:id="rId4"/>
    <sheet name="Summary" sheetId="47" r:id="rId5"/>
    <sheet name="Population selection" sheetId="32" state="hidden" r:id="rId6"/>
    <sheet name="Financial impact (cash)" sheetId="42" r:id="rId7"/>
    <sheet name="Capacity (local prices)" sheetId="46" r:id="rId8"/>
    <sheet name="payscales" sheetId="57" r:id="rId9"/>
  </sheets>
  <externalReferences>
    <externalReference r:id="rId10"/>
    <externalReference r:id="rId11"/>
  </externalReferences>
  <definedNames>
    <definedName name="_xlnm._FilterDatabase" localSheetId="5" hidden="1">'Population selection'!$A$157:$GL$550</definedName>
    <definedName name="ENGCCGS">'Population selection'!$B$29:$B$134</definedName>
    <definedName name="ENGLANDICS">'Population selection'!$B$158:$B$199</definedName>
    <definedName name="LAUCALAUTHWALES">'Population selection'!$B$516:$B$537</definedName>
    <definedName name="LOCALAUTH">'Population selection'!$B$201:$B$550</definedName>
    <definedName name="LOCALAUTHENG">'Population selection'!$B$201:$B$514</definedName>
    <definedName name="LOCALAUTHNORTHI">'Population selection'!$B$539:$B$549</definedName>
    <definedName name="LOCALAUTHWALES">'Population selection'!$B$516:$B$537</definedName>
    <definedName name="NATIONAL">'Population selection'!$B$25:$B$27</definedName>
    <definedName name="NHSENGRE">'Population selection'!$B$150:$B$156</definedName>
    <definedName name="NI_HSCT">'Population selection'!$B$144:$B$148</definedName>
    <definedName name="ORGTYPE" localSheetId="7">'[1]Population selection'!$L$12:$L$19</definedName>
    <definedName name="ORGTYPE" localSheetId="0">'[2]Population selection'!$L$12:$L$18</definedName>
    <definedName name="ORGTYPE" localSheetId="6">'[1]Population selection'!$L$12:$L$19</definedName>
    <definedName name="ORGTYPE" localSheetId="4">'[1]Population selection'!$L$12:$L$19</definedName>
    <definedName name="ORGTYPE">'Population selection'!$L$5:$L$14</definedName>
    <definedName name="ORGTYPE2">'[1]Population selection'!$L$12:$L$19</definedName>
    <definedName name="ORGTYPE3">'[1]Population selection'!$L$12:$L$19</definedName>
    <definedName name="PER100K">'Population selection'!$B$23</definedName>
    <definedName name="Popindicator">'Population selection'!$B$554:$B$569</definedName>
    <definedName name="_xlnm.Print_Area" localSheetId="7">'Capacity (local prices)'!$B$1:$R$102</definedName>
    <definedName name="_xlnm.Print_Area" localSheetId="1">Contents!$A$1:$P$29</definedName>
    <definedName name="_xlnm.Print_Area" localSheetId="0">Cover!$A$1:$P$40</definedName>
    <definedName name="_xlnm.Print_Area" localSheetId="6">'Financial impact (cash)'!$B$1:$J$40</definedName>
    <definedName name="_xlnm.Print_Area" localSheetId="2">'Inputs and eligible population'!$A$2:$M$104</definedName>
    <definedName name="_xlnm.Print_Area" localSheetId="5">'Population selection'!$B$11:$J$17</definedName>
    <definedName name="_xlnm.Print_Area" localSheetId="4">Summary!$B$1:$K$55</definedName>
    <definedName name="_xlnm.Print_Area" localSheetId="3">'Unit costs'!$B$1:$S$46</definedName>
    <definedName name="WALESHB">'Population selection'!$B$136:$B$142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70" i="57" l="1"/>
  <c r="U62" i="57"/>
  <c r="U53" i="57"/>
  <c r="R41" i="57"/>
  <c r="R40" i="57"/>
  <c r="R39" i="57"/>
  <c r="R38" i="57"/>
  <c r="R37" i="57"/>
  <c r="R36" i="57"/>
  <c r="R35" i="57"/>
  <c r="R34" i="57"/>
  <c r="R33" i="57"/>
  <c r="R32" i="57"/>
  <c r="R31" i="57"/>
  <c r="R30" i="57"/>
  <c r="R29" i="57"/>
  <c r="R28" i="57"/>
  <c r="R27" i="57"/>
  <c r="R26" i="57"/>
  <c r="R25" i="57"/>
  <c r="R24" i="57"/>
  <c r="R23" i="57"/>
  <c r="R22" i="57"/>
  <c r="R21" i="57"/>
  <c r="R20" i="57"/>
  <c r="R19" i="57"/>
  <c r="R18" i="57"/>
  <c r="R17" i="57"/>
  <c r="R16" i="57"/>
  <c r="R15" i="57"/>
  <c r="R14" i="57"/>
  <c r="R13" i="57"/>
  <c r="R12" i="57"/>
  <c r="R11" i="57"/>
  <c r="R10" i="57"/>
  <c r="R9" i="57"/>
  <c r="R8" i="57"/>
  <c r="R7" i="57"/>
  <c r="R6" i="57"/>
  <c r="R5" i="57"/>
  <c r="D6" i="57"/>
  <c r="D7" i="57"/>
  <c r="D8" i="57"/>
  <c r="D9" i="57"/>
  <c r="D10" i="57"/>
  <c r="D11" i="57"/>
  <c r="D12" i="57"/>
  <c r="D13" i="57"/>
  <c r="D14" i="57"/>
  <c r="D15" i="57"/>
  <c r="D16" i="57"/>
  <c r="D17" i="57"/>
  <c r="D18" i="57"/>
  <c r="D19" i="57"/>
  <c r="D20" i="57"/>
  <c r="D21" i="57"/>
  <c r="D22" i="57"/>
  <c r="D23" i="57"/>
  <c r="D24" i="57"/>
  <c r="D25" i="57"/>
  <c r="D26" i="57"/>
  <c r="D27" i="57"/>
  <c r="D28" i="57"/>
  <c r="D29" i="57"/>
  <c r="D30" i="57"/>
  <c r="D31" i="57"/>
  <c r="D32" i="57"/>
  <c r="D33" i="57"/>
  <c r="D34" i="57"/>
  <c r="D35" i="57"/>
  <c r="D36" i="57"/>
  <c r="D37" i="57"/>
  <c r="D38" i="57"/>
  <c r="D39" i="57"/>
  <c r="D40" i="57"/>
  <c r="D41" i="57"/>
  <c r="D42" i="57"/>
  <c r="D43" i="57"/>
  <c r="D44" i="57"/>
  <c r="D45" i="57"/>
  <c r="D46" i="57"/>
  <c r="D47" i="57"/>
  <c r="D48" i="57"/>
  <c r="D49" i="57"/>
  <c r="D50" i="57"/>
  <c r="D51" i="57"/>
  <c r="D52" i="57"/>
  <c r="D53" i="57"/>
  <c r="D54" i="57"/>
  <c r="D55" i="57"/>
  <c r="D56" i="57"/>
  <c r="D57" i="57"/>
  <c r="D58" i="57"/>
  <c r="D59" i="57"/>
  <c r="D60" i="57"/>
  <c r="D61" i="57"/>
  <c r="D62" i="57"/>
  <c r="D63" i="57"/>
  <c r="D64" i="57"/>
  <c r="D65" i="57"/>
  <c r="D66" i="57"/>
  <c r="D67" i="57"/>
  <c r="D68" i="57"/>
  <c r="D69" i="57"/>
  <c r="D70" i="57"/>
  <c r="D71" i="57"/>
  <c r="D72" i="57"/>
  <c r="D73" i="57"/>
  <c r="D74" i="57"/>
  <c r="D75" i="57"/>
  <c r="D76" i="57"/>
  <c r="D77" i="57"/>
  <c r="D78" i="57"/>
  <c r="D79" i="57"/>
  <c r="D80" i="57"/>
  <c r="D81" i="57"/>
  <c r="D82" i="57"/>
  <c r="D83" i="57"/>
  <c r="D84" i="57"/>
  <c r="D85" i="57"/>
  <c r="D86" i="57"/>
  <c r="D87" i="57"/>
  <c r="D88" i="57"/>
  <c r="D89" i="57"/>
  <c r="D90" i="57"/>
  <c r="D91" i="57"/>
  <c r="D92" i="57"/>
  <c r="D93" i="57"/>
  <c r="D94" i="57"/>
  <c r="D95" i="57"/>
  <c r="D96" i="57"/>
  <c r="D97" i="57"/>
  <c r="D98" i="57"/>
  <c r="D99" i="57"/>
  <c r="D100" i="57"/>
  <c r="D5" i="57"/>
  <c r="B13" i="46" l="1"/>
  <c r="C70" i="46"/>
  <c r="C69" i="46"/>
  <c r="C68" i="46"/>
  <c r="C67" i="46"/>
  <c r="C66" i="46"/>
  <c r="B70" i="46"/>
  <c r="B69" i="46"/>
  <c r="B68" i="46"/>
  <c r="B67" i="46"/>
  <c r="B66" i="46"/>
  <c r="B14" i="46"/>
  <c r="F17" i="21" l="1"/>
  <c r="F18" i="21"/>
  <c r="F19" i="21"/>
  <c r="F20" i="21"/>
  <c r="F16" i="21"/>
  <c r="C30" i="42" s="1"/>
  <c r="F12" i="21"/>
  <c r="F13" i="21"/>
  <c r="F9" i="21"/>
  <c r="C21" i="42" s="1"/>
  <c r="F10" i="21"/>
  <c r="F11" i="21"/>
  <c r="C42" i="21"/>
  <c r="J42" i="21" s="1"/>
  <c r="D42" i="21"/>
  <c r="K42" i="21" s="1"/>
  <c r="E42" i="21"/>
  <c r="F42" i="21"/>
  <c r="G42" i="21"/>
  <c r="N42" i="21" l="1"/>
  <c r="M42" i="21"/>
  <c r="L42" i="21"/>
  <c r="H58" i="50" l="1"/>
  <c r="G58" i="50"/>
  <c r="F58" i="50"/>
  <c r="E58" i="50"/>
  <c r="D58" i="50"/>
  <c r="J69" i="50"/>
  <c r="C60" i="46" s="1"/>
  <c r="I69" i="50"/>
  <c r="C59" i="46" s="1"/>
  <c r="H69" i="50"/>
  <c r="C58" i="46" s="1"/>
  <c r="G69" i="50"/>
  <c r="C57" i="46" s="1"/>
  <c r="F69" i="50"/>
  <c r="C56" i="46" s="1"/>
  <c r="J71" i="50"/>
  <c r="C80" i="46" s="1"/>
  <c r="I71" i="50"/>
  <c r="C79" i="46" s="1"/>
  <c r="H71" i="50"/>
  <c r="C78" i="46" s="1"/>
  <c r="G71" i="50"/>
  <c r="C77" i="46" s="1"/>
  <c r="F71" i="50"/>
  <c r="C76" i="46" s="1"/>
  <c r="C49" i="46"/>
  <c r="C48" i="46"/>
  <c r="C46" i="46"/>
  <c r="C47" i="46"/>
  <c r="C45" i="46"/>
  <c r="F28" i="21" l="1"/>
  <c r="F24" i="21"/>
  <c r="F32" i="21"/>
  <c r="F33" i="21"/>
  <c r="F36" i="21"/>
  <c r="H36" i="21" s="1"/>
  <c r="F35" i="21"/>
  <c r="F34" i="21"/>
  <c r="F27" i="21"/>
  <c r="F26" i="21"/>
  <c r="F25" i="21"/>
  <c r="B77" i="46"/>
  <c r="B78" i="46"/>
  <c r="B79" i="46"/>
  <c r="B80" i="46"/>
  <c r="B76" i="46"/>
  <c r="F41" i="21"/>
  <c r="M41" i="21" s="1"/>
  <c r="G41" i="21"/>
  <c r="D41" i="21"/>
  <c r="E41" i="21"/>
  <c r="C41" i="21"/>
  <c r="J41" i="21" s="1"/>
  <c r="C92" i="46"/>
  <c r="C91" i="46"/>
  <c r="C90" i="46"/>
  <c r="C89" i="46"/>
  <c r="C88" i="46"/>
  <c r="B89" i="46"/>
  <c r="B90" i="46"/>
  <c r="B91" i="46"/>
  <c r="B92" i="46"/>
  <c r="B88" i="46"/>
  <c r="B57" i="46"/>
  <c r="B58" i="46"/>
  <c r="B59" i="46"/>
  <c r="B60" i="46"/>
  <c r="B56" i="46"/>
  <c r="B46" i="46"/>
  <c r="B47" i="46"/>
  <c r="B48" i="46"/>
  <c r="B49" i="46"/>
  <c r="B45" i="46"/>
  <c r="B35" i="46"/>
  <c r="B36" i="46"/>
  <c r="B37" i="46"/>
  <c r="B38" i="46"/>
  <c r="B34" i="46"/>
  <c r="C38" i="46"/>
  <c r="C37" i="46"/>
  <c r="C36" i="46"/>
  <c r="C35" i="46"/>
  <c r="C34" i="46"/>
  <c r="C28" i="46"/>
  <c r="C27" i="46"/>
  <c r="C26" i="46"/>
  <c r="C25" i="46"/>
  <c r="C24" i="46"/>
  <c r="B25" i="46"/>
  <c r="B26" i="46"/>
  <c r="B27" i="46"/>
  <c r="B28" i="46"/>
  <c r="B24" i="46"/>
  <c r="B31" i="42"/>
  <c r="B32" i="42"/>
  <c r="B33" i="42"/>
  <c r="B34" i="42"/>
  <c r="B30" i="42"/>
  <c r="C22" i="42"/>
  <c r="N41" i="21" l="1"/>
  <c r="L41" i="21"/>
  <c r="K41" i="21"/>
  <c r="H35" i="21"/>
  <c r="H33" i="21"/>
  <c r="H34" i="21"/>
  <c r="H32" i="21"/>
  <c r="C34" i="42"/>
  <c r="C25" i="21"/>
  <c r="H25" i="21" s="1"/>
  <c r="C26" i="21"/>
  <c r="H26" i="21" s="1"/>
  <c r="C27" i="21"/>
  <c r="H27" i="21" s="1"/>
  <c r="C24" i="21"/>
  <c r="H24" i="21" s="1"/>
  <c r="H28" i="21"/>
  <c r="C33" i="42"/>
  <c r="C32" i="42"/>
  <c r="C31" i="42"/>
  <c r="C25" i="42"/>
  <c r="C24" i="42"/>
  <c r="C23" i="42"/>
  <c r="I58" i="50"/>
  <c r="N43" i="21" l="1"/>
  <c r="C38" i="50"/>
  <c r="M43" i="21" l="1"/>
  <c r="F15" i="50"/>
  <c r="F17" i="50"/>
  <c r="F18" i="50"/>
  <c r="B11" i="46"/>
  <c r="B10" i="46"/>
  <c r="K556" i="32"/>
  <c r="K557" i="32"/>
  <c r="K558" i="32"/>
  <c r="K559" i="32"/>
  <c r="K560" i="32"/>
  <c r="K561" i="32"/>
  <c r="K562" i="32"/>
  <c r="K563" i="32"/>
  <c r="K564" i="32"/>
  <c r="K565" i="32"/>
  <c r="K566" i="32"/>
  <c r="K567" i="32"/>
  <c r="K568" i="32"/>
  <c r="K555" i="32"/>
  <c r="J556" i="32"/>
  <c r="J557" i="32"/>
  <c r="J558" i="32"/>
  <c r="J559" i="32"/>
  <c r="J560" i="32"/>
  <c r="J561" i="32"/>
  <c r="J562" i="32"/>
  <c r="J563" i="32"/>
  <c r="J564" i="32"/>
  <c r="J565" i="32"/>
  <c r="J566" i="32"/>
  <c r="J567" i="32"/>
  <c r="J568" i="32"/>
  <c r="J555" i="32"/>
  <c r="K6" i="57" l="1"/>
  <c r="K7" i="57"/>
  <c r="K8" i="57"/>
  <c r="K9" i="57"/>
  <c r="K10" i="57"/>
  <c r="K11" i="57"/>
  <c r="K12" i="57"/>
  <c r="K13" i="57"/>
  <c r="K14" i="57"/>
  <c r="K15" i="57"/>
  <c r="K16" i="57"/>
  <c r="K17" i="57"/>
  <c r="K18" i="57"/>
  <c r="K19" i="57"/>
  <c r="K20" i="57"/>
  <c r="K21" i="57"/>
  <c r="K22" i="57"/>
  <c r="K23" i="57"/>
  <c r="K24" i="57"/>
  <c r="K25" i="57"/>
  <c r="K26" i="57"/>
  <c r="K27" i="57"/>
  <c r="K28" i="57"/>
  <c r="K29" i="57"/>
  <c r="K30" i="57"/>
  <c r="K31" i="57"/>
  <c r="K32" i="57"/>
  <c r="K33" i="57"/>
  <c r="K34" i="57"/>
  <c r="K35" i="57"/>
  <c r="K36" i="57"/>
  <c r="K37" i="57"/>
  <c r="K38" i="57"/>
  <c r="K39" i="57"/>
  <c r="K40" i="57"/>
  <c r="K41" i="57"/>
  <c r="K42" i="57"/>
  <c r="K43" i="57"/>
  <c r="K44" i="57"/>
  <c r="K45" i="57"/>
  <c r="K46" i="57"/>
  <c r="K47" i="57"/>
  <c r="K48" i="57"/>
  <c r="K49" i="57"/>
  <c r="K50" i="57"/>
  <c r="K51" i="57"/>
  <c r="K52" i="57"/>
  <c r="K53" i="57"/>
  <c r="K54" i="57"/>
  <c r="K55" i="57"/>
  <c r="K56" i="57"/>
  <c r="K57" i="57"/>
  <c r="K58" i="57"/>
  <c r="K59" i="57"/>
  <c r="K60" i="57"/>
  <c r="K61" i="57"/>
  <c r="K62" i="57"/>
  <c r="K63" i="57"/>
  <c r="K64" i="57"/>
  <c r="K65" i="57"/>
  <c r="K66" i="57"/>
  <c r="K67" i="57"/>
  <c r="K68" i="57"/>
  <c r="K69" i="57"/>
  <c r="K70" i="57"/>
  <c r="K71" i="57"/>
  <c r="K72" i="57"/>
  <c r="K73" i="57"/>
  <c r="K74" i="57"/>
  <c r="K75" i="57"/>
  <c r="K76" i="57"/>
  <c r="K77" i="57"/>
  <c r="K78" i="57"/>
  <c r="K79" i="57"/>
  <c r="K80" i="57"/>
  <c r="K81" i="57"/>
  <c r="K5" i="57"/>
  <c r="V41" i="57"/>
  <c r="V33" i="57"/>
  <c r="V34" i="57"/>
  <c r="V35" i="57"/>
  <c r="V36" i="57"/>
  <c r="V37" i="57"/>
  <c r="V8" i="57"/>
  <c r="V9" i="57"/>
  <c r="V10" i="57"/>
  <c r="V11" i="57"/>
  <c r="V12" i="57"/>
  <c r="V13" i="57"/>
  <c r="V14" i="57"/>
  <c r="V15" i="57"/>
  <c r="V16" i="57"/>
  <c r="V17" i="57"/>
  <c r="V18" i="57"/>
  <c r="L80" i="50" s="1"/>
  <c r="V19" i="57"/>
  <c r="V20" i="57"/>
  <c r="V21" i="57"/>
  <c r="L74" i="50" s="1"/>
  <c r="V22" i="57"/>
  <c r="V23" i="57"/>
  <c r="V24" i="57"/>
  <c r="L82" i="50" s="1"/>
  <c r="V25" i="57"/>
  <c r="V26" i="57"/>
  <c r="V27" i="57"/>
  <c r="V28" i="57"/>
  <c r="V29" i="57"/>
  <c r="V30" i="57"/>
  <c r="V31" i="57"/>
  <c r="V32" i="57"/>
  <c r="V5" i="57"/>
  <c r="L79" i="50" l="1"/>
  <c r="L69" i="50"/>
  <c r="E28" i="21" s="1"/>
  <c r="G28" i="21" s="1"/>
  <c r="L71" i="50"/>
  <c r="E34" i="21" s="1"/>
  <c r="L76" i="50"/>
  <c r="L70" i="50"/>
  <c r="L81" i="50"/>
  <c r="L75" i="50"/>
  <c r="D105" i="57"/>
  <c r="C105" i="57"/>
  <c r="B105" i="57"/>
  <c r="F100" i="57"/>
  <c r="E100" i="57"/>
  <c r="F99" i="57"/>
  <c r="E99" i="57"/>
  <c r="F98" i="57"/>
  <c r="E98" i="57"/>
  <c r="F97" i="57"/>
  <c r="E97" i="57"/>
  <c r="F96" i="57"/>
  <c r="E96" i="57"/>
  <c r="F95" i="57"/>
  <c r="E95" i="57"/>
  <c r="F94" i="57"/>
  <c r="E94" i="57"/>
  <c r="F93" i="57"/>
  <c r="E93" i="57"/>
  <c r="F92" i="57"/>
  <c r="E92" i="57"/>
  <c r="F91" i="57"/>
  <c r="E91" i="57"/>
  <c r="F90" i="57"/>
  <c r="E90" i="57"/>
  <c r="F89" i="57"/>
  <c r="E89" i="57"/>
  <c r="F88" i="57"/>
  <c r="E88" i="57"/>
  <c r="F87" i="57"/>
  <c r="E87" i="57"/>
  <c r="F86" i="57"/>
  <c r="E86" i="57"/>
  <c r="F85" i="57"/>
  <c r="E85" i="57"/>
  <c r="F84" i="57"/>
  <c r="E84" i="57"/>
  <c r="F83" i="57"/>
  <c r="E83" i="57"/>
  <c r="F82" i="57"/>
  <c r="E82" i="57"/>
  <c r="J81" i="57"/>
  <c r="M81" i="57" s="1"/>
  <c r="H81" i="57"/>
  <c r="F81" i="57"/>
  <c r="E81" i="57"/>
  <c r="J80" i="57"/>
  <c r="L80" i="57" s="1"/>
  <c r="H80" i="57"/>
  <c r="F80" i="57"/>
  <c r="E80" i="57"/>
  <c r="J79" i="57"/>
  <c r="L79" i="57" s="1"/>
  <c r="H79" i="57"/>
  <c r="F79" i="57"/>
  <c r="E79" i="57"/>
  <c r="J78" i="57"/>
  <c r="L78" i="57" s="1"/>
  <c r="H78" i="57"/>
  <c r="F78" i="57"/>
  <c r="E78" i="57"/>
  <c r="J77" i="57"/>
  <c r="M77" i="57" s="1"/>
  <c r="H77" i="57"/>
  <c r="F77" i="57"/>
  <c r="E77" i="57"/>
  <c r="J76" i="57"/>
  <c r="M76" i="57" s="1"/>
  <c r="H76" i="57"/>
  <c r="F76" i="57"/>
  <c r="E76" i="57"/>
  <c r="J75" i="57"/>
  <c r="L75" i="57" s="1"/>
  <c r="H75" i="57"/>
  <c r="F75" i="57"/>
  <c r="E75" i="57"/>
  <c r="J74" i="57"/>
  <c r="L74" i="57" s="1"/>
  <c r="H74" i="57"/>
  <c r="F74" i="57"/>
  <c r="E74" i="57"/>
  <c r="J73" i="57"/>
  <c r="M73" i="57" s="1"/>
  <c r="H73" i="57"/>
  <c r="F73" i="57"/>
  <c r="E73" i="57"/>
  <c r="J72" i="57"/>
  <c r="M72" i="57" s="1"/>
  <c r="H72" i="57"/>
  <c r="F72" i="57"/>
  <c r="E72" i="57"/>
  <c r="J71" i="57"/>
  <c r="L71" i="57" s="1"/>
  <c r="H71" i="57"/>
  <c r="F71" i="57"/>
  <c r="E71" i="57"/>
  <c r="J70" i="57"/>
  <c r="L70" i="57" s="1"/>
  <c r="H70" i="57"/>
  <c r="F70" i="57"/>
  <c r="E70" i="57"/>
  <c r="J69" i="57"/>
  <c r="M69" i="57" s="1"/>
  <c r="H69" i="57"/>
  <c r="F69" i="57"/>
  <c r="E69" i="57"/>
  <c r="J68" i="57"/>
  <c r="L68" i="57" s="1"/>
  <c r="H68" i="57"/>
  <c r="F68" i="57"/>
  <c r="E68" i="57"/>
  <c r="J67" i="57"/>
  <c r="L67" i="57" s="1"/>
  <c r="H67" i="57"/>
  <c r="F67" i="57"/>
  <c r="E67" i="57"/>
  <c r="J66" i="57"/>
  <c r="L66" i="57" s="1"/>
  <c r="H66" i="57"/>
  <c r="F66" i="57"/>
  <c r="E66" i="57"/>
  <c r="J65" i="57"/>
  <c r="M65" i="57" s="1"/>
  <c r="H65" i="57"/>
  <c r="F65" i="57"/>
  <c r="E65" i="57"/>
  <c r="J64" i="57"/>
  <c r="M64" i="57" s="1"/>
  <c r="H64" i="57"/>
  <c r="F64" i="57"/>
  <c r="E64" i="57"/>
  <c r="J63" i="57"/>
  <c r="L63" i="57" s="1"/>
  <c r="H63" i="57"/>
  <c r="F63" i="57"/>
  <c r="E63" i="57"/>
  <c r="J62" i="57"/>
  <c r="L62" i="57" s="1"/>
  <c r="H62" i="57"/>
  <c r="F62" i="57"/>
  <c r="E62" i="57"/>
  <c r="J61" i="57"/>
  <c r="M61" i="57" s="1"/>
  <c r="H61" i="57"/>
  <c r="F61" i="57"/>
  <c r="E61" i="57"/>
  <c r="J60" i="57"/>
  <c r="M60" i="57" s="1"/>
  <c r="H60" i="57"/>
  <c r="F60" i="57"/>
  <c r="E60" i="57"/>
  <c r="J59" i="57"/>
  <c r="L59" i="57" s="1"/>
  <c r="H59" i="57"/>
  <c r="F59" i="57"/>
  <c r="E59" i="57"/>
  <c r="J58" i="57"/>
  <c r="L58" i="57" s="1"/>
  <c r="H58" i="57"/>
  <c r="F58" i="57"/>
  <c r="E58" i="57"/>
  <c r="J57" i="57"/>
  <c r="M57" i="57" s="1"/>
  <c r="H57" i="57"/>
  <c r="F57" i="57"/>
  <c r="E57" i="57"/>
  <c r="J56" i="57"/>
  <c r="M56" i="57" s="1"/>
  <c r="H56" i="57"/>
  <c r="F56" i="57"/>
  <c r="E56" i="57"/>
  <c r="J55" i="57"/>
  <c r="L55" i="57" s="1"/>
  <c r="H55" i="57"/>
  <c r="F55" i="57"/>
  <c r="E55" i="57"/>
  <c r="J54" i="57"/>
  <c r="L54" i="57" s="1"/>
  <c r="H54" i="57"/>
  <c r="F54" i="57"/>
  <c r="E54" i="57"/>
  <c r="J53" i="57"/>
  <c r="M53" i="57" s="1"/>
  <c r="H53" i="57"/>
  <c r="F53" i="57"/>
  <c r="E53" i="57"/>
  <c r="J52" i="57"/>
  <c r="M52" i="57" s="1"/>
  <c r="H52" i="57"/>
  <c r="F52" i="57"/>
  <c r="E52" i="57"/>
  <c r="J51" i="57"/>
  <c r="L51" i="57" s="1"/>
  <c r="H51" i="57"/>
  <c r="F51" i="57"/>
  <c r="E51" i="57"/>
  <c r="J50" i="57"/>
  <c r="L50" i="57" s="1"/>
  <c r="H50" i="57"/>
  <c r="F50" i="57"/>
  <c r="E50" i="57"/>
  <c r="J49" i="57"/>
  <c r="M49" i="57" s="1"/>
  <c r="H49" i="57"/>
  <c r="F49" i="57"/>
  <c r="E49" i="57"/>
  <c r="J48" i="57"/>
  <c r="M48" i="57" s="1"/>
  <c r="H48" i="57"/>
  <c r="F48" i="57"/>
  <c r="E48" i="57"/>
  <c r="J47" i="57"/>
  <c r="L47" i="57" s="1"/>
  <c r="H47" i="57"/>
  <c r="F47" i="57"/>
  <c r="E47" i="57"/>
  <c r="J46" i="57"/>
  <c r="L46" i="57" s="1"/>
  <c r="H46" i="57"/>
  <c r="F46" i="57"/>
  <c r="E46" i="57"/>
  <c r="J45" i="57"/>
  <c r="M45" i="57" s="1"/>
  <c r="H45" i="57"/>
  <c r="F45" i="57"/>
  <c r="E45" i="57"/>
  <c r="J44" i="57"/>
  <c r="N44" i="57" s="1"/>
  <c r="H44" i="57"/>
  <c r="F44" i="57"/>
  <c r="E44" i="57"/>
  <c r="J43" i="57"/>
  <c r="M43" i="57" s="1"/>
  <c r="H43" i="57"/>
  <c r="F43" i="57"/>
  <c r="E43" i="57"/>
  <c r="J42" i="57"/>
  <c r="H42" i="57"/>
  <c r="F42" i="57"/>
  <c r="E42" i="57"/>
  <c r="J41" i="57"/>
  <c r="H41" i="57"/>
  <c r="F41" i="57"/>
  <c r="E41" i="57"/>
  <c r="J40" i="57"/>
  <c r="L40" i="57" s="1"/>
  <c r="H40" i="57"/>
  <c r="F40" i="57"/>
  <c r="E40" i="57"/>
  <c r="J39" i="57"/>
  <c r="H39" i="57"/>
  <c r="F39" i="57"/>
  <c r="E39" i="57"/>
  <c r="J38" i="57"/>
  <c r="M38" i="57" s="1"/>
  <c r="H38" i="57"/>
  <c r="F38" i="57"/>
  <c r="E38" i="57"/>
  <c r="J37" i="57"/>
  <c r="L37" i="57" s="1"/>
  <c r="H37" i="57"/>
  <c r="F37" i="57"/>
  <c r="E37" i="57"/>
  <c r="J36" i="57"/>
  <c r="L36" i="57" s="1"/>
  <c r="H36" i="57"/>
  <c r="F36" i="57"/>
  <c r="E36" i="57"/>
  <c r="J35" i="57"/>
  <c r="M35" i="57" s="1"/>
  <c r="H35" i="57"/>
  <c r="F35" i="57"/>
  <c r="E35" i="57"/>
  <c r="J34" i="57"/>
  <c r="M34" i="57" s="1"/>
  <c r="H34" i="57"/>
  <c r="F34" i="57"/>
  <c r="E34" i="57"/>
  <c r="J33" i="57"/>
  <c r="L33" i="57" s="1"/>
  <c r="H33" i="57"/>
  <c r="F33" i="57"/>
  <c r="E33" i="57"/>
  <c r="J32" i="57"/>
  <c r="L32" i="57" s="1"/>
  <c r="H32" i="57"/>
  <c r="F32" i="57"/>
  <c r="E32" i="57"/>
  <c r="J31" i="57"/>
  <c r="M31" i="57" s="1"/>
  <c r="H31" i="57"/>
  <c r="F31" i="57"/>
  <c r="E31" i="57"/>
  <c r="J30" i="57"/>
  <c r="M30" i="57" s="1"/>
  <c r="H30" i="57"/>
  <c r="F30" i="57"/>
  <c r="E30" i="57"/>
  <c r="J29" i="57"/>
  <c r="L29" i="57" s="1"/>
  <c r="H29" i="57"/>
  <c r="F29" i="57"/>
  <c r="E29" i="57"/>
  <c r="J28" i="57"/>
  <c r="L28" i="57" s="1"/>
  <c r="H28" i="57"/>
  <c r="F28" i="57"/>
  <c r="E28" i="57"/>
  <c r="J27" i="57"/>
  <c r="M27" i="57" s="1"/>
  <c r="H27" i="57"/>
  <c r="F27" i="57"/>
  <c r="E27" i="57"/>
  <c r="J26" i="57"/>
  <c r="M26" i="57" s="1"/>
  <c r="H26" i="57"/>
  <c r="F26" i="57"/>
  <c r="E26" i="57"/>
  <c r="J25" i="57"/>
  <c r="L25" i="57" s="1"/>
  <c r="H25" i="57"/>
  <c r="F25" i="57"/>
  <c r="E25" i="57"/>
  <c r="J24" i="57"/>
  <c r="L24" i="57" s="1"/>
  <c r="H24" i="57"/>
  <c r="F24" i="57"/>
  <c r="E24" i="57"/>
  <c r="J23" i="57"/>
  <c r="M23" i="57" s="1"/>
  <c r="H23" i="57"/>
  <c r="F23" i="57"/>
  <c r="E23" i="57"/>
  <c r="J22" i="57"/>
  <c r="M22" i="57" s="1"/>
  <c r="H22" i="57"/>
  <c r="F22" i="57"/>
  <c r="E22" i="57"/>
  <c r="J21" i="57"/>
  <c r="L21" i="57" s="1"/>
  <c r="H21" i="57"/>
  <c r="F21" i="57"/>
  <c r="E21" i="57"/>
  <c r="J20" i="57"/>
  <c r="L20" i="57" s="1"/>
  <c r="H20" i="57"/>
  <c r="F20" i="57"/>
  <c r="E20" i="57"/>
  <c r="J19" i="57"/>
  <c r="M19" i="57" s="1"/>
  <c r="H19" i="57"/>
  <c r="F19" i="57"/>
  <c r="E19" i="57"/>
  <c r="J18" i="57"/>
  <c r="M18" i="57" s="1"/>
  <c r="H18" i="57"/>
  <c r="F18" i="57"/>
  <c r="E18" i="57"/>
  <c r="J17" i="57"/>
  <c r="L17" i="57" s="1"/>
  <c r="H17" i="57"/>
  <c r="F17" i="57"/>
  <c r="E17" i="57"/>
  <c r="J16" i="57"/>
  <c r="L16" i="57" s="1"/>
  <c r="H16" i="57"/>
  <c r="F16" i="57"/>
  <c r="E16" i="57"/>
  <c r="J15" i="57"/>
  <c r="M15" i="57" s="1"/>
  <c r="H15" i="57"/>
  <c r="F15" i="57"/>
  <c r="E15" i="57"/>
  <c r="J14" i="57"/>
  <c r="M14" i="57" s="1"/>
  <c r="H14" i="57"/>
  <c r="F14" i="57"/>
  <c r="E14" i="57"/>
  <c r="J13" i="57"/>
  <c r="L13" i="57" s="1"/>
  <c r="H13" i="57"/>
  <c r="F13" i="57"/>
  <c r="E13" i="57"/>
  <c r="J12" i="57"/>
  <c r="L12" i="57" s="1"/>
  <c r="H12" i="57"/>
  <c r="F12" i="57"/>
  <c r="E12" i="57"/>
  <c r="J11" i="57"/>
  <c r="M11" i="57" s="1"/>
  <c r="H11" i="57"/>
  <c r="F11" i="57"/>
  <c r="E11" i="57"/>
  <c r="J10" i="57"/>
  <c r="M10" i="57" s="1"/>
  <c r="H10" i="57"/>
  <c r="F10" i="57"/>
  <c r="E10" i="57"/>
  <c r="J9" i="57"/>
  <c r="L9" i="57" s="1"/>
  <c r="H9" i="57"/>
  <c r="F9" i="57"/>
  <c r="E9" i="57"/>
  <c r="J8" i="57"/>
  <c r="L8" i="57" s="1"/>
  <c r="H8" i="57"/>
  <c r="F8" i="57"/>
  <c r="E8" i="57"/>
  <c r="J7" i="57"/>
  <c r="H7" i="57"/>
  <c r="F7" i="57"/>
  <c r="E7" i="57"/>
  <c r="J6" i="57"/>
  <c r="L6" i="57" s="1"/>
  <c r="H6" i="57"/>
  <c r="F6" i="57"/>
  <c r="E6" i="57"/>
  <c r="J5" i="57"/>
  <c r="L5" i="57" s="1"/>
  <c r="H5" i="57"/>
  <c r="F5" i="57"/>
  <c r="E5" i="57"/>
  <c r="E27" i="21" l="1"/>
  <c r="E24" i="21"/>
  <c r="I24" i="21" s="1"/>
  <c r="I28" i="21"/>
  <c r="E26" i="21"/>
  <c r="G26" i="21" s="1"/>
  <c r="E33" i="21"/>
  <c r="E25" i="21"/>
  <c r="I25" i="21" s="1"/>
  <c r="E32" i="21"/>
  <c r="G32" i="21" s="1"/>
  <c r="E36" i="21"/>
  <c r="E35" i="21"/>
  <c r="I32" i="21"/>
  <c r="G33" i="21"/>
  <c r="I33" i="21"/>
  <c r="I35" i="21"/>
  <c r="G35" i="21"/>
  <c r="G34" i="21"/>
  <c r="I34" i="21"/>
  <c r="I36" i="21"/>
  <c r="G36" i="21"/>
  <c r="G27" i="21"/>
  <c r="I27" i="21"/>
  <c r="L34" i="57"/>
  <c r="L22" i="57"/>
  <c r="L81" i="57"/>
  <c r="M51" i="57"/>
  <c r="M42" i="57"/>
  <c r="L45" i="57"/>
  <c r="G43" i="57"/>
  <c r="G60" i="57"/>
  <c r="L26" i="57"/>
  <c r="G24" i="57"/>
  <c r="G14" i="57"/>
  <c r="L18" i="57"/>
  <c r="G22" i="57"/>
  <c r="N38" i="57"/>
  <c r="L77" i="57"/>
  <c r="N80" i="57"/>
  <c r="N30" i="57"/>
  <c r="G39" i="57"/>
  <c r="G46" i="57"/>
  <c r="G57" i="57"/>
  <c r="L64" i="57"/>
  <c r="G66" i="57"/>
  <c r="G68" i="57"/>
  <c r="L30" i="57"/>
  <c r="G18" i="57"/>
  <c r="M55" i="57"/>
  <c r="L69" i="57"/>
  <c r="G98" i="57"/>
  <c r="G15" i="57"/>
  <c r="N22" i="57"/>
  <c r="M39" i="57"/>
  <c r="E105" i="57"/>
  <c r="G72" i="57"/>
  <c r="N34" i="57"/>
  <c r="L38" i="57"/>
  <c r="G52" i="57"/>
  <c r="G63" i="57"/>
  <c r="G77" i="57"/>
  <c r="G78" i="57"/>
  <c r="G99" i="57"/>
  <c r="L48" i="57"/>
  <c r="G50" i="57"/>
  <c r="L52" i="57"/>
  <c r="M68" i="57"/>
  <c r="L11" i="57"/>
  <c r="N14" i="57"/>
  <c r="G19" i="57"/>
  <c r="G30" i="57"/>
  <c r="G34" i="57"/>
  <c r="G38" i="57"/>
  <c r="G42" i="57"/>
  <c r="G56" i="57"/>
  <c r="G75" i="57"/>
  <c r="N10" i="57"/>
  <c r="G26" i="57"/>
  <c r="G29" i="57"/>
  <c r="G41" i="57"/>
  <c r="G48" i="57"/>
  <c r="L57" i="57"/>
  <c r="M63" i="57"/>
  <c r="M80" i="57"/>
  <c r="G11" i="57"/>
  <c r="V7" i="57" s="1"/>
  <c r="L35" i="57"/>
  <c r="G51" i="57"/>
  <c r="G64" i="57"/>
  <c r="L76" i="57"/>
  <c r="G80" i="57"/>
  <c r="L19" i="57"/>
  <c r="G32" i="57"/>
  <c r="M75" i="57"/>
  <c r="G10" i="57"/>
  <c r="L15" i="57"/>
  <c r="N18" i="57"/>
  <c r="G20" i="57"/>
  <c r="L23" i="57"/>
  <c r="M33" i="57"/>
  <c r="G35" i="57"/>
  <c r="N48" i="57"/>
  <c r="N52" i="57"/>
  <c r="L65" i="57"/>
  <c r="N68" i="57"/>
  <c r="G76" i="57"/>
  <c r="G84" i="57"/>
  <c r="G100" i="57"/>
  <c r="V40" i="57" s="1"/>
  <c r="G7" i="57"/>
  <c r="G25" i="57"/>
  <c r="N39" i="57"/>
  <c r="M40" i="57"/>
  <c r="G47" i="57"/>
  <c r="G53" i="57"/>
  <c r="G54" i="57"/>
  <c r="N56" i="57"/>
  <c r="G65" i="57"/>
  <c r="M67" i="57"/>
  <c r="M79" i="57"/>
  <c r="G87" i="57"/>
  <c r="G92" i="57"/>
  <c r="G95" i="57"/>
  <c r="L56" i="57"/>
  <c r="M21" i="57"/>
  <c r="L27" i="57"/>
  <c r="G33" i="57"/>
  <c r="M37" i="57"/>
  <c r="L44" i="57"/>
  <c r="G58" i="57"/>
  <c r="N60" i="57"/>
  <c r="L61" i="57"/>
  <c r="G69" i="57"/>
  <c r="G70" i="57"/>
  <c r="N72" i="57"/>
  <c r="L73" i="57"/>
  <c r="G81" i="57"/>
  <c r="G82" i="57"/>
  <c r="V38" i="57" s="1"/>
  <c r="G85" i="57"/>
  <c r="G90" i="57"/>
  <c r="G93" i="57"/>
  <c r="G6" i="57"/>
  <c r="G9" i="57"/>
  <c r="G13" i="57"/>
  <c r="G17" i="57"/>
  <c r="N26" i="57"/>
  <c r="L31" i="57"/>
  <c r="G40" i="57"/>
  <c r="N42" i="57"/>
  <c r="N43" i="57"/>
  <c r="M44" i="57"/>
  <c r="L49" i="57"/>
  <c r="M59" i="57"/>
  <c r="L60" i="57"/>
  <c r="G67" i="57"/>
  <c r="M71" i="57"/>
  <c r="L72" i="57"/>
  <c r="G79" i="57"/>
  <c r="G88" i="57"/>
  <c r="G96" i="57"/>
  <c r="G36" i="57"/>
  <c r="G45" i="57"/>
  <c r="G55" i="57"/>
  <c r="G83" i="57"/>
  <c r="G91" i="57"/>
  <c r="V39" i="57" s="1"/>
  <c r="G5" i="57"/>
  <c r="G8" i="57"/>
  <c r="V6" i="57" s="1"/>
  <c r="G12" i="57"/>
  <c r="G16" i="57"/>
  <c r="G21" i="57"/>
  <c r="G23" i="57"/>
  <c r="G27" i="57"/>
  <c r="G28" i="57"/>
  <c r="G37" i="57"/>
  <c r="G44" i="57"/>
  <c r="M47" i="57"/>
  <c r="L53" i="57"/>
  <c r="G61" i="57"/>
  <c r="G62" i="57"/>
  <c r="N64" i="57"/>
  <c r="G73" i="57"/>
  <c r="G74" i="57"/>
  <c r="N76" i="57"/>
  <c r="G86" i="57"/>
  <c r="G31" i="57"/>
  <c r="G49" i="57"/>
  <c r="G59" i="57"/>
  <c r="G71" i="57"/>
  <c r="G89" i="57"/>
  <c r="G94" i="57"/>
  <c r="G97" i="57"/>
  <c r="M17" i="57"/>
  <c r="N7" i="57"/>
  <c r="L10" i="57"/>
  <c r="L14" i="57"/>
  <c r="N41" i="57"/>
  <c r="M13" i="57"/>
  <c r="L7" i="57"/>
  <c r="N11" i="57"/>
  <c r="N15" i="57"/>
  <c r="N19" i="57"/>
  <c r="N23" i="57"/>
  <c r="N27" i="57"/>
  <c r="N31" i="57"/>
  <c r="N35" i="57"/>
  <c r="L41" i="57"/>
  <c r="N45" i="57"/>
  <c r="N49" i="57"/>
  <c r="N53" i="57"/>
  <c r="N57" i="57"/>
  <c r="N61" i="57"/>
  <c r="N65" i="57"/>
  <c r="N69" i="57"/>
  <c r="N73" i="57"/>
  <c r="N77" i="57"/>
  <c r="N81" i="57"/>
  <c r="M6" i="57"/>
  <c r="M9" i="57"/>
  <c r="M25" i="57"/>
  <c r="M29" i="57"/>
  <c r="M7" i="57"/>
  <c r="M41" i="57"/>
  <c r="N5" i="57"/>
  <c r="N8" i="57"/>
  <c r="N12" i="57"/>
  <c r="N16" i="57"/>
  <c r="N20" i="57"/>
  <c r="N24" i="57"/>
  <c r="N28" i="57"/>
  <c r="N32" i="57"/>
  <c r="N36" i="57"/>
  <c r="L39" i="57"/>
  <c r="L42" i="57"/>
  <c r="N46" i="57"/>
  <c r="N50" i="57"/>
  <c r="N54" i="57"/>
  <c r="N58" i="57"/>
  <c r="N62" i="57"/>
  <c r="N66" i="57"/>
  <c r="N70" i="57"/>
  <c r="N74" i="57"/>
  <c r="N78" i="57"/>
  <c r="M5" i="57"/>
  <c r="N6" i="57"/>
  <c r="M8" i="57"/>
  <c r="N9" i="57"/>
  <c r="M12" i="57"/>
  <c r="N13" i="57"/>
  <c r="M16" i="57"/>
  <c r="N17" i="57"/>
  <c r="M20" i="57"/>
  <c r="N21" i="57"/>
  <c r="M24" i="57"/>
  <c r="N25" i="57"/>
  <c r="M28" i="57"/>
  <c r="N29" i="57"/>
  <c r="M32" i="57"/>
  <c r="N33" i="57"/>
  <c r="M36" i="57"/>
  <c r="N37" i="57"/>
  <c r="N40" i="57"/>
  <c r="L43" i="57"/>
  <c r="M46" i="57"/>
  <c r="N47" i="57"/>
  <c r="M50" i="57"/>
  <c r="N51" i="57"/>
  <c r="M54" i="57"/>
  <c r="N55" i="57"/>
  <c r="M58" i="57"/>
  <c r="N59" i="57"/>
  <c r="M62" i="57"/>
  <c r="N63" i="57"/>
  <c r="M66" i="57"/>
  <c r="N67" i="57"/>
  <c r="M70" i="57"/>
  <c r="N71" i="57"/>
  <c r="M74" i="57"/>
  <c r="N75" i="57"/>
  <c r="M78" i="57"/>
  <c r="N79" i="57"/>
  <c r="I26" i="21" l="1"/>
  <c r="G24" i="21"/>
  <c r="G25" i="21"/>
  <c r="L78" i="50"/>
  <c r="L77" i="50"/>
  <c r="B16" i="46"/>
  <c r="B15" i="46"/>
  <c r="B12" i="46"/>
  <c r="K43" i="21" l="1"/>
  <c r="L43" i="21"/>
  <c r="J43" i="21"/>
  <c r="C37" i="50"/>
  <c r="G33" i="50"/>
  <c r="G32" i="50" l="1"/>
  <c r="L38" i="50"/>
  <c r="C32" i="50"/>
  <c r="F16" i="50"/>
  <c r="C16" i="50"/>
  <c r="F14" i="50"/>
  <c r="H12" i="50" l="1"/>
  <c r="F19" i="50"/>
  <c r="G35" i="50" l="1"/>
  <c r="H35" i="50" s="1"/>
  <c r="I35" i="50" s="1"/>
  <c r="J35" i="50" s="1"/>
  <c r="K35" i="50" s="1"/>
  <c r="B1" i="46" l="1"/>
  <c r="B1" i="42"/>
  <c r="B1" i="47"/>
  <c r="G36" i="50" l="1"/>
  <c r="H36" i="50" l="1"/>
  <c r="I36" i="50" s="1"/>
  <c r="J36" i="50" s="1"/>
  <c r="K36" i="50" s="1"/>
  <c r="B14" i="32" l="1"/>
  <c r="N7" i="32"/>
  <c r="B15" i="32"/>
  <c r="P13" i="32"/>
  <c r="P12" i="32"/>
  <c r="P11" i="32"/>
  <c r="P6" i="32"/>
  <c r="P8" i="32"/>
  <c r="P10" i="32"/>
  <c r="P9" i="32"/>
  <c r="P14" i="32"/>
  <c r="P7" i="32"/>
  <c r="C23" i="32"/>
  <c r="M25" i="32"/>
  <c r="N25" i="32"/>
  <c r="O25" i="32"/>
  <c r="P25" i="32"/>
  <c r="Q25" i="32"/>
  <c r="R25" i="32"/>
  <c r="S25" i="32"/>
  <c r="T25" i="32"/>
  <c r="U25" i="32"/>
  <c r="V25" i="32"/>
  <c r="W25" i="32"/>
  <c r="X25" i="32"/>
  <c r="Y25" i="32"/>
  <c r="Z25" i="32"/>
  <c r="AA25" i="32"/>
  <c r="AB25" i="32"/>
  <c r="AC25" i="32"/>
  <c r="AD25" i="32"/>
  <c r="AE25" i="32"/>
  <c r="AF25" i="32"/>
  <c r="AG25" i="32"/>
  <c r="AH25" i="32"/>
  <c r="AI25" i="32"/>
  <c r="AJ25" i="32"/>
  <c r="AK25" i="32"/>
  <c r="AL25" i="32"/>
  <c r="AM25" i="32"/>
  <c r="AN25" i="32"/>
  <c r="AO25" i="32"/>
  <c r="AP25" i="32"/>
  <c r="AQ25" i="32"/>
  <c r="AR25" i="32"/>
  <c r="AS25" i="32"/>
  <c r="AT25" i="32"/>
  <c r="AU25" i="32"/>
  <c r="AV25" i="32"/>
  <c r="AW25" i="32"/>
  <c r="AX25" i="32"/>
  <c r="AY25" i="32"/>
  <c r="AZ25" i="32"/>
  <c r="BA25" i="32"/>
  <c r="BB25" i="32"/>
  <c r="BC25" i="32"/>
  <c r="BD25" i="32"/>
  <c r="BE25" i="32"/>
  <c r="BF25" i="32"/>
  <c r="BG25" i="32"/>
  <c r="BH25" i="32"/>
  <c r="BI25" i="32"/>
  <c r="BJ25" i="32"/>
  <c r="BK25" i="32"/>
  <c r="BL25" i="32"/>
  <c r="BM25" i="32"/>
  <c r="BN25" i="32"/>
  <c r="BO25" i="32"/>
  <c r="BP25" i="32"/>
  <c r="BQ25" i="32"/>
  <c r="BR25" i="32"/>
  <c r="BS25" i="32"/>
  <c r="BT25" i="32"/>
  <c r="BU25" i="32"/>
  <c r="BV25" i="32"/>
  <c r="BW25" i="32"/>
  <c r="BX25" i="32"/>
  <c r="BY25" i="32"/>
  <c r="BZ25" i="32"/>
  <c r="CA25" i="32"/>
  <c r="CB25" i="32"/>
  <c r="CC25" i="32"/>
  <c r="CD25" i="32"/>
  <c r="CE25" i="32"/>
  <c r="CF25" i="32"/>
  <c r="CG25" i="32"/>
  <c r="CH25" i="32"/>
  <c r="CI25" i="32"/>
  <c r="CJ25" i="32"/>
  <c r="CK25" i="32"/>
  <c r="CL25" i="32"/>
  <c r="CM25" i="32"/>
  <c r="CN25" i="32"/>
  <c r="CO25" i="32"/>
  <c r="CP25" i="32"/>
  <c r="CQ25" i="32"/>
  <c r="CR25" i="32"/>
  <c r="CS25" i="32"/>
  <c r="CT25" i="32"/>
  <c r="CU25" i="32"/>
  <c r="CV25" i="32"/>
  <c r="CW25" i="32"/>
  <c r="CX25" i="32"/>
  <c r="CY25" i="32"/>
  <c r="CZ25" i="32"/>
  <c r="DA25" i="32"/>
  <c r="DB25" i="32"/>
  <c r="DC25" i="32"/>
  <c r="DD25" i="32"/>
  <c r="DE25" i="32"/>
  <c r="DF25" i="32"/>
  <c r="DG25" i="32"/>
  <c r="DH25" i="32"/>
  <c r="DI25" i="32"/>
  <c r="DJ25" i="32"/>
  <c r="DK25" i="32"/>
  <c r="DL25" i="32"/>
  <c r="DM25" i="32"/>
  <c r="DN25" i="32"/>
  <c r="DO25" i="32"/>
  <c r="DP25" i="32"/>
  <c r="DQ25" i="32"/>
  <c r="DR25" i="32"/>
  <c r="DS25" i="32"/>
  <c r="DT25" i="32"/>
  <c r="DU25" i="32"/>
  <c r="DV25" i="32"/>
  <c r="DW25" i="32"/>
  <c r="DX25" i="32"/>
  <c r="DY25" i="32"/>
  <c r="DZ25" i="32"/>
  <c r="EA25" i="32"/>
  <c r="EB25" i="32"/>
  <c r="EC25" i="32"/>
  <c r="ED25" i="32"/>
  <c r="EE25" i="32"/>
  <c r="EF25" i="32"/>
  <c r="EG25" i="32"/>
  <c r="EH25" i="32"/>
  <c r="EI25" i="32"/>
  <c r="EJ25" i="32"/>
  <c r="EK25" i="32"/>
  <c r="EL25" i="32"/>
  <c r="EM25" i="32"/>
  <c r="EN25" i="32"/>
  <c r="EO25" i="32"/>
  <c r="EP25" i="32"/>
  <c r="EQ25" i="32"/>
  <c r="ER25" i="32"/>
  <c r="ES25" i="32"/>
  <c r="ET25" i="32"/>
  <c r="EU25" i="32"/>
  <c r="EV25" i="32"/>
  <c r="EW25" i="32"/>
  <c r="EX25" i="32"/>
  <c r="EY25" i="32"/>
  <c r="EZ25" i="32"/>
  <c r="FA25" i="32"/>
  <c r="FB25" i="32"/>
  <c r="FC25" i="32"/>
  <c r="FD25" i="32"/>
  <c r="FE25" i="32"/>
  <c r="FF25" i="32"/>
  <c r="FG25" i="32"/>
  <c r="FH25" i="32"/>
  <c r="FI25" i="32"/>
  <c r="FJ25" i="32"/>
  <c r="FK25" i="32"/>
  <c r="FL25" i="32"/>
  <c r="FM25" i="32"/>
  <c r="FN25" i="32"/>
  <c r="FO25" i="32"/>
  <c r="FP25" i="32"/>
  <c r="FQ25" i="32"/>
  <c r="FR25" i="32"/>
  <c r="FS25" i="32"/>
  <c r="FT25" i="32"/>
  <c r="FU25" i="32"/>
  <c r="FV25" i="32"/>
  <c r="FW25" i="32"/>
  <c r="FX25" i="32"/>
  <c r="FY25" i="32"/>
  <c r="FZ25" i="32"/>
  <c r="GA25" i="32"/>
  <c r="GB25" i="32"/>
  <c r="GC25" i="32"/>
  <c r="GD25" i="32"/>
  <c r="GE25" i="32"/>
  <c r="GF25" i="32"/>
  <c r="GG25" i="32"/>
  <c r="GH25" i="32"/>
  <c r="GI25" i="32"/>
  <c r="GJ25" i="32"/>
  <c r="GK25" i="32"/>
  <c r="GL25" i="32"/>
  <c r="O13" i="32"/>
  <c r="O12" i="32"/>
  <c r="O11" i="32"/>
  <c r="O6" i="32"/>
  <c r="O8" i="32"/>
  <c r="O10" i="32"/>
  <c r="O9" i="32"/>
  <c r="O14" i="32"/>
  <c r="O7" i="32"/>
  <c r="N13" i="32"/>
  <c r="N12" i="32"/>
  <c r="N11" i="32"/>
  <c r="N6" i="32"/>
  <c r="N8" i="32"/>
  <c r="N10" i="32"/>
  <c r="N9" i="32"/>
  <c r="N14" i="32"/>
  <c r="C15" i="32"/>
  <c r="AE26" i="32"/>
  <c r="AF26" i="32"/>
  <c r="AG26" i="32"/>
  <c r="AH26" i="32"/>
  <c r="AI26" i="32"/>
  <c r="AJ26" i="32"/>
  <c r="AK26" i="32"/>
  <c r="AL26" i="32"/>
  <c r="AM26" i="32"/>
  <c r="AN26" i="32"/>
  <c r="AO26" i="32"/>
  <c r="AP26" i="32"/>
  <c r="AQ26" i="32"/>
  <c r="AR26" i="32"/>
  <c r="AS26" i="32"/>
  <c r="AT26" i="32"/>
  <c r="AU26" i="32"/>
  <c r="AV26" i="32"/>
  <c r="AW26" i="32"/>
  <c r="AX26" i="32"/>
  <c r="AY26" i="32"/>
  <c r="AZ26" i="32"/>
  <c r="BA26" i="32"/>
  <c r="BB26" i="32"/>
  <c r="BC26" i="32"/>
  <c r="BD26" i="32"/>
  <c r="BE26" i="32"/>
  <c r="BF26" i="32"/>
  <c r="BG26" i="32"/>
  <c r="BH26" i="32"/>
  <c r="BI26" i="32"/>
  <c r="BJ26" i="32"/>
  <c r="BK26" i="32"/>
  <c r="BL26" i="32"/>
  <c r="BM26" i="32"/>
  <c r="BN26" i="32"/>
  <c r="BO26" i="32"/>
  <c r="BP26" i="32"/>
  <c r="BQ26" i="32"/>
  <c r="BR26" i="32"/>
  <c r="BS26" i="32"/>
  <c r="BT26" i="32"/>
  <c r="BU26" i="32"/>
  <c r="BV26" i="32"/>
  <c r="BW26" i="32"/>
  <c r="BX26" i="32"/>
  <c r="BY26" i="32"/>
  <c r="BZ26" i="32"/>
  <c r="CA26" i="32"/>
  <c r="CB26" i="32"/>
  <c r="CC26" i="32"/>
  <c r="CD26" i="32"/>
  <c r="CE26" i="32"/>
  <c r="CF26" i="32"/>
  <c r="CG26" i="32"/>
  <c r="CH26" i="32"/>
  <c r="CI26" i="32"/>
  <c r="CJ26" i="32"/>
  <c r="CK26" i="32"/>
  <c r="CL26" i="32"/>
  <c r="CM26" i="32"/>
  <c r="CN26" i="32"/>
  <c r="CO26" i="32"/>
  <c r="CP26" i="32"/>
  <c r="CQ26" i="32"/>
  <c r="CR26" i="32"/>
  <c r="CS26" i="32"/>
  <c r="CT26" i="32"/>
  <c r="CU26" i="32"/>
  <c r="CV26" i="32"/>
  <c r="CW26" i="32"/>
  <c r="CX26" i="32"/>
  <c r="CY26" i="32"/>
  <c r="AE27" i="32"/>
  <c r="AF27" i="32"/>
  <c r="AG27" i="32"/>
  <c r="AH27" i="32"/>
  <c r="AI27" i="32"/>
  <c r="AJ27" i="32"/>
  <c r="AK27" i="32"/>
  <c r="AL27" i="32"/>
  <c r="AM27" i="32"/>
  <c r="AN27" i="32"/>
  <c r="AO27" i="32"/>
  <c r="AP27" i="32"/>
  <c r="AQ27" i="32"/>
  <c r="AR27" i="32"/>
  <c r="AS27" i="32"/>
  <c r="AT27" i="32"/>
  <c r="AU27" i="32"/>
  <c r="AV27" i="32"/>
  <c r="AW27" i="32"/>
  <c r="AX27" i="32"/>
  <c r="AY27" i="32"/>
  <c r="AZ27" i="32"/>
  <c r="BA27" i="32"/>
  <c r="BB27" i="32"/>
  <c r="BC27" i="32"/>
  <c r="BD27" i="32"/>
  <c r="BE27" i="32"/>
  <c r="BF27" i="32"/>
  <c r="BG27" i="32"/>
  <c r="BH27" i="32"/>
  <c r="BI27" i="32"/>
  <c r="BJ27" i="32"/>
  <c r="BK27" i="32"/>
  <c r="BL27" i="32"/>
  <c r="BM27" i="32"/>
  <c r="BN27" i="32"/>
  <c r="BO27" i="32"/>
  <c r="BP27" i="32"/>
  <c r="BQ27" i="32"/>
  <c r="BR27" i="32"/>
  <c r="BS27" i="32"/>
  <c r="BT27" i="32"/>
  <c r="BU27" i="32"/>
  <c r="BV27" i="32"/>
  <c r="BW27" i="32"/>
  <c r="BX27" i="32"/>
  <c r="BY27" i="32"/>
  <c r="BZ27" i="32"/>
  <c r="CA27" i="32"/>
  <c r="CB27" i="32"/>
  <c r="CC27" i="32"/>
  <c r="CD27" i="32"/>
  <c r="CE27" i="32"/>
  <c r="CF27" i="32"/>
  <c r="CG27" i="32"/>
  <c r="CH27" i="32"/>
  <c r="CI27" i="32"/>
  <c r="CJ27" i="32"/>
  <c r="CK27" i="32"/>
  <c r="CL27" i="32"/>
  <c r="CM27" i="32"/>
  <c r="CN27" i="32"/>
  <c r="CO27" i="32"/>
  <c r="CP27" i="32"/>
  <c r="CQ27" i="32"/>
  <c r="CR27" i="32"/>
  <c r="CS27" i="32"/>
  <c r="CT27" i="32"/>
  <c r="CU27" i="32"/>
  <c r="CV27" i="32"/>
  <c r="CW27" i="32"/>
  <c r="CX27" i="32"/>
  <c r="CY27" i="32"/>
  <c r="M26" i="32"/>
  <c r="N26" i="32"/>
  <c r="O26" i="32"/>
  <c r="P26" i="32"/>
  <c r="Q26" i="32"/>
  <c r="R26" i="32"/>
  <c r="S26" i="32"/>
  <c r="T26" i="32"/>
  <c r="U26" i="32"/>
  <c r="V26" i="32"/>
  <c r="W26" i="32"/>
  <c r="X26" i="32"/>
  <c r="Y26" i="32"/>
  <c r="Z26" i="32"/>
  <c r="AA26" i="32"/>
  <c r="AB26" i="32"/>
  <c r="AC26" i="32"/>
  <c r="AD26" i="32"/>
  <c r="CZ26" i="32"/>
  <c r="DA26" i="32"/>
  <c r="DB26" i="32"/>
  <c r="DC26" i="32"/>
  <c r="DD26" i="32"/>
  <c r="DE26" i="32"/>
  <c r="DF26" i="32"/>
  <c r="DG26" i="32"/>
  <c r="DH26" i="32"/>
  <c r="DI26" i="32"/>
  <c r="DJ26" i="32"/>
  <c r="DK26" i="32"/>
  <c r="DL26" i="32"/>
  <c r="DM26" i="32"/>
  <c r="DN26" i="32"/>
  <c r="DO26" i="32"/>
  <c r="DP26" i="32"/>
  <c r="DQ26" i="32"/>
  <c r="DR26" i="32"/>
  <c r="DS26" i="32"/>
  <c r="DT26" i="32"/>
  <c r="DU26" i="32"/>
  <c r="DV26" i="32"/>
  <c r="DW26" i="32"/>
  <c r="DX26" i="32"/>
  <c r="DY26" i="32"/>
  <c r="DZ26" i="32"/>
  <c r="EA26" i="32"/>
  <c r="EB26" i="32"/>
  <c r="EC26" i="32"/>
  <c r="ED26" i="32"/>
  <c r="EE26" i="32"/>
  <c r="EF26" i="32"/>
  <c r="EG26" i="32"/>
  <c r="EH26" i="32"/>
  <c r="EI26" i="32"/>
  <c r="EJ26" i="32"/>
  <c r="EK26" i="32"/>
  <c r="EL26" i="32"/>
  <c r="EM26" i="32"/>
  <c r="EN26" i="32"/>
  <c r="EO26" i="32"/>
  <c r="EP26" i="32"/>
  <c r="EQ26" i="32"/>
  <c r="ER26" i="32"/>
  <c r="ES26" i="32"/>
  <c r="ET26" i="32"/>
  <c r="EU26" i="32"/>
  <c r="EV26" i="32"/>
  <c r="EW26" i="32"/>
  <c r="EX26" i="32"/>
  <c r="EY26" i="32"/>
  <c r="EZ26" i="32"/>
  <c r="FA26" i="32"/>
  <c r="FB26" i="32"/>
  <c r="FC26" i="32"/>
  <c r="FD26" i="32"/>
  <c r="FE26" i="32"/>
  <c r="FF26" i="32"/>
  <c r="FG26" i="32"/>
  <c r="FH26" i="32"/>
  <c r="FI26" i="32"/>
  <c r="FJ26" i="32"/>
  <c r="FK26" i="32"/>
  <c r="FL26" i="32"/>
  <c r="FM26" i="32"/>
  <c r="FN26" i="32"/>
  <c r="FO26" i="32"/>
  <c r="FP26" i="32"/>
  <c r="FQ26" i="32"/>
  <c r="FR26" i="32"/>
  <c r="FS26" i="32"/>
  <c r="FT26" i="32"/>
  <c r="FU26" i="32"/>
  <c r="FV26" i="32"/>
  <c r="FW26" i="32"/>
  <c r="FX26" i="32"/>
  <c r="FY26" i="32"/>
  <c r="FZ26" i="32"/>
  <c r="GA26" i="32"/>
  <c r="GB26" i="32"/>
  <c r="GC26" i="32"/>
  <c r="GD26" i="32"/>
  <c r="GE26" i="32"/>
  <c r="GF26" i="32"/>
  <c r="GG26" i="32"/>
  <c r="GH26" i="32"/>
  <c r="GI26" i="32"/>
  <c r="GJ26" i="32"/>
  <c r="GK26" i="32"/>
  <c r="GL26" i="32"/>
  <c r="M27" i="32"/>
  <c r="N27" i="32"/>
  <c r="O27" i="32"/>
  <c r="P27" i="32"/>
  <c r="Q27" i="32"/>
  <c r="R27" i="32"/>
  <c r="S27" i="32"/>
  <c r="T27" i="32"/>
  <c r="U27" i="32"/>
  <c r="V27" i="32"/>
  <c r="W27" i="32"/>
  <c r="X27" i="32"/>
  <c r="Y27" i="32"/>
  <c r="Z27" i="32"/>
  <c r="AA27" i="32"/>
  <c r="AB27" i="32"/>
  <c r="AC27" i="32"/>
  <c r="AD27" i="32"/>
  <c r="CZ27" i="32"/>
  <c r="DA27" i="32"/>
  <c r="DB27" i="32"/>
  <c r="DC27" i="32"/>
  <c r="DD27" i="32"/>
  <c r="DE27" i="32"/>
  <c r="DF27" i="32"/>
  <c r="DG27" i="32"/>
  <c r="DH27" i="32"/>
  <c r="DI27" i="32"/>
  <c r="DJ27" i="32"/>
  <c r="DK27" i="32"/>
  <c r="DL27" i="32"/>
  <c r="DM27" i="32"/>
  <c r="DN27" i="32"/>
  <c r="DO27" i="32"/>
  <c r="DP27" i="32"/>
  <c r="DQ27" i="32"/>
  <c r="DR27" i="32"/>
  <c r="DS27" i="32"/>
  <c r="DT27" i="32"/>
  <c r="DU27" i="32"/>
  <c r="DV27" i="32"/>
  <c r="DW27" i="32"/>
  <c r="DX27" i="32"/>
  <c r="DY27" i="32"/>
  <c r="DZ27" i="32"/>
  <c r="EA27" i="32"/>
  <c r="EB27" i="32"/>
  <c r="EC27" i="32"/>
  <c r="ED27" i="32"/>
  <c r="EE27" i="32"/>
  <c r="EF27" i="32"/>
  <c r="EG27" i="32"/>
  <c r="EH27" i="32"/>
  <c r="EI27" i="32"/>
  <c r="EJ27" i="32"/>
  <c r="EK27" i="32"/>
  <c r="EL27" i="32"/>
  <c r="EM27" i="32"/>
  <c r="EN27" i="32"/>
  <c r="EO27" i="32"/>
  <c r="EP27" i="32"/>
  <c r="EQ27" i="32"/>
  <c r="ER27" i="32"/>
  <c r="ES27" i="32"/>
  <c r="ET27" i="32"/>
  <c r="EU27" i="32"/>
  <c r="EV27" i="32"/>
  <c r="EW27" i="32"/>
  <c r="EX27" i="32"/>
  <c r="EY27" i="32"/>
  <c r="EZ27" i="32"/>
  <c r="FA27" i="32"/>
  <c r="FB27" i="32"/>
  <c r="FC27" i="32"/>
  <c r="FD27" i="32"/>
  <c r="FE27" i="32"/>
  <c r="FF27" i="32"/>
  <c r="FG27" i="32"/>
  <c r="FH27" i="32"/>
  <c r="FI27" i="32"/>
  <c r="FJ27" i="32"/>
  <c r="FK27" i="32"/>
  <c r="FL27" i="32"/>
  <c r="FM27" i="32"/>
  <c r="FN27" i="32"/>
  <c r="FO27" i="32"/>
  <c r="FP27" i="32"/>
  <c r="FQ27" i="32"/>
  <c r="FR27" i="32"/>
  <c r="FS27" i="32"/>
  <c r="FT27" i="32"/>
  <c r="FU27" i="32"/>
  <c r="FV27" i="32"/>
  <c r="FW27" i="32"/>
  <c r="FX27" i="32"/>
  <c r="FY27" i="32"/>
  <c r="FZ27" i="32"/>
  <c r="GA27" i="32"/>
  <c r="GB27" i="32"/>
  <c r="GC27" i="32"/>
  <c r="GD27" i="32"/>
  <c r="GE27" i="32"/>
  <c r="GF27" i="32"/>
  <c r="GG27" i="32"/>
  <c r="GH27" i="32"/>
  <c r="GI27" i="32"/>
  <c r="GJ27" i="32"/>
  <c r="GK27" i="32"/>
  <c r="GL27" i="32"/>
  <c r="C202" i="32"/>
  <c r="L202" i="32"/>
  <c r="K202" i="32"/>
  <c r="J202" i="32"/>
  <c r="E202" i="32" s="1"/>
  <c r="I202" i="32"/>
  <c r="D202" i="32" s="1"/>
  <c r="H202" i="32"/>
  <c r="G202" i="32"/>
  <c r="C164" i="32"/>
  <c r="C165" i="32"/>
  <c r="C166" i="32"/>
  <c r="C167" i="32"/>
  <c r="C168" i="32"/>
  <c r="C169" i="32"/>
  <c r="C170" i="32"/>
  <c r="C171" i="32"/>
  <c r="C172" i="32"/>
  <c r="C173" i="32"/>
  <c r="C174" i="32"/>
  <c r="C175" i="32"/>
  <c r="C176" i="32"/>
  <c r="C177" i="32"/>
  <c r="C178" i="32"/>
  <c r="C179" i="32"/>
  <c r="C180" i="32"/>
  <c r="C181" i="32"/>
  <c r="C182" i="32"/>
  <c r="C183" i="32"/>
  <c r="C184" i="32"/>
  <c r="C185" i="32"/>
  <c r="C186" i="32"/>
  <c r="C187" i="32"/>
  <c r="C188" i="32"/>
  <c r="G187" i="32"/>
  <c r="H187" i="32"/>
  <c r="I187" i="32"/>
  <c r="J187" i="32"/>
  <c r="E187" i="32" s="1"/>
  <c r="K187" i="32"/>
  <c r="L187" i="32"/>
  <c r="G164" i="32"/>
  <c r="H164" i="32"/>
  <c r="F164" i="32" s="1"/>
  <c r="I164" i="32"/>
  <c r="D164" i="32" s="1"/>
  <c r="J164" i="32"/>
  <c r="E164" i="32" s="1"/>
  <c r="K164" i="32"/>
  <c r="L164" i="32"/>
  <c r="G165" i="32"/>
  <c r="H165" i="32"/>
  <c r="F165" i="32" s="1"/>
  <c r="I165" i="32"/>
  <c r="D165" i="32" s="1"/>
  <c r="J165" i="32"/>
  <c r="E165" i="32" s="1"/>
  <c r="K165" i="32"/>
  <c r="L165" i="32"/>
  <c r="G166" i="32"/>
  <c r="H166" i="32"/>
  <c r="I166" i="32"/>
  <c r="D166" i="32" s="1"/>
  <c r="J166" i="32"/>
  <c r="E166" i="32" s="1"/>
  <c r="K166" i="32"/>
  <c r="L166" i="32"/>
  <c r="G167" i="32"/>
  <c r="H167" i="32"/>
  <c r="I167" i="32"/>
  <c r="D167" i="32" s="1"/>
  <c r="J167" i="32"/>
  <c r="E167" i="32" s="1"/>
  <c r="K167" i="32"/>
  <c r="L167" i="32"/>
  <c r="G168" i="32"/>
  <c r="H168" i="32"/>
  <c r="F168" i="32" s="1"/>
  <c r="I168" i="32"/>
  <c r="D168" i="32" s="1"/>
  <c r="J168" i="32"/>
  <c r="E168" i="32" s="1"/>
  <c r="K168" i="32"/>
  <c r="L168" i="32"/>
  <c r="G169" i="32"/>
  <c r="H169" i="32"/>
  <c r="F169" i="32" s="1"/>
  <c r="I169" i="32"/>
  <c r="D169" i="32" s="1"/>
  <c r="J169" i="32"/>
  <c r="E169" i="32" s="1"/>
  <c r="K169" i="32"/>
  <c r="L169" i="32"/>
  <c r="G170" i="32"/>
  <c r="H170" i="32"/>
  <c r="I170" i="32"/>
  <c r="D170" i="32" s="1"/>
  <c r="J170" i="32"/>
  <c r="E170" i="32" s="1"/>
  <c r="K170" i="32"/>
  <c r="L170" i="32"/>
  <c r="G171" i="32"/>
  <c r="H171" i="32"/>
  <c r="I171" i="32"/>
  <c r="D171" i="32" s="1"/>
  <c r="J171" i="32"/>
  <c r="E171" i="32" s="1"/>
  <c r="K171" i="32"/>
  <c r="L171" i="32"/>
  <c r="G172" i="32"/>
  <c r="H172" i="32"/>
  <c r="F172" i="32" s="1"/>
  <c r="I172" i="32"/>
  <c r="D172" i="32" s="1"/>
  <c r="J172" i="32"/>
  <c r="E172" i="32" s="1"/>
  <c r="K172" i="32"/>
  <c r="L172" i="32"/>
  <c r="G173" i="32"/>
  <c r="H173" i="32"/>
  <c r="F173" i="32" s="1"/>
  <c r="I173" i="32"/>
  <c r="D173" i="32" s="1"/>
  <c r="J173" i="32"/>
  <c r="E173" i="32" s="1"/>
  <c r="K173" i="32"/>
  <c r="L173" i="32"/>
  <c r="G174" i="32"/>
  <c r="H174" i="32"/>
  <c r="I174" i="32"/>
  <c r="D174" i="32" s="1"/>
  <c r="J174" i="32"/>
  <c r="E174" i="32" s="1"/>
  <c r="K174" i="32"/>
  <c r="L174" i="32"/>
  <c r="G175" i="32"/>
  <c r="H175" i="32"/>
  <c r="I175" i="32"/>
  <c r="D175" i="32" s="1"/>
  <c r="J175" i="32"/>
  <c r="E175" i="32" s="1"/>
  <c r="K175" i="32"/>
  <c r="L175" i="32"/>
  <c r="G176" i="32"/>
  <c r="H176" i="32"/>
  <c r="F176" i="32" s="1"/>
  <c r="I176" i="32"/>
  <c r="D176" i="32" s="1"/>
  <c r="J176" i="32"/>
  <c r="E176" i="32" s="1"/>
  <c r="K176" i="32"/>
  <c r="L176" i="32"/>
  <c r="G177" i="32"/>
  <c r="H177" i="32"/>
  <c r="F177" i="32" s="1"/>
  <c r="I177" i="32"/>
  <c r="D177" i="32" s="1"/>
  <c r="J177" i="32"/>
  <c r="E177" i="32" s="1"/>
  <c r="K177" i="32"/>
  <c r="L177" i="32"/>
  <c r="G178" i="32"/>
  <c r="H178" i="32"/>
  <c r="I178" i="32"/>
  <c r="D178" i="32" s="1"/>
  <c r="J178" i="32"/>
  <c r="E178" i="32" s="1"/>
  <c r="K178" i="32"/>
  <c r="L178" i="32"/>
  <c r="G179" i="32"/>
  <c r="H179" i="32"/>
  <c r="I179" i="32"/>
  <c r="D179" i="32" s="1"/>
  <c r="J179" i="32"/>
  <c r="E179" i="32" s="1"/>
  <c r="K179" i="32"/>
  <c r="L179" i="32"/>
  <c r="G180" i="32"/>
  <c r="H180" i="32"/>
  <c r="I180" i="32"/>
  <c r="D180" i="32" s="1"/>
  <c r="J180" i="32"/>
  <c r="E180" i="32" s="1"/>
  <c r="K180" i="32"/>
  <c r="L180" i="32"/>
  <c r="G181" i="32"/>
  <c r="H181" i="32"/>
  <c r="I181" i="32"/>
  <c r="D181" i="32" s="1"/>
  <c r="J181" i="32"/>
  <c r="E181" i="32" s="1"/>
  <c r="K181" i="32"/>
  <c r="L181" i="32"/>
  <c r="G182" i="32"/>
  <c r="H182" i="32"/>
  <c r="I182" i="32"/>
  <c r="D182" i="32" s="1"/>
  <c r="J182" i="32"/>
  <c r="E182" i="32" s="1"/>
  <c r="K182" i="32"/>
  <c r="L182" i="32"/>
  <c r="G183" i="32"/>
  <c r="H183" i="32"/>
  <c r="I183" i="32"/>
  <c r="D183" i="32" s="1"/>
  <c r="J183" i="32"/>
  <c r="E183" i="32" s="1"/>
  <c r="K183" i="32"/>
  <c r="L183" i="32"/>
  <c r="G184" i="32"/>
  <c r="H184" i="32"/>
  <c r="I184" i="32"/>
  <c r="D184" i="32" s="1"/>
  <c r="J184" i="32"/>
  <c r="E184" i="32" s="1"/>
  <c r="K184" i="32"/>
  <c r="L184" i="32"/>
  <c r="G185" i="32"/>
  <c r="H185" i="32"/>
  <c r="F185" i="32" s="1"/>
  <c r="I185" i="32"/>
  <c r="D185" i="32" s="1"/>
  <c r="J185" i="32"/>
  <c r="E185" i="32" s="1"/>
  <c r="K185" i="32"/>
  <c r="L185" i="32"/>
  <c r="G186" i="32"/>
  <c r="H186" i="32"/>
  <c r="I186" i="32"/>
  <c r="D186" i="32" s="1"/>
  <c r="J186" i="32"/>
  <c r="E186" i="32" s="1"/>
  <c r="K186" i="32"/>
  <c r="L186" i="32"/>
  <c r="G188" i="32"/>
  <c r="H188" i="32"/>
  <c r="I188" i="32"/>
  <c r="D188" i="32" s="1"/>
  <c r="J188" i="32"/>
  <c r="E188" i="32" s="1"/>
  <c r="K188" i="32"/>
  <c r="L188" i="32"/>
  <c r="G194" i="32"/>
  <c r="H194" i="32"/>
  <c r="I194" i="32"/>
  <c r="D194" i="32" s="1"/>
  <c r="J194" i="32"/>
  <c r="E194" i="32" s="1"/>
  <c r="K194" i="32"/>
  <c r="L194" i="32"/>
  <c r="G195" i="32"/>
  <c r="H195" i="32"/>
  <c r="I195" i="32"/>
  <c r="D195" i="32" s="1"/>
  <c r="J195" i="32"/>
  <c r="E195" i="32" s="1"/>
  <c r="K195" i="32"/>
  <c r="L195" i="32"/>
  <c r="G196" i="32"/>
  <c r="H196" i="32"/>
  <c r="I196" i="32"/>
  <c r="D196" i="32" s="1"/>
  <c r="J196" i="32"/>
  <c r="E196" i="32" s="1"/>
  <c r="K196" i="32"/>
  <c r="L196" i="32"/>
  <c r="G197" i="32"/>
  <c r="H197" i="32"/>
  <c r="I197" i="32"/>
  <c r="D197" i="32" s="1"/>
  <c r="J197" i="32"/>
  <c r="E197" i="32" s="1"/>
  <c r="K197" i="32"/>
  <c r="L197" i="32"/>
  <c r="G198" i="32"/>
  <c r="H198" i="32"/>
  <c r="F198" i="32" s="1"/>
  <c r="I198" i="32"/>
  <c r="D198" i="32" s="1"/>
  <c r="J198" i="32"/>
  <c r="E198" i="32" s="1"/>
  <c r="K198" i="32"/>
  <c r="L198" i="32"/>
  <c r="G199" i="32"/>
  <c r="H199" i="32"/>
  <c r="I199" i="32"/>
  <c r="D199" i="32" s="1"/>
  <c r="J199" i="32"/>
  <c r="E199" i="32" s="1"/>
  <c r="K199" i="32"/>
  <c r="L199" i="32"/>
  <c r="C194" i="32"/>
  <c r="C195" i="32"/>
  <c r="C196" i="32"/>
  <c r="C197" i="32"/>
  <c r="L532" i="32"/>
  <c r="K532" i="32"/>
  <c r="J532" i="32"/>
  <c r="E532" i="32" s="1"/>
  <c r="I532" i="32"/>
  <c r="D532" i="32" s="1"/>
  <c r="H532" i="32"/>
  <c r="G532" i="32"/>
  <c r="C532" i="32"/>
  <c r="K158" i="32"/>
  <c r="G159" i="32"/>
  <c r="H159" i="32"/>
  <c r="I159" i="32"/>
  <c r="D159" i="32" s="1"/>
  <c r="J159" i="32"/>
  <c r="K159" i="32"/>
  <c r="L159" i="32"/>
  <c r="G160" i="32"/>
  <c r="F160" i="32" s="1"/>
  <c r="H160" i="32"/>
  <c r="I160" i="32"/>
  <c r="D160" i="32" s="1"/>
  <c r="J160" i="32"/>
  <c r="E160" i="32" s="1"/>
  <c r="K160" i="32"/>
  <c r="L160" i="32"/>
  <c r="G161" i="32"/>
  <c r="H161" i="32"/>
  <c r="I161" i="32"/>
  <c r="D161" i="32" s="1"/>
  <c r="J161" i="32"/>
  <c r="E161" i="32" s="1"/>
  <c r="K161" i="32"/>
  <c r="L161" i="32"/>
  <c r="G162" i="32"/>
  <c r="H162" i="32"/>
  <c r="I162" i="32"/>
  <c r="D162" i="32" s="1"/>
  <c r="J162" i="32"/>
  <c r="E162" i="32" s="1"/>
  <c r="K162" i="32"/>
  <c r="L162" i="32"/>
  <c r="G163" i="32"/>
  <c r="H163" i="32"/>
  <c r="I163" i="32"/>
  <c r="D163" i="32" s="1"/>
  <c r="J163" i="32"/>
  <c r="E163" i="32" s="1"/>
  <c r="K163" i="32"/>
  <c r="L163" i="32"/>
  <c r="G189" i="32"/>
  <c r="H189" i="32"/>
  <c r="I189" i="32"/>
  <c r="D189" i="32" s="1"/>
  <c r="J189" i="32"/>
  <c r="E189" i="32" s="1"/>
  <c r="K189" i="32"/>
  <c r="L189" i="32"/>
  <c r="G190" i="32"/>
  <c r="H190" i="32"/>
  <c r="I190" i="32"/>
  <c r="D190" i="32" s="1"/>
  <c r="J190" i="32"/>
  <c r="E190" i="32" s="1"/>
  <c r="K190" i="32"/>
  <c r="L190" i="32"/>
  <c r="G191" i="32"/>
  <c r="H191" i="32"/>
  <c r="I191" i="32"/>
  <c r="D191" i="32" s="1"/>
  <c r="J191" i="32"/>
  <c r="E191" i="32" s="1"/>
  <c r="K191" i="32"/>
  <c r="L191" i="32"/>
  <c r="G192" i="32"/>
  <c r="H192" i="32"/>
  <c r="I192" i="32"/>
  <c r="D192" i="32" s="1"/>
  <c r="J192" i="32"/>
  <c r="E192" i="32" s="1"/>
  <c r="K192" i="32"/>
  <c r="L192" i="32"/>
  <c r="G193" i="32"/>
  <c r="H193" i="32"/>
  <c r="I193" i="32"/>
  <c r="D193" i="32" s="1"/>
  <c r="J193" i="32"/>
  <c r="E193" i="32" s="1"/>
  <c r="K193" i="32"/>
  <c r="L193" i="32"/>
  <c r="L158" i="32"/>
  <c r="J158" i="32"/>
  <c r="I158" i="32"/>
  <c r="D158" i="32" s="1"/>
  <c r="H158" i="32"/>
  <c r="C159" i="32"/>
  <c r="C160" i="32"/>
  <c r="C161" i="32"/>
  <c r="C162" i="32"/>
  <c r="C163" i="32"/>
  <c r="C189" i="32"/>
  <c r="C190" i="32"/>
  <c r="C191" i="32"/>
  <c r="C192" i="32"/>
  <c r="C193" i="32"/>
  <c r="C198" i="32"/>
  <c r="C199" i="32"/>
  <c r="C158" i="32"/>
  <c r="E158" i="32"/>
  <c r="F161" i="32"/>
  <c r="G158" i="32"/>
  <c r="G549" i="32"/>
  <c r="H549" i="32"/>
  <c r="F549" i="32" s="1"/>
  <c r="I549" i="32"/>
  <c r="D549" i="32" s="1"/>
  <c r="J549" i="32"/>
  <c r="E549" i="32" s="1"/>
  <c r="K549" i="32"/>
  <c r="L549" i="32"/>
  <c r="G539" i="32"/>
  <c r="H539" i="32"/>
  <c r="I539" i="32"/>
  <c r="D539" i="32" s="1"/>
  <c r="J539" i="32"/>
  <c r="E539" i="32" s="1"/>
  <c r="K539" i="32"/>
  <c r="L539" i="32"/>
  <c r="G540" i="32"/>
  <c r="H540" i="32"/>
  <c r="I540" i="32"/>
  <c r="D540" i="32" s="1"/>
  <c r="J540" i="32"/>
  <c r="E540" i="32" s="1"/>
  <c r="K540" i="32"/>
  <c r="L540" i="32"/>
  <c r="G541" i="32"/>
  <c r="H541" i="32"/>
  <c r="I541" i="32"/>
  <c r="D541" i="32" s="1"/>
  <c r="J541" i="32"/>
  <c r="E541" i="32" s="1"/>
  <c r="K541" i="32"/>
  <c r="L541" i="32"/>
  <c r="G542" i="32"/>
  <c r="H542" i="32"/>
  <c r="I542" i="32"/>
  <c r="D542" i="32" s="1"/>
  <c r="J542" i="32"/>
  <c r="E542" i="32" s="1"/>
  <c r="K542" i="32"/>
  <c r="L542" i="32"/>
  <c r="G543" i="32"/>
  <c r="H543" i="32"/>
  <c r="I543" i="32"/>
  <c r="D543" i="32" s="1"/>
  <c r="J543" i="32"/>
  <c r="E543" i="32" s="1"/>
  <c r="K543" i="32"/>
  <c r="L543" i="32"/>
  <c r="G544" i="32"/>
  <c r="H544" i="32"/>
  <c r="I544" i="32"/>
  <c r="D544" i="32" s="1"/>
  <c r="J544" i="32"/>
  <c r="E544" i="32" s="1"/>
  <c r="K544" i="32"/>
  <c r="L544" i="32"/>
  <c r="G545" i="32"/>
  <c r="H545" i="32"/>
  <c r="I545" i="32"/>
  <c r="D545" i="32" s="1"/>
  <c r="J545" i="32"/>
  <c r="E545" i="32" s="1"/>
  <c r="K545" i="32"/>
  <c r="L545" i="32"/>
  <c r="G546" i="32"/>
  <c r="H546" i="32"/>
  <c r="I546" i="32"/>
  <c r="D546" i="32" s="1"/>
  <c r="J546" i="32"/>
  <c r="E546" i="32" s="1"/>
  <c r="K546" i="32"/>
  <c r="L546" i="32"/>
  <c r="G547" i="32"/>
  <c r="H547" i="32"/>
  <c r="I547" i="32"/>
  <c r="D547" i="32" s="1"/>
  <c r="J547" i="32"/>
  <c r="E547" i="32" s="1"/>
  <c r="K547" i="32"/>
  <c r="L547" i="32"/>
  <c r="G548" i="32"/>
  <c r="H548" i="32"/>
  <c r="I548" i="32"/>
  <c r="D548" i="32" s="1"/>
  <c r="J548" i="32"/>
  <c r="E548" i="32" s="1"/>
  <c r="K548" i="32"/>
  <c r="L548" i="32"/>
  <c r="C539" i="32"/>
  <c r="C540" i="32"/>
  <c r="C541" i="32"/>
  <c r="C542" i="32"/>
  <c r="C543" i="32"/>
  <c r="C544" i="32"/>
  <c r="C545" i="32"/>
  <c r="C546" i="32"/>
  <c r="C547" i="32"/>
  <c r="C548" i="32"/>
  <c r="C549" i="32"/>
  <c r="F548" i="32"/>
  <c r="L29" i="32"/>
  <c r="K204" i="32"/>
  <c r="K205" i="32"/>
  <c r="K206" i="32"/>
  <c r="K207" i="32"/>
  <c r="K208" i="32"/>
  <c r="K209" i="32"/>
  <c r="K210" i="32"/>
  <c r="K211" i="32"/>
  <c r="K212" i="32"/>
  <c r="K213" i="32"/>
  <c r="K214" i="32"/>
  <c r="K215" i="32"/>
  <c r="K216" i="32"/>
  <c r="K217" i="32"/>
  <c r="K218" i="32"/>
  <c r="K219" i="32"/>
  <c r="K220" i="32"/>
  <c r="K221" i="32"/>
  <c r="K222" i="32"/>
  <c r="K223" i="32"/>
  <c r="K224" i="32"/>
  <c r="K225" i="32"/>
  <c r="K226" i="32"/>
  <c r="K227" i="32"/>
  <c r="K228" i="32"/>
  <c r="K229" i="32"/>
  <c r="K230" i="32"/>
  <c r="K231" i="32"/>
  <c r="K232" i="32"/>
  <c r="K233" i="32"/>
  <c r="K234" i="32"/>
  <c r="K235" i="32"/>
  <c r="K236" i="32"/>
  <c r="K237" i="32"/>
  <c r="K238" i="32"/>
  <c r="K239" i="32"/>
  <c r="K240" i="32"/>
  <c r="K241" i="32"/>
  <c r="K242" i="32"/>
  <c r="K243" i="32"/>
  <c r="K244" i="32"/>
  <c r="K245" i="32"/>
  <c r="K246" i="32"/>
  <c r="K247" i="32"/>
  <c r="K248" i="32"/>
  <c r="K249" i="32"/>
  <c r="K250" i="32"/>
  <c r="K251" i="32"/>
  <c r="K252" i="32"/>
  <c r="K253" i="32"/>
  <c r="K254" i="32"/>
  <c r="K255" i="32"/>
  <c r="K256" i="32"/>
  <c r="K257" i="32"/>
  <c r="K258" i="32"/>
  <c r="K259" i="32"/>
  <c r="K260" i="32"/>
  <c r="K261" i="32"/>
  <c r="K262" i="32"/>
  <c r="K263" i="32"/>
  <c r="K264" i="32"/>
  <c r="K265" i="32"/>
  <c r="K266" i="32"/>
  <c r="K267" i="32"/>
  <c r="K268" i="32"/>
  <c r="K269" i="32"/>
  <c r="K270" i="32"/>
  <c r="K271" i="32"/>
  <c r="K272" i="32"/>
  <c r="K273" i="32"/>
  <c r="K274" i="32"/>
  <c r="K275" i="32"/>
  <c r="K276" i="32"/>
  <c r="K277" i="32"/>
  <c r="K278" i="32"/>
  <c r="K279" i="32"/>
  <c r="K280" i="32"/>
  <c r="K281" i="32"/>
  <c r="K282" i="32"/>
  <c r="K283" i="32"/>
  <c r="K284" i="32"/>
  <c r="K285" i="32"/>
  <c r="K286" i="32"/>
  <c r="K287" i="32"/>
  <c r="K288" i="32"/>
  <c r="K289" i="32"/>
  <c r="K290" i="32"/>
  <c r="K291" i="32"/>
  <c r="K292" i="32"/>
  <c r="K293" i="32"/>
  <c r="K294" i="32"/>
  <c r="K295" i="32"/>
  <c r="K296" i="32"/>
  <c r="K297" i="32"/>
  <c r="K298" i="32"/>
  <c r="K299" i="32"/>
  <c r="K300" i="32"/>
  <c r="K301" i="32"/>
  <c r="K302" i="32"/>
  <c r="K303" i="32"/>
  <c r="K304" i="32"/>
  <c r="K305" i="32"/>
  <c r="K306" i="32"/>
  <c r="K307" i="32"/>
  <c r="K308" i="32"/>
  <c r="K309" i="32"/>
  <c r="K310" i="32"/>
  <c r="K311" i="32"/>
  <c r="K312" i="32"/>
  <c r="K313" i="32"/>
  <c r="K314" i="32"/>
  <c r="K315" i="32"/>
  <c r="K316" i="32"/>
  <c r="K317" i="32"/>
  <c r="K318" i="32"/>
  <c r="K319" i="32"/>
  <c r="K320" i="32"/>
  <c r="K321" i="32"/>
  <c r="K322" i="32"/>
  <c r="K323" i="32"/>
  <c r="K324" i="32"/>
  <c r="K325" i="32"/>
  <c r="K326" i="32"/>
  <c r="K327" i="32"/>
  <c r="K328" i="32"/>
  <c r="K329" i="32"/>
  <c r="K330" i="32"/>
  <c r="K331" i="32"/>
  <c r="K332" i="32"/>
  <c r="K333" i="32"/>
  <c r="K334" i="32"/>
  <c r="K335" i="32"/>
  <c r="K336" i="32"/>
  <c r="K337" i="32"/>
  <c r="K338" i="32"/>
  <c r="K339" i="32"/>
  <c r="K340" i="32"/>
  <c r="K341" i="32"/>
  <c r="K342" i="32"/>
  <c r="K343" i="32"/>
  <c r="K344" i="32"/>
  <c r="K345" i="32"/>
  <c r="K346" i="32"/>
  <c r="K347" i="32"/>
  <c r="K348" i="32"/>
  <c r="K349" i="32"/>
  <c r="K350" i="32"/>
  <c r="K351" i="32"/>
  <c r="K352" i="32"/>
  <c r="K353" i="32"/>
  <c r="K354" i="32"/>
  <c r="K355" i="32"/>
  <c r="K356" i="32"/>
  <c r="K357" i="32"/>
  <c r="K358" i="32"/>
  <c r="K359" i="32"/>
  <c r="K360" i="32"/>
  <c r="K361" i="32"/>
  <c r="K362" i="32"/>
  <c r="K363" i="32"/>
  <c r="K364" i="32"/>
  <c r="K365" i="32"/>
  <c r="K366" i="32"/>
  <c r="K367" i="32"/>
  <c r="K368" i="32"/>
  <c r="K369" i="32"/>
  <c r="K370" i="32"/>
  <c r="K371" i="32"/>
  <c r="K372" i="32"/>
  <c r="K373" i="32"/>
  <c r="K374" i="32"/>
  <c r="K375" i="32"/>
  <c r="K376" i="32"/>
  <c r="K377" i="32"/>
  <c r="K378" i="32"/>
  <c r="K379" i="32"/>
  <c r="K380" i="32"/>
  <c r="K381" i="32"/>
  <c r="K382" i="32"/>
  <c r="K383" i="32"/>
  <c r="K384" i="32"/>
  <c r="K385" i="32"/>
  <c r="K386" i="32"/>
  <c r="K387" i="32"/>
  <c r="K388" i="32"/>
  <c r="K389" i="32"/>
  <c r="K390" i="32"/>
  <c r="K203" i="32"/>
  <c r="K201" i="32"/>
  <c r="C520" i="32"/>
  <c r="C521" i="32"/>
  <c r="C522" i="32"/>
  <c r="C523" i="32"/>
  <c r="C524" i="32"/>
  <c r="C525" i="32"/>
  <c r="C526" i="32"/>
  <c r="C527" i="32"/>
  <c r="C528" i="32"/>
  <c r="C529" i="32"/>
  <c r="C530" i="32"/>
  <c r="C531" i="32"/>
  <c r="C533" i="32"/>
  <c r="C534" i="32"/>
  <c r="C535" i="32"/>
  <c r="C536" i="32"/>
  <c r="C537" i="32"/>
  <c r="G520" i="32"/>
  <c r="F520" i="32" s="1"/>
  <c r="H520" i="32"/>
  <c r="I520" i="32"/>
  <c r="D520" i="32" s="1"/>
  <c r="J520" i="32"/>
  <c r="E520" i="32" s="1"/>
  <c r="K520" i="32"/>
  <c r="L520" i="32"/>
  <c r="G521" i="32"/>
  <c r="H521" i="32"/>
  <c r="I521" i="32"/>
  <c r="D521" i="32" s="1"/>
  <c r="J521" i="32"/>
  <c r="E521" i="32" s="1"/>
  <c r="K521" i="32"/>
  <c r="L521" i="32"/>
  <c r="G522" i="32"/>
  <c r="H522" i="32"/>
  <c r="I522" i="32"/>
  <c r="D522" i="32" s="1"/>
  <c r="J522" i="32"/>
  <c r="E522" i="32" s="1"/>
  <c r="K522" i="32"/>
  <c r="L522" i="32"/>
  <c r="G523" i="32"/>
  <c r="H523" i="32"/>
  <c r="I523" i="32"/>
  <c r="D523" i="32" s="1"/>
  <c r="J523" i="32"/>
  <c r="E523" i="32" s="1"/>
  <c r="K523" i="32"/>
  <c r="L523" i="32"/>
  <c r="G524" i="32"/>
  <c r="H524" i="32"/>
  <c r="I524" i="32"/>
  <c r="D524" i="32" s="1"/>
  <c r="J524" i="32"/>
  <c r="E524" i="32" s="1"/>
  <c r="K524" i="32"/>
  <c r="L524" i="32"/>
  <c r="G525" i="32"/>
  <c r="H525" i="32"/>
  <c r="I525" i="32"/>
  <c r="D525" i="32" s="1"/>
  <c r="J525" i="32"/>
  <c r="E525" i="32" s="1"/>
  <c r="K525" i="32"/>
  <c r="L525" i="32"/>
  <c r="G526" i="32"/>
  <c r="H526" i="32"/>
  <c r="I526" i="32"/>
  <c r="D526" i="32" s="1"/>
  <c r="J526" i="32"/>
  <c r="E526" i="32" s="1"/>
  <c r="K526" i="32"/>
  <c r="L526" i="32"/>
  <c r="G527" i="32"/>
  <c r="H527" i="32"/>
  <c r="I527" i="32"/>
  <c r="D527" i="32" s="1"/>
  <c r="J527" i="32"/>
  <c r="E527" i="32" s="1"/>
  <c r="K527" i="32"/>
  <c r="L527" i="32"/>
  <c r="G528" i="32"/>
  <c r="H528" i="32"/>
  <c r="I528" i="32"/>
  <c r="D528" i="32" s="1"/>
  <c r="J528" i="32"/>
  <c r="E528" i="32" s="1"/>
  <c r="K528" i="32"/>
  <c r="L528" i="32"/>
  <c r="G529" i="32"/>
  <c r="H529" i="32"/>
  <c r="I529" i="32"/>
  <c r="D529" i="32" s="1"/>
  <c r="J529" i="32"/>
  <c r="E529" i="32" s="1"/>
  <c r="K529" i="32"/>
  <c r="L529" i="32"/>
  <c r="G530" i="32"/>
  <c r="H530" i="32"/>
  <c r="I530" i="32"/>
  <c r="D530" i="32" s="1"/>
  <c r="J530" i="32"/>
  <c r="E530" i="32" s="1"/>
  <c r="K530" i="32"/>
  <c r="L530" i="32"/>
  <c r="G531" i="32"/>
  <c r="H531" i="32"/>
  <c r="I531" i="32"/>
  <c r="D531" i="32" s="1"/>
  <c r="J531" i="32"/>
  <c r="E531" i="32" s="1"/>
  <c r="K531" i="32"/>
  <c r="L531" i="32"/>
  <c r="G533" i="32"/>
  <c r="H533" i="32"/>
  <c r="I533" i="32"/>
  <c r="D533" i="32" s="1"/>
  <c r="J533" i="32"/>
  <c r="E533" i="32" s="1"/>
  <c r="K533" i="32"/>
  <c r="L533" i="32"/>
  <c r="G534" i="32"/>
  <c r="H534" i="32"/>
  <c r="I534" i="32"/>
  <c r="D534" i="32" s="1"/>
  <c r="J534" i="32"/>
  <c r="E534" i="32" s="1"/>
  <c r="K534" i="32"/>
  <c r="L534" i="32"/>
  <c r="G535" i="32"/>
  <c r="H535" i="32"/>
  <c r="I535" i="32"/>
  <c r="D535" i="32" s="1"/>
  <c r="J535" i="32"/>
  <c r="E535" i="32" s="1"/>
  <c r="K535" i="32"/>
  <c r="L535" i="32"/>
  <c r="G536" i="32"/>
  <c r="H536" i="32"/>
  <c r="I536" i="32"/>
  <c r="D536" i="32" s="1"/>
  <c r="J536" i="32"/>
  <c r="E536" i="32" s="1"/>
  <c r="K536" i="32"/>
  <c r="L536" i="32"/>
  <c r="G537" i="32"/>
  <c r="H537" i="32"/>
  <c r="F537" i="32" s="1"/>
  <c r="I537" i="32"/>
  <c r="D537" i="32" s="1"/>
  <c r="J537" i="32"/>
  <c r="E537" i="32" s="1"/>
  <c r="K537" i="32"/>
  <c r="L537" i="32"/>
  <c r="F528" i="32"/>
  <c r="F524" i="32"/>
  <c r="L134" i="32"/>
  <c r="K134" i="32"/>
  <c r="J134" i="32"/>
  <c r="E134" i="32" s="1"/>
  <c r="I134" i="32"/>
  <c r="D134" i="32" s="1"/>
  <c r="H134" i="32"/>
  <c r="F134" i="32" s="1"/>
  <c r="G134" i="32"/>
  <c r="C134" i="32"/>
  <c r="L133" i="32"/>
  <c r="K133" i="32"/>
  <c r="J133" i="32"/>
  <c r="E133" i="32" s="1"/>
  <c r="I133" i="32"/>
  <c r="D133" i="32" s="1"/>
  <c r="H133" i="32"/>
  <c r="G133" i="32"/>
  <c r="C133" i="32"/>
  <c r="L132" i="32"/>
  <c r="K132" i="32"/>
  <c r="J132" i="32"/>
  <c r="E132" i="32" s="1"/>
  <c r="I132" i="32"/>
  <c r="D132" i="32" s="1"/>
  <c r="H132" i="32"/>
  <c r="G132" i="32"/>
  <c r="C132" i="32"/>
  <c r="L131" i="32"/>
  <c r="K131" i="32"/>
  <c r="J131" i="32"/>
  <c r="E131" i="32" s="1"/>
  <c r="I131" i="32"/>
  <c r="D131" i="32" s="1"/>
  <c r="H131" i="32"/>
  <c r="G131" i="32"/>
  <c r="C131" i="32"/>
  <c r="L130" i="32"/>
  <c r="K130" i="32"/>
  <c r="J130" i="32"/>
  <c r="E130" i="32" s="1"/>
  <c r="I130" i="32"/>
  <c r="D130" i="32" s="1"/>
  <c r="H130" i="32"/>
  <c r="G130" i="32"/>
  <c r="C130" i="32"/>
  <c r="L129" i="32"/>
  <c r="K129" i="32"/>
  <c r="J129" i="32"/>
  <c r="E129" i="32" s="1"/>
  <c r="I129" i="32"/>
  <c r="D129" i="32" s="1"/>
  <c r="H129" i="32"/>
  <c r="G129" i="32"/>
  <c r="C129" i="32"/>
  <c r="L128" i="32"/>
  <c r="K128" i="32"/>
  <c r="J128" i="32"/>
  <c r="E128" i="32" s="1"/>
  <c r="I128" i="32"/>
  <c r="D128" i="32" s="1"/>
  <c r="H128" i="32"/>
  <c r="G128" i="32"/>
  <c r="C128" i="32"/>
  <c r="L127" i="32"/>
  <c r="K127" i="32"/>
  <c r="J127" i="32"/>
  <c r="E127" i="32" s="1"/>
  <c r="I127" i="32"/>
  <c r="D127" i="32" s="1"/>
  <c r="H127" i="32"/>
  <c r="G127" i="32"/>
  <c r="C127" i="32"/>
  <c r="L126" i="32"/>
  <c r="K126" i="32"/>
  <c r="J126" i="32"/>
  <c r="E126" i="32" s="1"/>
  <c r="I126" i="32"/>
  <c r="D126" i="32" s="1"/>
  <c r="H126" i="32"/>
  <c r="G126" i="32"/>
  <c r="C126" i="32"/>
  <c r="L125" i="32"/>
  <c r="K125" i="32"/>
  <c r="J125" i="32"/>
  <c r="E125" i="32" s="1"/>
  <c r="I125" i="32"/>
  <c r="D125" i="32" s="1"/>
  <c r="H125" i="32"/>
  <c r="G125" i="32"/>
  <c r="C125" i="32"/>
  <c r="L124" i="32"/>
  <c r="K124" i="32"/>
  <c r="J124" i="32"/>
  <c r="E124" i="32" s="1"/>
  <c r="I124" i="32"/>
  <c r="D124" i="32" s="1"/>
  <c r="H124" i="32"/>
  <c r="G124" i="32"/>
  <c r="C124" i="32"/>
  <c r="L123" i="32"/>
  <c r="K123" i="32"/>
  <c r="J123" i="32"/>
  <c r="E123" i="32" s="1"/>
  <c r="I123" i="32"/>
  <c r="D123" i="32" s="1"/>
  <c r="H123" i="32"/>
  <c r="G123" i="32"/>
  <c r="C123" i="32"/>
  <c r="L122" i="32"/>
  <c r="K122" i="32"/>
  <c r="J122" i="32"/>
  <c r="E122" i="32" s="1"/>
  <c r="I122" i="32"/>
  <c r="D122" i="32" s="1"/>
  <c r="H122" i="32"/>
  <c r="G122" i="32"/>
  <c r="C122" i="32"/>
  <c r="L121" i="32"/>
  <c r="K121" i="32"/>
  <c r="J121" i="32"/>
  <c r="E121" i="32" s="1"/>
  <c r="I121" i="32"/>
  <c r="D121" i="32" s="1"/>
  <c r="H121" i="32"/>
  <c r="G121" i="32"/>
  <c r="C121" i="32"/>
  <c r="L120" i="32"/>
  <c r="K120" i="32"/>
  <c r="J120" i="32"/>
  <c r="E120" i="32" s="1"/>
  <c r="I120" i="32"/>
  <c r="D120" i="32" s="1"/>
  <c r="H120" i="32"/>
  <c r="G120" i="32"/>
  <c r="C120" i="32"/>
  <c r="L119" i="32"/>
  <c r="K119" i="32"/>
  <c r="J119" i="32"/>
  <c r="E119" i="32" s="1"/>
  <c r="I119" i="32"/>
  <c r="D119" i="32" s="1"/>
  <c r="H119" i="32"/>
  <c r="G119" i="32"/>
  <c r="C119" i="32"/>
  <c r="L118" i="32"/>
  <c r="K118" i="32"/>
  <c r="J118" i="32"/>
  <c r="E118" i="32" s="1"/>
  <c r="I118" i="32"/>
  <c r="D118" i="32" s="1"/>
  <c r="H118" i="32"/>
  <c r="G118" i="32"/>
  <c r="C118" i="32"/>
  <c r="L117" i="32"/>
  <c r="K117" i="32"/>
  <c r="J117" i="32"/>
  <c r="E117" i="32" s="1"/>
  <c r="I117" i="32"/>
  <c r="D117" i="32" s="1"/>
  <c r="H117" i="32"/>
  <c r="G117" i="32"/>
  <c r="C117" i="32"/>
  <c r="L116" i="32"/>
  <c r="K116" i="32"/>
  <c r="J116" i="32"/>
  <c r="E116" i="32" s="1"/>
  <c r="I116" i="32"/>
  <c r="D116" i="32" s="1"/>
  <c r="H116" i="32"/>
  <c r="G116" i="32"/>
  <c r="C116" i="32"/>
  <c r="L115" i="32"/>
  <c r="K115" i="32"/>
  <c r="J115" i="32"/>
  <c r="E115" i="32" s="1"/>
  <c r="I115" i="32"/>
  <c r="D115" i="32" s="1"/>
  <c r="H115" i="32"/>
  <c r="G115" i="32"/>
  <c r="C115" i="32"/>
  <c r="L114" i="32"/>
  <c r="K114" i="32"/>
  <c r="J114" i="32"/>
  <c r="E114" i="32" s="1"/>
  <c r="I114" i="32"/>
  <c r="D114" i="32" s="1"/>
  <c r="H114" i="32"/>
  <c r="G114" i="32"/>
  <c r="C114" i="32"/>
  <c r="L113" i="32"/>
  <c r="K113" i="32"/>
  <c r="J113" i="32"/>
  <c r="E113" i="32" s="1"/>
  <c r="I113" i="32"/>
  <c r="D113" i="32" s="1"/>
  <c r="H113" i="32"/>
  <c r="G113" i="32"/>
  <c r="C113" i="32"/>
  <c r="L112" i="32"/>
  <c r="K112" i="32"/>
  <c r="J112" i="32"/>
  <c r="E112" i="32" s="1"/>
  <c r="I112" i="32"/>
  <c r="D112" i="32" s="1"/>
  <c r="H112" i="32"/>
  <c r="F112" i="32" s="1"/>
  <c r="G112" i="32"/>
  <c r="C112" i="32"/>
  <c r="L111" i="32"/>
  <c r="K111" i="32"/>
  <c r="J111" i="32"/>
  <c r="E111" i="32" s="1"/>
  <c r="I111" i="32"/>
  <c r="D111" i="32" s="1"/>
  <c r="H111" i="32"/>
  <c r="G111" i="32"/>
  <c r="C111" i="32"/>
  <c r="L110" i="32"/>
  <c r="K110" i="32"/>
  <c r="J110" i="32"/>
  <c r="E110" i="32" s="1"/>
  <c r="I110" i="32"/>
  <c r="D110" i="32" s="1"/>
  <c r="H110" i="32"/>
  <c r="F110" i="32" s="1"/>
  <c r="G110" i="32"/>
  <c r="C110" i="32"/>
  <c r="L109" i="32"/>
  <c r="K109" i="32"/>
  <c r="J109" i="32"/>
  <c r="E109" i="32" s="1"/>
  <c r="I109" i="32"/>
  <c r="D109" i="32" s="1"/>
  <c r="H109" i="32"/>
  <c r="G109" i="32"/>
  <c r="C109" i="32"/>
  <c r="L108" i="32"/>
  <c r="K108" i="32"/>
  <c r="J108" i="32"/>
  <c r="E108" i="32" s="1"/>
  <c r="I108" i="32"/>
  <c r="D108" i="32" s="1"/>
  <c r="H108" i="32"/>
  <c r="G108" i="32"/>
  <c r="C108" i="32"/>
  <c r="L107" i="32"/>
  <c r="K107" i="32"/>
  <c r="J107" i="32"/>
  <c r="E107" i="32" s="1"/>
  <c r="I107" i="32"/>
  <c r="D107" i="32" s="1"/>
  <c r="H107" i="32"/>
  <c r="G107" i="32"/>
  <c r="C107" i="32"/>
  <c r="L106" i="32"/>
  <c r="K106" i="32"/>
  <c r="J106" i="32"/>
  <c r="E106" i="32" s="1"/>
  <c r="I106" i="32"/>
  <c r="D106" i="32" s="1"/>
  <c r="H106" i="32"/>
  <c r="G106" i="32"/>
  <c r="C106" i="32"/>
  <c r="L105" i="32"/>
  <c r="K105" i="32"/>
  <c r="J105" i="32"/>
  <c r="E105" i="32" s="1"/>
  <c r="I105" i="32"/>
  <c r="D105" i="32" s="1"/>
  <c r="H105" i="32"/>
  <c r="G105" i="32"/>
  <c r="C105" i="32"/>
  <c r="L104" i="32"/>
  <c r="K104" i="32"/>
  <c r="J104" i="32"/>
  <c r="E104" i="32" s="1"/>
  <c r="I104" i="32"/>
  <c r="D104" i="32" s="1"/>
  <c r="H104" i="32"/>
  <c r="G104" i="32"/>
  <c r="C104" i="32"/>
  <c r="L103" i="32"/>
  <c r="K103" i="32"/>
  <c r="J103" i="32"/>
  <c r="E103" i="32" s="1"/>
  <c r="I103" i="32"/>
  <c r="D103" i="32" s="1"/>
  <c r="H103" i="32"/>
  <c r="G103" i="32"/>
  <c r="C103" i="32"/>
  <c r="L102" i="32"/>
  <c r="K102" i="32"/>
  <c r="J102" i="32"/>
  <c r="E102" i="32" s="1"/>
  <c r="I102" i="32"/>
  <c r="D102" i="32" s="1"/>
  <c r="H102" i="32"/>
  <c r="G102" i="32"/>
  <c r="C102" i="32"/>
  <c r="L101" i="32"/>
  <c r="K101" i="32"/>
  <c r="J101" i="32"/>
  <c r="E101" i="32" s="1"/>
  <c r="I101" i="32"/>
  <c r="D101" i="32" s="1"/>
  <c r="H101" i="32"/>
  <c r="G101" i="32"/>
  <c r="C101" i="32"/>
  <c r="L100" i="32"/>
  <c r="K100" i="32"/>
  <c r="J100" i="32"/>
  <c r="E100" i="32" s="1"/>
  <c r="I100" i="32"/>
  <c r="D100" i="32" s="1"/>
  <c r="H100" i="32"/>
  <c r="G100" i="32"/>
  <c r="C100" i="32"/>
  <c r="L99" i="32"/>
  <c r="K99" i="32"/>
  <c r="J99" i="32"/>
  <c r="E99" i="32" s="1"/>
  <c r="I99" i="32"/>
  <c r="D99" i="32" s="1"/>
  <c r="H99" i="32"/>
  <c r="G99" i="32"/>
  <c r="C99" i="32"/>
  <c r="L98" i="32"/>
  <c r="K98" i="32"/>
  <c r="J98" i="32"/>
  <c r="E98" i="32" s="1"/>
  <c r="I98" i="32"/>
  <c r="D98" i="32" s="1"/>
  <c r="H98" i="32"/>
  <c r="G98" i="32"/>
  <c r="C98" i="32"/>
  <c r="L97" i="32"/>
  <c r="K97" i="32"/>
  <c r="J97" i="32"/>
  <c r="E97" i="32" s="1"/>
  <c r="I97" i="32"/>
  <c r="D97" i="32" s="1"/>
  <c r="H97" i="32"/>
  <c r="G97" i="32"/>
  <c r="C97" i="32"/>
  <c r="L96" i="32"/>
  <c r="K96" i="32"/>
  <c r="J96" i="32"/>
  <c r="E96" i="32" s="1"/>
  <c r="I96" i="32"/>
  <c r="D96" i="32" s="1"/>
  <c r="H96" i="32"/>
  <c r="G96" i="32"/>
  <c r="C96" i="32"/>
  <c r="L95" i="32"/>
  <c r="K95" i="32"/>
  <c r="J95" i="32"/>
  <c r="E95" i="32" s="1"/>
  <c r="I95" i="32"/>
  <c r="D95" i="32" s="1"/>
  <c r="H95" i="32"/>
  <c r="G95" i="32"/>
  <c r="C95" i="32"/>
  <c r="L94" i="32"/>
  <c r="K94" i="32"/>
  <c r="J94" i="32"/>
  <c r="E94" i="32" s="1"/>
  <c r="I94" i="32"/>
  <c r="D94" i="32" s="1"/>
  <c r="H94" i="32"/>
  <c r="F94" i="32" s="1"/>
  <c r="G94" i="32"/>
  <c r="C94" i="32"/>
  <c r="L93" i="32"/>
  <c r="K93" i="32"/>
  <c r="J93" i="32"/>
  <c r="E93" i="32" s="1"/>
  <c r="I93" i="32"/>
  <c r="D93" i="32" s="1"/>
  <c r="H93" i="32"/>
  <c r="G93" i="32"/>
  <c r="C93" i="32"/>
  <c r="L92" i="32"/>
  <c r="K92" i="32"/>
  <c r="J92" i="32"/>
  <c r="E92" i="32" s="1"/>
  <c r="I92" i="32"/>
  <c r="D92" i="32" s="1"/>
  <c r="H92" i="32"/>
  <c r="G92" i="32"/>
  <c r="C92" i="32"/>
  <c r="L91" i="32"/>
  <c r="K91" i="32"/>
  <c r="J91" i="32"/>
  <c r="E91" i="32" s="1"/>
  <c r="I91" i="32"/>
  <c r="D91" i="32" s="1"/>
  <c r="H91" i="32"/>
  <c r="G91" i="32"/>
  <c r="F91" i="32" s="1"/>
  <c r="C91" i="32"/>
  <c r="L90" i="32"/>
  <c r="K90" i="32"/>
  <c r="J90" i="32"/>
  <c r="E90" i="32" s="1"/>
  <c r="I90" i="32"/>
  <c r="D90" i="32" s="1"/>
  <c r="H90" i="32"/>
  <c r="G90" i="32"/>
  <c r="C90" i="32"/>
  <c r="L89" i="32"/>
  <c r="K89" i="32"/>
  <c r="J89" i="32"/>
  <c r="E89" i="32" s="1"/>
  <c r="I89" i="32"/>
  <c r="D89" i="32" s="1"/>
  <c r="H89" i="32"/>
  <c r="G89" i="32"/>
  <c r="C89" i="32"/>
  <c r="L88" i="32"/>
  <c r="K88" i="32"/>
  <c r="J88" i="32"/>
  <c r="E88" i="32" s="1"/>
  <c r="I88" i="32"/>
  <c r="D88" i="32" s="1"/>
  <c r="H88" i="32"/>
  <c r="G88" i="32"/>
  <c r="C88" i="32"/>
  <c r="L87" i="32"/>
  <c r="K87" i="32"/>
  <c r="J87" i="32"/>
  <c r="E87" i="32" s="1"/>
  <c r="I87" i="32"/>
  <c r="D87" i="32" s="1"/>
  <c r="H87" i="32"/>
  <c r="G87" i="32"/>
  <c r="C87" i="32"/>
  <c r="L86" i="32"/>
  <c r="K86" i="32"/>
  <c r="J86" i="32"/>
  <c r="E86" i="32" s="1"/>
  <c r="I86" i="32"/>
  <c r="D86" i="32" s="1"/>
  <c r="H86" i="32"/>
  <c r="G86" i="32"/>
  <c r="C86" i="32"/>
  <c r="L85" i="32"/>
  <c r="K85" i="32"/>
  <c r="J85" i="32"/>
  <c r="E85" i="32" s="1"/>
  <c r="I85" i="32"/>
  <c r="D85" i="32" s="1"/>
  <c r="H85" i="32"/>
  <c r="G85" i="32"/>
  <c r="C85" i="32"/>
  <c r="L84" i="32"/>
  <c r="K84" i="32"/>
  <c r="J84" i="32"/>
  <c r="E84" i="32" s="1"/>
  <c r="I84" i="32"/>
  <c r="D84" i="32" s="1"/>
  <c r="H84" i="32"/>
  <c r="G84" i="32"/>
  <c r="C84" i="32"/>
  <c r="L83" i="32"/>
  <c r="K83" i="32"/>
  <c r="J83" i="32"/>
  <c r="E83" i="32" s="1"/>
  <c r="I83" i="32"/>
  <c r="D83" i="32" s="1"/>
  <c r="H83" i="32"/>
  <c r="G83" i="32"/>
  <c r="C83" i="32"/>
  <c r="L82" i="32"/>
  <c r="K82" i="32"/>
  <c r="J82" i="32"/>
  <c r="E82" i="32" s="1"/>
  <c r="I82" i="32"/>
  <c r="D82" i="32" s="1"/>
  <c r="H82" i="32"/>
  <c r="G82" i="32"/>
  <c r="C82" i="32"/>
  <c r="L81" i="32"/>
  <c r="K81" i="32"/>
  <c r="J81" i="32"/>
  <c r="E81" i="32" s="1"/>
  <c r="I81" i="32"/>
  <c r="D81" i="32" s="1"/>
  <c r="H81" i="32"/>
  <c r="G81" i="32"/>
  <c r="C81" i="32"/>
  <c r="L80" i="32"/>
  <c r="K80" i="32"/>
  <c r="J80" i="32"/>
  <c r="E80" i="32" s="1"/>
  <c r="I80" i="32"/>
  <c r="D80" i="32" s="1"/>
  <c r="H80" i="32"/>
  <c r="G80" i="32"/>
  <c r="C80" i="32"/>
  <c r="L79" i="32"/>
  <c r="K79" i="32"/>
  <c r="J79" i="32"/>
  <c r="E79" i="32" s="1"/>
  <c r="I79" i="32"/>
  <c r="D79" i="32" s="1"/>
  <c r="H79" i="32"/>
  <c r="G79" i="32"/>
  <c r="C79" i="32"/>
  <c r="L78" i="32"/>
  <c r="K78" i="32"/>
  <c r="J78" i="32"/>
  <c r="E78" i="32" s="1"/>
  <c r="I78" i="32"/>
  <c r="D78" i="32" s="1"/>
  <c r="H78" i="32"/>
  <c r="G78" i="32"/>
  <c r="C78" i="32"/>
  <c r="L77" i="32"/>
  <c r="K77" i="32"/>
  <c r="J77" i="32"/>
  <c r="E77" i="32" s="1"/>
  <c r="I77" i="32"/>
  <c r="D77" i="32" s="1"/>
  <c r="H77" i="32"/>
  <c r="G77" i="32"/>
  <c r="C77" i="32"/>
  <c r="L76" i="32"/>
  <c r="K76" i="32"/>
  <c r="J76" i="32"/>
  <c r="E76" i="32" s="1"/>
  <c r="I76" i="32"/>
  <c r="D76" i="32" s="1"/>
  <c r="H76" i="32"/>
  <c r="G76" i="32"/>
  <c r="C76" i="32"/>
  <c r="L75" i="32"/>
  <c r="K75" i="32"/>
  <c r="J75" i="32"/>
  <c r="E75" i="32" s="1"/>
  <c r="I75" i="32"/>
  <c r="D75" i="32" s="1"/>
  <c r="H75" i="32"/>
  <c r="G75" i="32"/>
  <c r="C75" i="32"/>
  <c r="L74" i="32"/>
  <c r="K74" i="32"/>
  <c r="J74" i="32"/>
  <c r="E74" i="32" s="1"/>
  <c r="I74" i="32"/>
  <c r="D74" i="32" s="1"/>
  <c r="H74" i="32"/>
  <c r="G74" i="32"/>
  <c r="C74" i="32"/>
  <c r="L73" i="32"/>
  <c r="K73" i="32"/>
  <c r="J73" i="32"/>
  <c r="E73" i="32" s="1"/>
  <c r="I73" i="32"/>
  <c r="D73" i="32" s="1"/>
  <c r="H73" i="32"/>
  <c r="G73" i="32"/>
  <c r="C73" i="32"/>
  <c r="L72" i="32"/>
  <c r="K72" i="32"/>
  <c r="J72" i="32"/>
  <c r="E72" i="32" s="1"/>
  <c r="I72" i="32"/>
  <c r="D72" i="32" s="1"/>
  <c r="H72" i="32"/>
  <c r="G72" i="32"/>
  <c r="C72" i="32"/>
  <c r="L71" i="32"/>
  <c r="K71" i="32"/>
  <c r="J71" i="32"/>
  <c r="E71" i="32" s="1"/>
  <c r="I71" i="32"/>
  <c r="D71" i="32" s="1"/>
  <c r="H71" i="32"/>
  <c r="G71" i="32"/>
  <c r="C71" i="32"/>
  <c r="L70" i="32"/>
  <c r="K70" i="32"/>
  <c r="J70" i="32"/>
  <c r="E70" i="32" s="1"/>
  <c r="I70" i="32"/>
  <c r="D70" i="32" s="1"/>
  <c r="H70" i="32"/>
  <c r="G70" i="32"/>
  <c r="C70" i="32"/>
  <c r="L69" i="32"/>
  <c r="K69" i="32"/>
  <c r="J69" i="32"/>
  <c r="E69" i="32" s="1"/>
  <c r="I69" i="32"/>
  <c r="D69" i="32" s="1"/>
  <c r="H69" i="32"/>
  <c r="G69" i="32"/>
  <c r="F69" i="32" s="1"/>
  <c r="C69" i="32"/>
  <c r="L68" i="32"/>
  <c r="K68" i="32"/>
  <c r="J68" i="32"/>
  <c r="E68" i="32" s="1"/>
  <c r="I68" i="32"/>
  <c r="D68" i="32" s="1"/>
  <c r="H68" i="32"/>
  <c r="G68" i="32"/>
  <c r="C68" i="32"/>
  <c r="L67" i="32"/>
  <c r="K67" i="32"/>
  <c r="J67" i="32"/>
  <c r="E67" i="32" s="1"/>
  <c r="I67" i="32"/>
  <c r="D67" i="32" s="1"/>
  <c r="H67" i="32"/>
  <c r="G67" i="32"/>
  <c r="C67" i="32"/>
  <c r="L66" i="32"/>
  <c r="K66" i="32"/>
  <c r="J66" i="32"/>
  <c r="E66" i="32" s="1"/>
  <c r="I66" i="32"/>
  <c r="D66" i="32" s="1"/>
  <c r="H66" i="32"/>
  <c r="G66" i="32"/>
  <c r="C66" i="32"/>
  <c r="L65" i="32"/>
  <c r="K65" i="32"/>
  <c r="J65" i="32"/>
  <c r="E65" i="32" s="1"/>
  <c r="I65" i="32"/>
  <c r="D65" i="32" s="1"/>
  <c r="H65" i="32"/>
  <c r="G65" i="32"/>
  <c r="C65" i="32"/>
  <c r="L64" i="32"/>
  <c r="K64" i="32"/>
  <c r="J64" i="32"/>
  <c r="E64" i="32" s="1"/>
  <c r="I64" i="32"/>
  <c r="D64" i="32" s="1"/>
  <c r="H64" i="32"/>
  <c r="G64" i="32"/>
  <c r="C64" i="32"/>
  <c r="L63" i="32"/>
  <c r="K63" i="32"/>
  <c r="J63" i="32"/>
  <c r="E63" i="32" s="1"/>
  <c r="I63" i="32"/>
  <c r="D63" i="32" s="1"/>
  <c r="H63" i="32"/>
  <c r="G63" i="32"/>
  <c r="C63" i="32"/>
  <c r="L62" i="32"/>
  <c r="K62" i="32"/>
  <c r="J62" i="32"/>
  <c r="E62" i="32" s="1"/>
  <c r="I62" i="32"/>
  <c r="D62" i="32" s="1"/>
  <c r="H62" i="32"/>
  <c r="G62" i="32"/>
  <c r="C62" i="32"/>
  <c r="L61" i="32"/>
  <c r="K61" i="32"/>
  <c r="J61" i="32"/>
  <c r="E61" i="32" s="1"/>
  <c r="I61" i="32"/>
  <c r="D61" i="32" s="1"/>
  <c r="H61" i="32"/>
  <c r="G61" i="32"/>
  <c r="C61" i="32"/>
  <c r="L60" i="32"/>
  <c r="K60" i="32"/>
  <c r="J60" i="32"/>
  <c r="E60" i="32" s="1"/>
  <c r="I60" i="32"/>
  <c r="D60" i="32" s="1"/>
  <c r="H60" i="32"/>
  <c r="G60" i="32"/>
  <c r="C60" i="32"/>
  <c r="L59" i="32"/>
  <c r="K59" i="32"/>
  <c r="J59" i="32"/>
  <c r="E59" i="32" s="1"/>
  <c r="I59" i="32"/>
  <c r="D59" i="32" s="1"/>
  <c r="H59" i="32"/>
  <c r="G59" i="32"/>
  <c r="C59" i="32"/>
  <c r="L58" i="32"/>
  <c r="K58" i="32"/>
  <c r="J58" i="32"/>
  <c r="E58" i="32" s="1"/>
  <c r="I58" i="32"/>
  <c r="D58" i="32" s="1"/>
  <c r="H58" i="32"/>
  <c r="G58" i="32"/>
  <c r="C58" i="32"/>
  <c r="L57" i="32"/>
  <c r="K57" i="32"/>
  <c r="J57" i="32"/>
  <c r="E57" i="32" s="1"/>
  <c r="I57" i="32"/>
  <c r="D57" i="32" s="1"/>
  <c r="H57" i="32"/>
  <c r="G57" i="32"/>
  <c r="C57" i="32"/>
  <c r="L56" i="32"/>
  <c r="K56" i="32"/>
  <c r="J56" i="32"/>
  <c r="E56" i="32" s="1"/>
  <c r="I56" i="32"/>
  <c r="D56" i="32" s="1"/>
  <c r="H56" i="32"/>
  <c r="G56" i="32"/>
  <c r="C56" i="32"/>
  <c r="L55" i="32"/>
  <c r="K55" i="32"/>
  <c r="J55" i="32"/>
  <c r="E55" i="32" s="1"/>
  <c r="I55" i="32"/>
  <c r="D55" i="32" s="1"/>
  <c r="H55" i="32"/>
  <c r="G55" i="32"/>
  <c r="C55" i="32"/>
  <c r="L54" i="32"/>
  <c r="K54" i="32"/>
  <c r="J54" i="32"/>
  <c r="E54" i="32" s="1"/>
  <c r="I54" i="32"/>
  <c r="D54" i="32" s="1"/>
  <c r="H54" i="32"/>
  <c r="G54" i="32"/>
  <c r="C54" i="32"/>
  <c r="L53" i="32"/>
  <c r="K53" i="32"/>
  <c r="J53" i="32"/>
  <c r="E53" i="32" s="1"/>
  <c r="I53" i="32"/>
  <c r="D53" i="32" s="1"/>
  <c r="H53" i="32"/>
  <c r="G53" i="32"/>
  <c r="C53" i="32"/>
  <c r="L52" i="32"/>
  <c r="K52" i="32"/>
  <c r="J52" i="32"/>
  <c r="E52" i="32" s="1"/>
  <c r="I52" i="32"/>
  <c r="D52" i="32" s="1"/>
  <c r="H52" i="32"/>
  <c r="G52" i="32"/>
  <c r="C52" i="32"/>
  <c r="L51" i="32"/>
  <c r="K51" i="32"/>
  <c r="J51" i="32"/>
  <c r="E51" i="32" s="1"/>
  <c r="I51" i="32"/>
  <c r="D51" i="32" s="1"/>
  <c r="H51" i="32"/>
  <c r="G51" i="32"/>
  <c r="C51" i="32"/>
  <c r="L50" i="32"/>
  <c r="K50" i="32"/>
  <c r="J50" i="32"/>
  <c r="E50" i="32" s="1"/>
  <c r="I50" i="32"/>
  <c r="D50" i="32" s="1"/>
  <c r="H50" i="32"/>
  <c r="G50" i="32"/>
  <c r="F50" i="32" s="1"/>
  <c r="C50" i="32"/>
  <c r="L49" i="32"/>
  <c r="K49" i="32"/>
  <c r="J49" i="32"/>
  <c r="E49" i="32" s="1"/>
  <c r="I49" i="32"/>
  <c r="D49" i="32" s="1"/>
  <c r="H49" i="32"/>
  <c r="G49" i="32"/>
  <c r="C49" i="32"/>
  <c r="L48" i="32"/>
  <c r="K48" i="32"/>
  <c r="J48" i="32"/>
  <c r="E48" i="32" s="1"/>
  <c r="I48" i="32"/>
  <c r="D48" i="32" s="1"/>
  <c r="H48" i="32"/>
  <c r="G48" i="32"/>
  <c r="C48" i="32"/>
  <c r="L47" i="32"/>
  <c r="K47" i="32"/>
  <c r="J47" i="32"/>
  <c r="E47" i="32" s="1"/>
  <c r="I47" i="32"/>
  <c r="D47" i="32" s="1"/>
  <c r="H47" i="32"/>
  <c r="G47" i="32"/>
  <c r="C47" i="32"/>
  <c r="L46" i="32"/>
  <c r="K46" i="32"/>
  <c r="J46" i="32"/>
  <c r="E46" i="32" s="1"/>
  <c r="I46" i="32"/>
  <c r="D46" i="32" s="1"/>
  <c r="H46" i="32"/>
  <c r="G46" i="32"/>
  <c r="C46" i="32"/>
  <c r="L45" i="32"/>
  <c r="K45" i="32"/>
  <c r="J45" i="32"/>
  <c r="E45" i="32" s="1"/>
  <c r="I45" i="32"/>
  <c r="D45" i="32" s="1"/>
  <c r="H45" i="32"/>
  <c r="G45" i="32"/>
  <c r="C45" i="32"/>
  <c r="L44" i="32"/>
  <c r="K44" i="32"/>
  <c r="J44" i="32"/>
  <c r="E44" i="32" s="1"/>
  <c r="I44" i="32"/>
  <c r="D44" i="32" s="1"/>
  <c r="H44" i="32"/>
  <c r="G44" i="32"/>
  <c r="C44" i="32"/>
  <c r="L43" i="32"/>
  <c r="K43" i="32"/>
  <c r="J43" i="32"/>
  <c r="E43" i="32" s="1"/>
  <c r="I43" i="32"/>
  <c r="D43" i="32" s="1"/>
  <c r="H43" i="32"/>
  <c r="G43" i="32"/>
  <c r="C43" i="32"/>
  <c r="L42" i="32"/>
  <c r="K42" i="32"/>
  <c r="J42" i="32"/>
  <c r="E42" i="32" s="1"/>
  <c r="I42" i="32"/>
  <c r="D42" i="32" s="1"/>
  <c r="H42" i="32"/>
  <c r="G42" i="32"/>
  <c r="C42" i="32"/>
  <c r="L41" i="32"/>
  <c r="K41" i="32"/>
  <c r="J41" i="32"/>
  <c r="E41" i="32" s="1"/>
  <c r="I41" i="32"/>
  <c r="D41" i="32" s="1"/>
  <c r="H41" i="32"/>
  <c r="G41" i="32"/>
  <c r="C41" i="32"/>
  <c r="L40" i="32"/>
  <c r="K40" i="32"/>
  <c r="J40" i="32"/>
  <c r="E40" i="32" s="1"/>
  <c r="I40" i="32"/>
  <c r="D40" i="32" s="1"/>
  <c r="H40" i="32"/>
  <c r="G40" i="32"/>
  <c r="C40" i="32"/>
  <c r="L39" i="32"/>
  <c r="K39" i="32"/>
  <c r="J39" i="32"/>
  <c r="E39" i="32" s="1"/>
  <c r="I39" i="32"/>
  <c r="D39" i="32" s="1"/>
  <c r="H39" i="32"/>
  <c r="G39" i="32"/>
  <c r="C39" i="32"/>
  <c r="L38" i="32"/>
  <c r="K38" i="32"/>
  <c r="J38" i="32"/>
  <c r="E38" i="32" s="1"/>
  <c r="I38" i="32"/>
  <c r="D38" i="32" s="1"/>
  <c r="H38" i="32"/>
  <c r="G38" i="32"/>
  <c r="C38" i="32"/>
  <c r="L37" i="32"/>
  <c r="K37" i="32"/>
  <c r="J37" i="32"/>
  <c r="E37" i="32" s="1"/>
  <c r="I37" i="32"/>
  <c r="H37" i="32"/>
  <c r="G37" i="32"/>
  <c r="C37" i="32"/>
  <c r="L36" i="32"/>
  <c r="K36" i="32"/>
  <c r="J36" i="32"/>
  <c r="E36" i="32" s="1"/>
  <c r="I36" i="32"/>
  <c r="D36" i="32" s="1"/>
  <c r="H36" i="32"/>
  <c r="G36" i="32"/>
  <c r="C36" i="32"/>
  <c r="L35" i="32"/>
  <c r="K35" i="32"/>
  <c r="J35" i="32"/>
  <c r="I35" i="32"/>
  <c r="D35" i="32" s="1"/>
  <c r="H35" i="32"/>
  <c r="G35" i="32"/>
  <c r="F35" i="32" s="1"/>
  <c r="C35" i="32"/>
  <c r="L34" i="32"/>
  <c r="K34" i="32"/>
  <c r="J34" i="32"/>
  <c r="E34" i="32" s="1"/>
  <c r="I34" i="32"/>
  <c r="D34" i="32" s="1"/>
  <c r="H34" i="32"/>
  <c r="G34" i="32"/>
  <c r="F34" i="32" s="1"/>
  <c r="C34" i="32"/>
  <c r="L33" i="32"/>
  <c r="K33" i="32"/>
  <c r="J33" i="32"/>
  <c r="E33" i="32" s="1"/>
  <c r="I33" i="32"/>
  <c r="D33" i="32" s="1"/>
  <c r="H33" i="32"/>
  <c r="G33" i="32"/>
  <c r="C33" i="32"/>
  <c r="L32" i="32"/>
  <c r="K32" i="32"/>
  <c r="J32" i="32"/>
  <c r="E32" i="32" s="1"/>
  <c r="I32" i="32"/>
  <c r="D32" i="32" s="1"/>
  <c r="H32" i="32"/>
  <c r="G32" i="32"/>
  <c r="C32" i="32"/>
  <c r="L31" i="32"/>
  <c r="K31" i="32"/>
  <c r="J31" i="32"/>
  <c r="E31" i="32" s="1"/>
  <c r="I31" i="32"/>
  <c r="D31" i="32" s="1"/>
  <c r="H31" i="32"/>
  <c r="G31" i="32"/>
  <c r="C31" i="32"/>
  <c r="L30" i="32"/>
  <c r="K30" i="32"/>
  <c r="J30" i="32"/>
  <c r="E30" i="32" s="1"/>
  <c r="I30" i="32"/>
  <c r="D30" i="32" s="1"/>
  <c r="H30" i="32"/>
  <c r="G30" i="32"/>
  <c r="C30" i="32"/>
  <c r="K29" i="32"/>
  <c r="J29" i="32"/>
  <c r="E29" i="32" s="1"/>
  <c r="I29" i="32"/>
  <c r="D29" i="32" s="1"/>
  <c r="H29" i="32"/>
  <c r="G29" i="32"/>
  <c r="C29" i="32"/>
  <c r="F66" i="32"/>
  <c r="F96" i="32"/>
  <c r="F105" i="32"/>
  <c r="F115" i="32"/>
  <c r="F116" i="32"/>
  <c r="F122" i="32"/>
  <c r="F128" i="32"/>
  <c r="F130" i="32"/>
  <c r="F131" i="32"/>
  <c r="F132" i="32"/>
  <c r="C204" i="32"/>
  <c r="C205" i="32"/>
  <c r="C206" i="32"/>
  <c r="C207" i="32"/>
  <c r="C208" i="32"/>
  <c r="C209" i="32"/>
  <c r="C210" i="32"/>
  <c r="C211" i="32"/>
  <c r="C212" i="32"/>
  <c r="C213" i="32"/>
  <c r="C214" i="32"/>
  <c r="C215" i="32"/>
  <c r="C216" i="32"/>
  <c r="C217" i="32"/>
  <c r="C218" i="32"/>
  <c r="C219" i="32"/>
  <c r="C220" i="32"/>
  <c r="C221" i="32"/>
  <c r="C222" i="32"/>
  <c r="C223" i="32"/>
  <c r="C224" i="32"/>
  <c r="C225" i="32"/>
  <c r="C226" i="32"/>
  <c r="C227" i="32"/>
  <c r="C228" i="32"/>
  <c r="C229" i="32"/>
  <c r="C230" i="32"/>
  <c r="C231" i="32"/>
  <c r="C232" i="32"/>
  <c r="C233" i="32"/>
  <c r="C234" i="32"/>
  <c r="C235" i="32"/>
  <c r="C236" i="32"/>
  <c r="C237" i="32"/>
  <c r="C238" i="32"/>
  <c r="C239" i="32"/>
  <c r="C240" i="32"/>
  <c r="C241" i="32"/>
  <c r="C242" i="32"/>
  <c r="C243" i="32"/>
  <c r="C244" i="32"/>
  <c r="C245" i="32"/>
  <c r="C246" i="32"/>
  <c r="C247" i="32"/>
  <c r="C248" i="32"/>
  <c r="C249" i="32"/>
  <c r="C250" i="32"/>
  <c r="C251" i="32"/>
  <c r="C252" i="32"/>
  <c r="C253" i="32"/>
  <c r="C254" i="32"/>
  <c r="C255" i="32"/>
  <c r="C256" i="32"/>
  <c r="C257" i="32"/>
  <c r="C258" i="32"/>
  <c r="C259" i="32"/>
  <c r="C260" i="32"/>
  <c r="C261" i="32"/>
  <c r="C262" i="32"/>
  <c r="C263" i="32"/>
  <c r="C264" i="32"/>
  <c r="C265" i="32"/>
  <c r="C266" i="32"/>
  <c r="C267" i="32"/>
  <c r="C268" i="32"/>
  <c r="C269" i="32"/>
  <c r="C270" i="32"/>
  <c r="C271" i="32"/>
  <c r="C272" i="32"/>
  <c r="C273" i="32"/>
  <c r="C274" i="32"/>
  <c r="C275" i="32"/>
  <c r="C276" i="32"/>
  <c r="C277" i="32"/>
  <c r="C278" i="32"/>
  <c r="C279" i="32"/>
  <c r="C280" i="32"/>
  <c r="C281" i="32"/>
  <c r="C282" i="32"/>
  <c r="C283" i="32"/>
  <c r="C284" i="32"/>
  <c r="C285" i="32"/>
  <c r="C286" i="32"/>
  <c r="C287" i="32"/>
  <c r="C288" i="32"/>
  <c r="C289" i="32"/>
  <c r="C290" i="32"/>
  <c r="C291" i="32"/>
  <c r="C292" i="32"/>
  <c r="C293" i="32"/>
  <c r="C294" i="32"/>
  <c r="C295" i="32"/>
  <c r="C296" i="32"/>
  <c r="C297" i="32"/>
  <c r="C298" i="32"/>
  <c r="C299" i="32"/>
  <c r="C300" i="32"/>
  <c r="C301" i="32"/>
  <c r="C302" i="32"/>
  <c r="C303" i="32"/>
  <c r="C304" i="32"/>
  <c r="C305" i="32"/>
  <c r="C306" i="32"/>
  <c r="C307" i="32"/>
  <c r="C308" i="32"/>
  <c r="C309" i="32"/>
  <c r="C310" i="32"/>
  <c r="C311" i="32"/>
  <c r="C312" i="32"/>
  <c r="C313" i="32"/>
  <c r="C314" i="32"/>
  <c r="C315" i="32"/>
  <c r="C316" i="32"/>
  <c r="C317" i="32"/>
  <c r="C318" i="32"/>
  <c r="C319" i="32"/>
  <c r="C320" i="32"/>
  <c r="C321" i="32"/>
  <c r="C322" i="32"/>
  <c r="C323" i="32"/>
  <c r="C324" i="32"/>
  <c r="C325" i="32"/>
  <c r="C326" i="32"/>
  <c r="C327" i="32"/>
  <c r="C328" i="32"/>
  <c r="C329" i="32"/>
  <c r="C330" i="32"/>
  <c r="C331" i="32"/>
  <c r="C332" i="32"/>
  <c r="C333" i="32"/>
  <c r="C334" i="32"/>
  <c r="C335" i="32"/>
  <c r="C336" i="32"/>
  <c r="C337" i="32"/>
  <c r="C338" i="32"/>
  <c r="C339" i="32"/>
  <c r="C340" i="32"/>
  <c r="C341" i="32"/>
  <c r="C342" i="32"/>
  <c r="C343" i="32"/>
  <c r="C344" i="32"/>
  <c r="C345" i="32"/>
  <c r="C346" i="32"/>
  <c r="C347" i="32"/>
  <c r="C348" i="32"/>
  <c r="C349" i="32"/>
  <c r="C350" i="32"/>
  <c r="C351" i="32"/>
  <c r="C352" i="32"/>
  <c r="C353" i="32"/>
  <c r="C354" i="32"/>
  <c r="C355" i="32"/>
  <c r="C356" i="32"/>
  <c r="C357" i="32"/>
  <c r="C358" i="32"/>
  <c r="C359" i="32"/>
  <c r="C360" i="32"/>
  <c r="C361" i="32"/>
  <c r="C362" i="32"/>
  <c r="C363" i="32"/>
  <c r="C364" i="32"/>
  <c r="C365" i="32"/>
  <c r="C366" i="32"/>
  <c r="C367" i="32"/>
  <c r="C368" i="32"/>
  <c r="C369" i="32"/>
  <c r="C370" i="32"/>
  <c r="C371" i="32"/>
  <c r="C372" i="32"/>
  <c r="C373" i="32"/>
  <c r="C374" i="32"/>
  <c r="C375" i="32"/>
  <c r="C376" i="32"/>
  <c r="C377" i="32"/>
  <c r="C378" i="32"/>
  <c r="C379" i="32"/>
  <c r="C380" i="32"/>
  <c r="C381" i="32"/>
  <c r="C382" i="32"/>
  <c r="C383" i="32"/>
  <c r="C384" i="32"/>
  <c r="C385" i="32"/>
  <c r="C386" i="32"/>
  <c r="C387" i="32"/>
  <c r="C388" i="32"/>
  <c r="C389" i="32"/>
  <c r="C390" i="32"/>
  <c r="C391" i="32"/>
  <c r="C392" i="32"/>
  <c r="C393" i="32"/>
  <c r="C394" i="32"/>
  <c r="C395" i="32"/>
  <c r="C396" i="32"/>
  <c r="C397" i="32"/>
  <c r="C398" i="32"/>
  <c r="C399" i="32"/>
  <c r="C400" i="32"/>
  <c r="C401" i="32"/>
  <c r="C402" i="32"/>
  <c r="C403" i="32"/>
  <c r="C404" i="32"/>
  <c r="C405" i="32"/>
  <c r="C406" i="32"/>
  <c r="C407" i="32"/>
  <c r="C408" i="32"/>
  <c r="C409" i="32"/>
  <c r="C410" i="32"/>
  <c r="C411" i="32"/>
  <c r="C412" i="32"/>
  <c r="C413" i="32"/>
  <c r="C414" i="32"/>
  <c r="C415" i="32"/>
  <c r="C416" i="32"/>
  <c r="C417" i="32"/>
  <c r="C418" i="32"/>
  <c r="C419" i="32"/>
  <c r="C420" i="32"/>
  <c r="C421" i="32"/>
  <c r="C422" i="32"/>
  <c r="C423" i="32"/>
  <c r="C424" i="32"/>
  <c r="C425" i="32"/>
  <c r="C426" i="32"/>
  <c r="C427" i="32"/>
  <c r="C428" i="32"/>
  <c r="C429" i="32"/>
  <c r="C430" i="32"/>
  <c r="C431" i="32"/>
  <c r="C432" i="32"/>
  <c r="C433" i="32"/>
  <c r="C434" i="32"/>
  <c r="C435" i="32"/>
  <c r="C436" i="32"/>
  <c r="C437" i="32"/>
  <c r="C438" i="32"/>
  <c r="C439" i="32"/>
  <c r="C440" i="32"/>
  <c r="C441" i="32"/>
  <c r="C442" i="32"/>
  <c r="C443" i="32"/>
  <c r="C444" i="32"/>
  <c r="C445" i="32"/>
  <c r="C446" i="32"/>
  <c r="C447" i="32"/>
  <c r="C448" i="32"/>
  <c r="C449" i="32"/>
  <c r="C450" i="32"/>
  <c r="C451" i="32"/>
  <c r="C452" i="32"/>
  <c r="C453" i="32"/>
  <c r="C454" i="32"/>
  <c r="C455" i="32"/>
  <c r="C456" i="32"/>
  <c r="C457" i="32"/>
  <c r="C458" i="32"/>
  <c r="C459" i="32"/>
  <c r="C460" i="32"/>
  <c r="C461" i="32"/>
  <c r="C462" i="32"/>
  <c r="C463" i="32"/>
  <c r="C464" i="32"/>
  <c r="C465" i="32"/>
  <c r="C466" i="32"/>
  <c r="C467" i="32"/>
  <c r="C468" i="32"/>
  <c r="C469" i="32"/>
  <c r="C470" i="32"/>
  <c r="C471" i="32"/>
  <c r="C472" i="32"/>
  <c r="C473" i="32"/>
  <c r="C474" i="32"/>
  <c r="C475" i="32"/>
  <c r="C476" i="32"/>
  <c r="C477" i="32"/>
  <c r="C478" i="32"/>
  <c r="C479" i="32"/>
  <c r="C480" i="32"/>
  <c r="C481" i="32"/>
  <c r="C482" i="32"/>
  <c r="C483" i="32"/>
  <c r="C484" i="32"/>
  <c r="C485" i="32"/>
  <c r="C486" i="32"/>
  <c r="C487" i="32"/>
  <c r="C488" i="32"/>
  <c r="C489" i="32"/>
  <c r="C490" i="32"/>
  <c r="C491" i="32"/>
  <c r="C492" i="32"/>
  <c r="C493" i="32"/>
  <c r="C494" i="32"/>
  <c r="C495" i="32"/>
  <c r="C496" i="32"/>
  <c r="C497" i="32"/>
  <c r="C498" i="32"/>
  <c r="C499" i="32"/>
  <c r="C500" i="32"/>
  <c r="C501" i="32"/>
  <c r="C502" i="32"/>
  <c r="C503" i="32"/>
  <c r="C504" i="32"/>
  <c r="C505" i="32"/>
  <c r="C506" i="32"/>
  <c r="C507" i="32"/>
  <c r="C508" i="32"/>
  <c r="C509" i="32"/>
  <c r="C510" i="32"/>
  <c r="C511" i="32"/>
  <c r="C512" i="32"/>
  <c r="C513" i="32"/>
  <c r="C514" i="32"/>
  <c r="C516" i="32"/>
  <c r="C517" i="32"/>
  <c r="C518" i="32"/>
  <c r="C519" i="32"/>
  <c r="C203" i="32"/>
  <c r="C201" i="32"/>
  <c r="C152" i="32"/>
  <c r="C153" i="32"/>
  <c r="C154" i="32"/>
  <c r="C155" i="32"/>
  <c r="C156" i="32"/>
  <c r="C151" i="32"/>
  <c r="C150" i="32"/>
  <c r="C144" i="32"/>
  <c r="C146" i="32"/>
  <c r="C147" i="32"/>
  <c r="C145" i="32"/>
  <c r="C148" i="32"/>
  <c r="C142" i="32"/>
  <c r="C138" i="32"/>
  <c r="C139" i="32"/>
  <c r="C140" i="32"/>
  <c r="C141" i="32"/>
  <c r="C137" i="32"/>
  <c r="C136" i="32"/>
  <c r="L519" i="32"/>
  <c r="K519" i="32"/>
  <c r="J519" i="32"/>
  <c r="E519" i="32" s="1"/>
  <c r="I519" i="32"/>
  <c r="D519" i="32"/>
  <c r="H519" i="32"/>
  <c r="G519" i="32"/>
  <c r="L518" i="32"/>
  <c r="K518" i="32"/>
  <c r="J518" i="32"/>
  <c r="E518" i="32" s="1"/>
  <c r="I518" i="32"/>
  <c r="D518" i="32" s="1"/>
  <c r="H518" i="32"/>
  <c r="G518" i="32"/>
  <c r="F518" i="32" s="1"/>
  <c r="L517" i="32"/>
  <c r="K517" i="32"/>
  <c r="J517" i="32"/>
  <c r="E517" i="32" s="1"/>
  <c r="I517" i="32"/>
  <c r="D517" i="32" s="1"/>
  <c r="H517" i="32"/>
  <c r="G517" i="32"/>
  <c r="F517" i="32" s="1"/>
  <c r="L516" i="32"/>
  <c r="K516" i="32"/>
  <c r="J516" i="32"/>
  <c r="E516" i="32" s="1"/>
  <c r="I516" i="32"/>
  <c r="H516" i="32"/>
  <c r="G516" i="32"/>
  <c r="L514" i="32"/>
  <c r="K514" i="32"/>
  <c r="J514" i="32"/>
  <c r="E514" i="32" s="1"/>
  <c r="I514" i="32"/>
  <c r="D514" i="32" s="1"/>
  <c r="H514" i="32"/>
  <c r="G514" i="32"/>
  <c r="L513" i="32"/>
  <c r="K513" i="32"/>
  <c r="J513" i="32"/>
  <c r="E513" i="32" s="1"/>
  <c r="I513" i="32"/>
  <c r="D513" i="32" s="1"/>
  <c r="H513" i="32"/>
  <c r="G513" i="32"/>
  <c r="L512" i="32"/>
  <c r="K512" i="32"/>
  <c r="J512" i="32"/>
  <c r="E512" i="32" s="1"/>
  <c r="I512" i="32"/>
  <c r="D512" i="32" s="1"/>
  <c r="H512" i="32"/>
  <c r="G512" i="32"/>
  <c r="F512" i="32" s="1"/>
  <c r="L511" i="32"/>
  <c r="K511" i="32"/>
  <c r="J511" i="32"/>
  <c r="E511" i="32" s="1"/>
  <c r="I511" i="32"/>
  <c r="D511" i="32" s="1"/>
  <c r="H511" i="32"/>
  <c r="G511" i="32"/>
  <c r="L510" i="32"/>
  <c r="K510" i="32"/>
  <c r="J510" i="32"/>
  <c r="E510" i="32" s="1"/>
  <c r="I510" i="32"/>
  <c r="D510" i="32" s="1"/>
  <c r="H510" i="32"/>
  <c r="G510" i="32"/>
  <c r="L509" i="32"/>
  <c r="K509" i="32"/>
  <c r="J509" i="32"/>
  <c r="E509" i="32" s="1"/>
  <c r="I509" i="32"/>
  <c r="D509" i="32" s="1"/>
  <c r="H509" i="32"/>
  <c r="G509" i="32"/>
  <c r="L508" i="32"/>
  <c r="K508" i="32"/>
  <c r="J508" i="32"/>
  <c r="E508" i="32" s="1"/>
  <c r="I508" i="32"/>
  <c r="D508" i="32" s="1"/>
  <c r="H508" i="32"/>
  <c r="G508" i="32"/>
  <c r="L507" i="32"/>
  <c r="K507" i="32"/>
  <c r="J507" i="32"/>
  <c r="E507" i="32" s="1"/>
  <c r="I507" i="32"/>
  <c r="D507" i="32" s="1"/>
  <c r="H507" i="32"/>
  <c r="G507" i="32"/>
  <c r="L506" i="32"/>
  <c r="K506" i="32"/>
  <c r="J506" i="32"/>
  <c r="E506" i="32" s="1"/>
  <c r="I506" i="32"/>
  <c r="D506" i="32" s="1"/>
  <c r="H506" i="32"/>
  <c r="G506" i="32"/>
  <c r="L505" i="32"/>
  <c r="K505" i="32"/>
  <c r="J505" i="32"/>
  <c r="E505" i="32" s="1"/>
  <c r="I505" i="32"/>
  <c r="D505" i="32" s="1"/>
  <c r="H505" i="32"/>
  <c r="G505" i="32"/>
  <c r="L504" i="32"/>
  <c r="K504" i="32"/>
  <c r="J504" i="32"/>
  <c r="E504" i="32" s="1"/>
  <c r="I504" i="32"/>
  <c r="D504" i="32" s="1"/>
  <c r="H504" i="32"/>
  <c r="G504" i="32"/>
  <c r="L503" i="32"/>
  <c r="K503" i="32"/>
  <c r="J503" i="32"/>
  <c r="E503" i="32" s="1"/>
  <c r="I503" i="32"/>
  <c r="D503" i="32" s="1"/>
  <c r="H503" i="32"/>
  <c r="G503" i="32"/>
  <c r="L502" i="32"/>
  <c r="K502" i="32"/>
  <c r="J502" i="32"/>
  <c r="E502" i="32" s="1"/>
  <c r="I502" i="32"/>
  <c r="D502" i="32" s="1"/>
  <c r="H502" i="32"/>
  <c r="G502" i="32"/>
  <c r="L501" i="32"/>
  <c r="K501" i="32"/>
  <c r="J501" i="32"/>
  <c r="E501" i="32" s="1"/>
  <c r="I501" i="32"/>
  <c r="D501" i="32" s="1"/>
  <c r="H501" i="32"/>
  <c r="G501" i="32"/>
  <c r="L500" i="32"/>
  <c r="K500" i="32"/>
  <c r="J500" i="32"/>
  <c r="E500" i="32" s="1"/>
  <c r="I500" i="32"/>
  <c r="D500" i="32" s="1"/>
  <c r="H500" i="32"/>
  <c r="G500" i="32"/>
  <c r="L499" i="32"/>
  <c r="K499" i="32"/>
  <c r="J499" i="32"/>
  <c r="E499" i="32" s="1"/>
  <c r="I499" i="32"/>
  <c r="D499" i="32" s="1"/>
  <c r="H499" i="32"/>
  <c r="G499" i="32"/>
  <c r="L498" i="32"/>
  <c r="K498" i="32"/>
  <c r="J498" i="32"/>
  <c r="E498" i="32" s="1"/>
  <c r="I498" i="32"/>
  <c r="D498" i="32" s="1"/>
  <c r="H498" i="32"/>
  <c r="G498" i="32"/>
  <c r="L497" i="32"/>
  <c r="K497" i="32"/>
  <c r="J497" i="32"/>
  <c r="E497" i="32" s="1"/>
  <c r="I497" i="32"/>
  <c r="D497" i="32" s="1"/>
  <c r="H497" i="32"/>
  <c r="G497" i="32"/>
  <c r="F497" i="32" s="1"/>
  <c r="L496" i="32"/>
  <c r="K496" i="32"/>
  <c r="J496" i="32"/>
  <c r="E496" i="32" s="1"/>
  <c r="I496" i="32"/>
  <c r="D496" i="32" s="1"/>
  <c r="H496" i="32"/>
  <c r="G496" i="32"/>
  <c r="L495" i="32"/>
  <c r="K495" i="32"/>
  <c r="J495" i="32"/>
  <c r="E495" i="32" s="1"/>
  <c r="I495" i="32"/>
  <c r="D495" i="32" s="1"/>
  <c r="H495" i="32"/>
  <c r="G495" i="32"/>
  <c r="L494" i="32"/>
  <c r="K494" i="32"/>
  <c r="J494" i="32"/>
  <c r="E494" i="32" s="1"/>
  <c r="I494" i="32"/>
  <c r="D494" i="32" s="1"/>
  <c r="H494" i="32"/>
  <c r="G494" i="32"/>
  <c r="L493" i="32"/>
  <c r="K493" i="32"/>
  <c r="J493" i="32"/>
  <c r="E493" i="32" s="1"/>
  <c r="I493" i="32"/>
  <c r="D493" i="32" s="1"/>
  <c r="H493" i="32"/>
  <c r="G493" i="32"/>
  <c r="L492" i="32"/>
  <c r="K492" i="32"/>
  <c r="J492" i="32"/>
  <c r="E492" i="32" s="1"/>
  <c r="I492" i="32"/>
  <c r="D492" i="32" s="1"/>
  <c r="H492" i="32"/>
  <c r="G492" i="32"/>
  <c r="L491" i="32"/>
  <c r="K491" i="32"/>
  <c r="J491" i="32"/>
  <c r="E491" i="32" s="1"/>
  <c r="I491" i="32"/>
  <c r="D491" i="32" s="1"/>
  <c r="H491" i="32"/>
  <c r="G491" i="32"/>
  <c r="L490" i="32"/>
  <c r="K490" i="32"/>
  <c r="J490" i="32"/>
  <c r="E490" i="32" s="1"/>
  <c r="I490" i="32"/>
  <c r="D490" i="32" s="1"/>
  <c r="H490" i="32"/>
  <c r="G490" i="32"/>
  <c r="L489" i="32"/>
  <c r="K489" i="32"/>
  <c r="J489" i="32"/>
  <c r="E489" i="32" s="1"/>
  <c r="I489" i="32"/>
  <c r="D489" i="32" s="1"/>
  <c r="H489" i="32"/>
  <c r="G489" i="32"/>
  <c r="F489" i="32" s="1"/>
  <c r="L488" i="32"/>
  <c r="K488" i="32"/>
  <c r="J488" i="32"/>
  <c r="E488" i="32" s="1"/>
  <c r="I488" i="32"/>
  <c r="D488" i="32" s="1"/>
  <c r="H488" i="32"/>
  <c r="G488" i="32"/>
  <c r="F488" i="32" s="1"/>
  <c r="L487" i="32"/>
  <c r="K487" i="32"/>
  <c r="J487" i="32"/>
  <c r="E487" i="32" s="1"/>
  <c r="I487" i="32"/>
  <c r="D487" i="32" s="1"/>
  <c r="H487" i="32"/>
  <c r="G487" i="32"/>
  <c r="L486" i="32"/>
  <c r="K486" i="32"/>
  <c r="J486" i="32"/>
  <c r="E486" i="32" s="1"/>
  <c r="I486" i="32"/>
  <c r="D486" i="32" s="1"/>
  <c r="H486" i="32"/>
  <c r="G486" i="32"/>
  <c r="L485" i="32"/>
  <c r="K485" i="32"/>
  <c r="J485" i="32"/>
  <c r="E485" i="32" s="1"/>
  <c r="I485" i="32"/>
  <c r="D485" i="32" s="1"/>
  <c r="H485" i="32"/>
  <c r="G485" i="32"/>
  <c r="F485" i="32" s="1"/>
  <c r="L484" i="32"/>
  <c r="K484" i="32"/>
  <c r="J484" i="32"/>
  <c r="E484" i="32" s="1"/>
  <c r="I484" i="32"/>
  <c r="D484" i="32" s="1"/>
  <c r="H484" i="32"/>
  <c r="G484" i="32"/>
  <c r="L483" i="32"/>
  <c r="K483" i="32"/>
  <c r="J483" i="32"/>
  <c r="E483" i="32" s="1"/>
  <c r="I483" i="32"/>
  <c r="D483" i="32" s="1"/>
  <c r="H483" i="32"/>
  <c r="G483" i="32"/>
  <c r="L482" i="32"/>
  <c r="K482" i="32"/>
  <c r="J482" i="32"/>
  <c r="E482" i="32" s="1"/>
  <c r="I482" i="32"/>
  <c r="D482" i="32" s="1"/>
  <c r="H482" i="32"/>
  <c r="G482" i="32"/>
  <c r="L481" i="32"/>
  <c r="K481" i="32"/>
  <c r="J481" i="32"/>
  <c r="E481" i="32" s="1"/>
  <c r="I481" i="32"/>
  <c r="D481" i="32" s="1"/>
  <c r="H481" i="32"/>
  <c r="G481" i="32"/>
  <c r="L480" i="32"/>
  <c r="K480" i="32"/>
  <c r="J480" i="32"/>
  <c r="E480" i="32" s="1"/>
  <c r="I480" i="32"/>
  <c r="D480" i="32" s="1"/>
  <c r="H480" i="32"/>
  <c r="G480" i="32"/>
  <c r="F480" i="32" s="1"/>
  <c r="L479" i="32"/>
  <c r="K479" i="32"/>
  <c r="J479" i="32"/>
  <c r="E479" i="32" s="1"/>
  <c r="I479" i="32"/>
  <c r="D479" i="32" s="1"/>
  <c r="H479" i="32"/>
  <c r="G479" i="32"/>
  <c r="L478" i="32"/>
  <c r="K478" i="32"/>
  <c r="J478" i="32"/>
  <c r="E478" i="32" s="1"/>
  <c r="I478" i="32"/>
  <c r="D478" i="32" s="1"/>
  <c r="H478" i="32"/>
  <c r="G478" i="32"/>
  <c r="L477" i="32"/>
  <c r="K477" i="32"/>
  <c r="J477" i="32"/>
  <c r="E477" i="32" s="1"/>
  <c r="I477" i="32"/>
  <c r="D477" i="32" s="1"/>
  <c r="H477" i="32"/>
  <c r="G477" i="32"/>
  <c r="F477" i="32" s="1"/>
  <c r="L476" i="32"/>
  <c r="K476" i="32"/>
  <c r="J476" i="32"/>
  <c r="E476" i="32" s="1"/>
  <c r="I476" i="32"/>
  <c r="D476" i="32" s="1"/>
  <c r="H476" i="32"/>
  <c r="G476" i="32"/>
  <c r="L475" i="32"/>
  <c r="K475" i="32"/>
  <c r="J475" i="32"/>
  <c r="E475" i="32" s="1"/>
  <c r="I475" i="32"/>
  <c r="D475" i="32" s="1"/>
  <c r="H475" i="32"/>
  <c r="G475" i="32"/>
  <c r="L474" i="32"/>
  <c r="K474" i="32"/>
  <c r="J474" i="32"/>
  <c r="E474" i="32" s="1"/>
  <c r="I474" i="32"/>
  <c r="D474" i="32" s="1"/>
  <c r="H474" i="32"/>
  <c r="G474" i="32"/>
  <c r="L473" i="32"/>
  <c r="K473" i="32"/>
  <c r="J473" i="32"/>
  <c r="E473" i="32" s="1"/>
  <c r="I473" i="32"/>
  <c r="D473" i="32" s="1"/>
  <c r="H473" i="32"/>
  <c r="G473" i="32"/>
  <c r="F473" i="32" s="1"/>
  <c r="L472" i="32"/>
  <c r="K472" i="32"/>
  <c r="J472" i="32"/>
  <c r="E472" i="32" s="1"/>
  <c r="I472" i="32"/>
  <c r="D472" i="32" s="1"/>
  <c r="H472" i="32"/>
  <c r="G472" i="32"/>
  <c r="L471" i="32"/>
  <c r="K471" i="32"/>
  <c r="J471" i="32"/>
  <c r="E471" i="32" s="1"/>
  <c r="I471" i="32"/>
  <c r="D471" i="32" s="1"/>
  <c r="H471" i="32"/>
  <c r="G471" i="32"/>
  <c r="L470" i="32"/>
  <c r="K470" i="32"/>
  <c r="J470" i="32"/>
  <c r="E470" i="32" s="1"/>
  <c r="I470" i="32"/>
  <c r="D470" i="32" s="1"/>
  <c r="H470" i="32"/>
  <c r="G470" i="32"/>
  <c r="L469" i="32"/>
  <c r="K469" i="32"/>
  <c r="J469" i="32"/>
  <c r="E469" i="32" s="1"/>
  <c r="I469" i="32"/>
  <c r="D469" i="32" s="1"/>
  <c r="H469" i="32"/>
  <c r="G469" i="32"/>
  <c r="F469" i="32" s="1"/>
  <c r="L468" i="32"/>
  <c r="K468" i="32"/>
  <c r="J468" i="32"/>
  <c r="E468" i="32" s="1"/>
  <c r="I468" i="32"/>
  <c r="D468" i="32" s="1"/>
  <c r="H468" i="32"/>
  <c r="G468" i="32"/>
  <c r="L467" i="32"/>
  <c r="K467" i="32"/>
  <c r="J467" i="32"/>
  <c r="E467" i="32" s="1"/>
  <c r="I467" i="32"/>
  <c r="D467" i="32" s="1"/>
  <c r="H467" i="32"/>
  <c r="G467" i="32"/>
  <c r="L466" i="32"/>
  <c r="K466" i="32"/>
  <c r="J466" i="32"/>
  <c r="E466" i="32" s="1"/>
  <c r="I466" i="32"/>
  <c r="D466" i="32" s="1"/>
  <c r="H466" i="32"/>
  <c r="G466" i="32"/>
  <c r="L465" i="32"/>
  <c r="K465" i="32"/>
  <c r="J465" i="32"/>
  <c r="E465" i="32" s="1"/>
  <c r="I465" i="32"/>
  <c r="D465" i="32" s="1"/>
  <c r="H465" i="32"/>
  <c r="G465" i="32"/>
  <c r="F465" i="32" s="1"/>
  <c r="L464" i="32"/>
  <c r="K464" i="32"/>
  <c r="J464" i="32"/>
  <c r="E464" i="32" s="1"/>
  <c r="I464" i="32"/>
  <c r="D464" i="32" s="1"/>
  <c r="H464" i="32"/>
  <c r="G464" i="32"/>
  <c r="L463" i="32"/>
  <c r="K463" i="32"/>
  <c r="J463" i="32"/>
  <c r="E463" i="32" s="1"/>
  <c r="I463" i="32"/>
  <c r="D463" i="32" s="1"/>
  <c r="H463" i="32"/>
  <c r="G463" i="32"/>
  <c r="L462" i="32"/>
  <c r="K462" i="32"/>
  <c r="J462" i="32"/>
  <c r="E462" i="32" s="1"/>
  <c r="I462" i="32"/>
  <c r="D462" i="32" s="1"/>
  <c r="H462" i="32"/>
  <c r="G462" i="32"/>
  <c r="L461" i="32"/>
  <c r="K461" i="32"/>
  <c r="J461" i="32"/>
  <c r="E461" i="32" s="1"/>
  <c r="I461" i="32"/>
  <c r="D461" i="32" s="1"/>
  <c r="H461" i="32"/>
  <c r="G461" i="32"/>
  <c r="F461" i="32" s="1"/>
  <c r="L460" i="32"/>
  <c r="K460" i="32"/>
  <c r="J460" i="32"/>
  <c r="E460" i="32" s="1"/>
  <c r="I460" i="32"/>
  <c r="D460" i="32" s="1"/>
  <c r="H460" i="32"/>
  <c r="G460" i="32"/>
  <c r="L459" i="32"/>
  <c r="K459" i="32"/>
  <c r="J459" i="32"/>
  <c r="E459" i="32" s="1"/>
  <c r="I459" i="32"/>
  <c r="D459" i="32" s="1"/>
  <c r="H459" i="32"/>
  <c r="F459" i="32" s="1"/>
  <c r="G459" i="32"/>
  <c r="L458" i="32"/>
  <c r="K458" i="32"/>
  <c r="J458" i="32"/>
  <c r="E458" i="32" s="1"/>
  <c r="I458" i="32"/>
  <c r="D458" i="32" s="1"/>
  <c r="H458" i="32"/>
  <c r="G458" i="32"/>
  <c r="L457" i="32"/>
  <c r="K457" i="32"/>
  <c r="J457" i="32"/>
  <c r="E457" i="32" s="1"/>
  <c r="I457" i="32"/>
  <c r="D457" i="32" s="1"/>
  <c r="H457" i="32"/>
  <c r="G457" i="32"/>
  <c r="L456" i="32"/>
  <c r="K456" i="32"/>
  <c r="J456" i="32"/>
  <c r="E456" i="32" s="1"/>
  <c r="I456" i="32"/>
  <c r="D456" i="32" s="1"/>
  <c r="H456" i="32"/>
  <c r="G456" i="32"/>
  <c r="L455" i="32"/>
  <c r="K455" i="32"/>
  <c r="J455" i="32"/>
  <c r="E455" i="32" s="1"/>
  <c r="I455" i="32"/>
  <c r="D455" i="32" s="1"/>
  <c r="H455" i="32"/>
  <c r="G455" i="32"/>
  <c r="L454" i="32"/>
  <c r="K454" i="32"/>
  <c r="J454" i="32"/>
  <c r="E454" i="32" s="1"/>
  <c r="I454" i="32"/>
  <c r="D454" i="32" s="1"/>
  <c r="H454" i="32"/>
  <c r="G454" i="32"/>
  <c r="L453" i="32"/>
  <c r="K453" i="32"/>
  <c r="J453" i="32"/>
  <c r="E453" i="32" s="1"/>
  <c r="I453" i="32"/>
  <c r="D453" i="32" s="1"/>
  <c r="H453" i="32"/>
  <c r="G453" i="32"/>
  <c r="F453" i="32" s="1"/>
  <c r="L452" i="32"/>
  <c r="K452" i="32"/>
  <c r="J452" i="32"/>
  <c r="E452" i="32" s="1"/>
  <c r="I452" i="32"/>
  <c r="D452" i="32" s="1"/>
  <c r="H452" i="32"/>
  <c r="G452" i="32"/>
  <c r="L451" i="32"/>
  <c r="K451" i="32"/>
  <c r="J451" i="32"/>
  <c r="E451" i="32" s="1"/>
  <c r="I451" i="32"/>
  <c r="D451" i="32" s="1"/>
  <c r="H451" i="32"/>
  <c r="G451" i="32"/>
  <c r="L450" i="32"/>
  <c r="K450" i="32"/>
  <c r="J450" i="32"/>
  <c r="E450" i="32" s="1"/>
  <c r="I450" i="32"/>
  <c r="D450" i="32" s="1"/>
  <c r="H450" i="32"/>
  <c r="G450" i="32"/>
  <c r="L449" i="32"/>
  <c r="K449" i="32"/>
  <c r="J449" i="32"/>
  <c r="E449" i="32" s="1"/>
  <c r="I449" i="32"/>
  <c r="D449" i="32" s="1"/>
  <c r="H449" i="32"/>
  <c r="G449" i="32"/>
  <c r="L448" i="32"/>
  <c r="K448" i="32"/>
  <c r="J448" i="32"/>
  <c r="E448" i="32" s="1"/>
  <c r="I448" i="32"/>
  <c r="D448" i="32" s="1"/>
  <c r="H448" i="32"/>
  <c r="G448" i="32"/>
  <c r="L447" i="32"/>
  <c r="K447" i="32"/>
  <c r="J447" i="32"/>
  <c r="E447" i="32" s="1"/>
  <c r="I447" i="32"/>
  <c r="D447" i="32" s="1"/>
  <c r="H447" i="32"/>
  <c r="G447" i="32"/>
  <c r="L446" i="32"/>
  <c r="K446" i="32"/>
  <c r="J446" i="32"/>
  <c r="E446" i="32" s="1"/>
  <c r="I446" i="32"/>
  <c r="D446" i="32" s="1"/>
  <c r="H446" i="32"/>
  <c r="G446" i="32"/>
  <c r="L445" i="32"/>
  <c r="K445" i="32"/>
  <c r="J445" i="32"/>
  <c r="E445" i="32" s="1"/>
  <c r="I445" i="32"/>
  <c r="D445" i="32" s="1"/>
  <c r="H445" i="32"/>
  <c r="G445" i="32"/>
  <c r="F445" i="32" s="1"/>
  <c r="L444" i="32"/>
  <c r="K444" i="32"/>
  <c r="J444" i="32"/>
  <c r="E444" i="32" s="1"/>
  <c r="I444" i="32"/>
  <c r="D444" i="32" s="1"/>
  <c r="H444" i="32"/>
  <c r="G444" i="32"/>
  <c r="L443" i="32"/>
  <c r="K443" i="32"/>
  <c r="J443" i="32"/>
  <c r="E443" i="32" s="1"/>
  <c r="I443" i="32"/>
  <c r="D443" i="32" s="1"/>
  <c r="H443" i="32"/>
  <c r="G443" i="32"/>
  <c r="L442" i="32"/>
  <c r="K442" i="32"/>
  <c r="J442" i="32"/>
  <c r="E442" i="32" s="1"/>
  <c r="I442" i="32"/>
  <c r="D442" i="32" s="1"/>
  <c r="H442" i="32"/>
  <c r="G442" i="32"/>
  <c r="L441" i="32"/>
  <c r="K441" i="32"/>
  <c r="J441" i="32"/>
  <c r="E441" i="32" s="1"/>
  <c r="I441" i="32"/>
  <c r="D441" i="32" s="1"/>
  <c r="H441" i="32"/>
  <c r="G441" i="32"/>
  <c r="F441" i="32" s="1"/>
  <c r="L440" i="32"/>
  <c r="K440" i="32"/>
  <c r="J440" i="32"/>
  <c r="E440" i="32" s="1"/>
  <c r="I440" i="32"/>
  <c r="D440" i="32" s="1"/>
  <c r="H440" i="32"/>
  <c r="G440" i="32"/>
  <c r="L439" i="32"/>
  <c r="K439" i="32"/>
  <c r="J439" i="32"/>
  <c r="E439" i="32" s="1"/>
  <c r="I439" i="32"/>
  <c r="D439" i="32" s="1"/>
  <c r="H439" i="32"/>
  <c r="F439" i="32" s="1"/>
  <c r="G439" i="32"/>
  <c r="L438" i="32"/>
  <c r="K438" i="32"/>
  <c r="J438" i="32"/>
  <c r="E438" i="32" s="1"/>
  <c r="I438" i="32"/>
  <c r="D438" i="32" s="1"/>
  <c r="H438" i="32"/>
  <c r="G438" i="32"/>
  <c r="L437" i="32"/>
  <c r="K437" i="32"/>
  <c r="J437" i="32"/>
  <c r="E437" i="32" s="1"/>
  <c r="I437" i="32"/>
  <c r="D437" i="32" s="1"/>
  <c r="H437" i="32"/>
  <c r="G437" i="32"/>
  <c r="L436" i="32"/>
  <c r="K436" i="32"/>
  <c r="J436" i="32"/>
  <c r="E436" i="32" s="1"/>
  <c r="I436" i="32"/>
  <c r="D436" i="32" s="1"/>
  <c r="H436" i="32"/>
  <c r="G436" i="32"/>
  <c r="L435" i="32"/>
  <c r="K435" i="32"/>
  <c r="J435" i="32"/>
  <c r="E435" i="32" s="1"/>
  <c r="I435" i="32"/>
  <c r="D435" i="32" s="1"/>
  <c r="H435" i="32"/>
  <c r="F435" i="32" s="1"/>
  <c r="G435" i="32"/>
  <c r="L434" i="32"/>
  <c r="K434" i="32"/>
  <c r="J434" i="32"/>
  <c r="E434" i="32" s="1"/>
  <c r="I434" i="32"/>
  <c r="D434" i="32" s="1"/>
  <c r="H434" i="32"/>
  <c r="G434" i="32"/>
  <c r="L433" i="32"/>
  <c r="K433" i="32"/>
  <c r="J433" i="32"/>
  <c r="E433" i="32" s="1"/>
  <c r="I433" i="32"/>
  <c r="D433" i="32" s="1"/>
  <c r="H433" i="32"/>
  <c r="G433" i="32"/>
  <c r="L432" i="32"/>
  <c r="K432" i="32"/>
  <c r="J432" i="32"/>
  <c r="E432" i="32" s="1"/>
  <c r="I432" i="32"/>
  <c r="D432" i="32" s="1"/>
  <c r="H432" i="32"/>
  <c r="G432" i="32"/>
  <c r="L431" i="32"/>
  <c r="K431" i="32"/>
  <c r="J431" i="32"/>
  <c r="E431" i="32" s="1"/>
  <c r="I431" i="32"/>
  <c r="D431" i="32" s="1"/>
  <c r="H431" i="32"/>
  <c r="F431" i="32" s="1"/>
  <c r="G431" i="32"/>
  <c r="L430" i="32"/>
  <c r="K430" i="32"/>
  <c r="J430" i="32"/>
  <c r="E430" i="32" s="1"/>
  <c r="I430" i="32"/>
  <c r="D430" i="32" s="1"/>
  <c r="H430" i="32"/>
  <c r="G430" i="32"/>
  <c r="L429" i="32"/>
  <c r="K429" i="32"/>
  <c r="J429" i="32"/>
  <c r="E429" i="32" s="1"/>
  <c r="I429" i="32"/>
  <c r="D429" i="32" s="1"/>
  <c r="H429" i="32"/>
  <c r="G429" i="32"/>
  <c r="L428" i="32"/>
  <c r="K428" i="32"/>
  <c r="J428" i="32"/>
  <c r="E428" i="32" s="1"/>
  <c r="I428" i="32"/>
  <c r="D428" i="32" s="1"/>
  <c r="H428" i="32"/>
  <c r="G428" i="32"/>
  <c r="L427" i="32"/>
  <c r="K427" i="32"/>
  <c r="J427" i="32"/>
  <c r="E427" i="32" s="1"/>
  <c r="I427" i="32"/>
  <c r="D427" i="32" s="1"/>
  <c r="H427" i="32"/>
  <c r="F427" i="32" s="1"/>
  <c r="G427" i="32"/>
  <c r="L426" i="32"/>
  <c r="K426" i="32"/>
  <c r="J426" i="32"/>
  <c r="E426" i="32" s="1"/>
  <c r="I426" i="32"/>
  <c r="D426" i="32" s="1"/>
  <c r="H426" i="32"/>
  <c r="G426" i="32"/>
  <c r="L425" i="32"/>
  <c r="K425" i="32"/>
  <c r="J425" i="32"/>
  <c r="E425" i="32" s="1"/>
  <c r="I425" i="32"/>
  <c r="D425" i="32" s="1"/>
  <c r="H425" i="32"/>
  <c r="G425" i="32"/>
  <c r="F425" i="32" s="1"/>
  <c r="L424" i="32"/>
  <c r="K424" i="32"/>
  <c r="J424" i="32"/>
  <c r="E424" i="32" s="1"/>
  <c r="I424" i="32"/>
  <c r="D424" i="32" s="1"/>
  <c r="H424" i="32"/>
  <c r="G424" i="32"/>
  <c r="L423" i="32"/>
  <c r="K423" i="32"/>
  <c r="J423" i="32"/>
  <c r="E423" i="32" s="1"/>
  <c r="I423" i="32"/>
  <c r="D423" i="32" s="1"/>
  <c r="H423" i="32"/>
  <c r="F423" i="32" s="1"/>
  <c r="G423" i="32"/>
  <c r="L422" i="32"/>
  <c r="K422" i="32"/>
  <c r="J422" i="32"/>
  <c r="E422" i="32" s="1"/>
  <c r="I422" i="32"/>
  <c r="D422" i="32" s="1"/>
  <c r="H422" i="32"/>
  <c r="G422" i="32"/>
  <c r="L421" i="32"/>
  <c r="K421" i="32"/>
  <c r="J421" i="32"/>
  <c r="E421" i="32" s="1"/>
  <c r="I421" i="32"/>
  <c r="D421" i="32" s="1"/>
  <c r="H421" i="32"/>
  <c r="G421" i="32"/>
  <c r="L420" i="32"/>
  <c r="K420" i="32"/>
  <c r="J420" i="32"/>
  <c r="E420" i="32" s="1"/>
  <c r="I420" i="32"/>
  <c r="D420" i="32" s="1"/>
  <c r="H420" i="32"/>
  <c r="G420" i="32"/>
  <c r="L419" i="32"/>
  <c r="K419" i="32"/>
  <c r="J419" i="32"/>
  <c r="E419" i="32" s="1"/>
  <c r="I419" i="32"/>
  <c r="D419" i="32" s="1"/>
  <c r="H419" i="32"/>
  <c r="F419" i="32" s="1"/>
  <c r="G419" i="32"/>
  <c r="L418" i="32"/>
  <c r="K418" i="32"/>
  <c r="J418" i="32"/>
  <c r="E418" i="32" s="1"/>
  <c r="I418" i="32"/>
  <c r="D418" i="32" s="1"/>
  <c r="H418" i="32"/>
  <c r="G418" i="32"/>
  <c r="L417" i="32"/>
  <c r="K417" i="32"/>
  <c r="J417" i="32"/>
  <c r="E417" i="32" s="1"/>
  <c r="I417" i="32"/>
  <c r="D417" i="32" s="1"/>
  <c r="H417" i="32"/>
  <c r="G417" i="32"/>
  <c r="F417" i="32" s="1"/>
  <c r="L416" i="32"/>
  <c r="K416" i="32"/>
  <c r="J416" i="32"/>
  <c r="E416" i="32" s="1"/>
  <c r="I416" i="32"/>
  <c r="D416" i="32" s="1"/>
  <c r="H416" i="32"/>
  <c r="G416" i="32"/>
  <c r="F416" i="32" s="1"/>
  <c r="L415" i="32"/>
  <c r="K415" i="32"/>
  <c r="J415" i="32"/>
  <c r="E415" i="32" s="1"/>
  <c r="I415" i="32"/>
  <c r="D415" i="32" s="1"/>
  <c r="H415" i="32"/>
  <c r="F415" i="32" s="1"/>
  <c r="G415" i="32"/>
  <c r="L414" i="32"/>
  <c r="K414" i="32"/>
  <c r="J414" i="32"/>
  <c r="E414" i="32" s="1"/>
  <c r="I414" i="32"/>
  <c r="D414" i="32" s="1"/>
  <c r="H414" i="32"/>
  <c r="G414" i="32"/>
  <c r="L413" i="32"/>
  <c r="K413" i="32"/>
  <c r="J413" i="32"/>
  <c r="E413" i="32" s="1"/>
  <c r="I413" i="32"/>
  <c r="D413" i="32" s="1"/>
  <c r="H413" i="32"/>
  <c r="G413" i="32"/>
  <c r="F413" i="32" s="1"/>
  <c r="L412" i="32"/>
  <c r="K412" i="32"/>
  <c r="J412" i="32"/>
  <c r="E412" i="32" s="1"/>
  <c r="I412" i="32"/>
  <c r="D412" i="32" s="1"/>
  <c r="H412" i="32"/>
  <c r="G412" i="32"/>
  <c r="L411" i="32"/>
  <c r="K411" i="32"/>
  <c r="J411" i="32"/>
  <c r="E411" i="32" s="1"/>
  <c r="I411" i="32"/>
  <c r="D411" i="32" s="1"/>
  <c r="H411" i="32"/>
  <c r="F411" i="32" s="1"/>
  <c r="G411" i="32"/>
  <c r="L410" i="32"/>
  <c r="K410" i="32"/>
  <c r="J410" i="32"/>
  <c r="E410" i="32" s="1"/>
  <c r="I410" i="32"/>
  <c r="D410" i="32" s="1"/>
  <c r="H410" i="32"/>
  <c r="G410" i="32"/>
  <c r="F410" i="32" s="1"/>
  <c r="L409" i="32"/>
  <c r="K409" i="32"/>
  <c r="J409" i="32"/>
  <c r="E409" i="32" s="1"/>
  <c r="I409" i="32"/>
  <c r="D409" i="32" s="1"/>
  <c r="H409" i="32"/>
  <c r="G409" i="32"/>
  <c r="L408" i="32"/>
  <c r="K408" i="32"/>
  <c r="J408" i="32"/>
  <c r="E408" i="32" s="1"/>
  <c r="I408" i="32"/>
  <c r="D408" i="32" s="1"/>
  <c r="H408" i="32"/>
  <c r="G408" i="32"/>
  <c r="L407" i="32"/>
  <c r="K407" i="32"/>
  <c r="J407" i="32"/>
  <c r="E407" i="32" s="1"/>
  <c r="I407" i="32"/>
  <c r="D407" i="32" s="1"/>
  <c r="H407" i="32"/>
  <c r="F407" i="32" s="1"/>
  <c r="G407" i="32"/>
  <c r="L406" i="32"/>
  <c r="K406" i="32"/>
  <c r="J406" i="32"/>
  <c r="E406" i="32" s="1"/>
  <c r="I406" i="32"/>
  <c r="D406" i="32" s="1"/>
  <c r="H406" i="32"/>
  <c r="G406" i="32"/>
  <c r="L405" i="32"/>
  <c r="K405" i="32"/>
  <c r="J405" i="32"/>
  <c r="E405" i="32" s="1"/>
  <c r="I405" i="32"/>
  <c r="D405" i="32" s="1"/>
  <c r="H405" i="32"/>
  <c r="G405" i="32"/>
  <c r="F405" i="32" s="1"/>
  <c r="L404" i="32"/>
  <c r="K404" i="32"/>
  <c r="J404" i="32"/>
  <c r="E404" i="32" s="1"/>
  <c r="I404" i="32"/>
  <c r="D404" i="32" s="1"/>
  <c r="H404" i="32"/>
  <c r="G404" i="32"/>
  <c r="L403" i="32"/>
  <c r="K403" i="32"/>
  <c r="J403" i="32"/>
  <c r="E403" i="32" s="1"/>
  <c r="I403" i="32"/>
  <c r="D403" i="32" s="1"/>
  <c r="H403" i="32"/>
  <c r="F403" i="32" s="1"/>
  <c r="G403" i="32"/>
  <c r="L402" i="32"/>
  <c r="K402" i="32"/>
  <c r="J402" i="32"/>
  <c r="E402" i="32" s="1"/>
  <c r="I402" i="32"/>
  <c r="D402" i="32" s="1"/>
  <c r="H402" i="32"/>
  <c r="G402" i="32"/>
  <c r="F402" i="32" s="1"/>
  <c r="L401" i="32"/>
  <c r="K401" i="32"/>
  <c r="J401" i="32"/>
  <c r="E401" i="32" s="1"/>
  <c r="I401" i="32"/>
  <c r="D401" i="32" s="1"/>
  <c r="H401" i="32"/>
  <c r="G401" i="32"/>
  <c r="F401" i="32" s="1"/>
  <c r="L400" i="32"/>
  <c r="K400" i="32"/>
  <c r="J400" i="32"/>
  <c r="E400" i="32" s="1"/>
  <c r="I400" i="32"/>
  <c r="D400" i="32" s="1"/>
  <c r="H400" i="32"/>
  <c r="G400" i="32"/>
  <c r="L399" i="32"/>
  <c r="K399" i="32"/>
  <c r="J399" i="32"/>
  <c r="E399" i="32" s="1"/>
  <c r="I399" i="32"/>
  <c r="D399" i="32" s="1"/>
  <c r="H399" i="32"/>
  <c r="F399" i="32" s="1"/>
  <c r="G399" i="32"/>
  <c r="L398" i="32"/>
  <c r="K398" i="32"/>
  <c r="J398" i="32"/>
  <c r="E398" i="32" s="1"/>
  <c r="I398" i="32"/>
  <c r="D398" i="32" s="1"/>
  <c r="H398" i="32"/>
  <c r="G398" i="32"/>
  <c r="L397" i="32"/>
  <c r="K397" i="32"/>
  <c r="J397" i="32"/>
  <c r="E397" i="32" s="1"/>
  <c r="I397" i="32"/>
  <c r="D397" i="32" s="1"/>
  <c r="H397" i="32"/>
  <c r="G397" i="32"/>
  <c r="F397" i="32" s="1"/>
  <c r="L396" i="32"/>
  <c r="K396" i="32"/>
  <c r="J396" i="32"/>
  <c r="E396" i="32" s="1"/>
  <c r="I396" i="32"/>
  <c r="D396" i="32" s="1"/>
  <c r="H396" i="32"/>
  <c r="G396" i="32"/>
  <c r="L395" i="32"/>
  <c r="K395" i="32"/>
  <c r="J395" i="32"/>
  <c r="E395" i="32" s="1"/>
  <c r="I395" i="32"/>
  <c r="D395" i="32" s="1"/>
  <c r="H395" i="32"/>
  <c r="F395" i="32" s="1"/>
  <c r="G395" i="32"/>
  <c r="L394" i="32"/>
  <c r="K394" i="32"/>
  <c r="J394" i="32"/>
  <c r="E394" i="32" s="1"/>
  <c r="I394" i="32"/>
  <c r="D394" i="32" s="1"/>
  <c r="H394" i="32"/>
  <c r="G394" i="32"/>
  <c r="F394" i="32" s="1"/>
  <c r="L393" i="32"/>
  <c r="K393" i="32"/>
  <c r="J393" i="32"/>
  <c r="E393" i="32" s="1"/>
  <c r="I393" i="32"/>
  <c r="D393" i="32" s="1"/>
  <c r="H393" i="32"/>
  <c r="G393" i="32"/>
  <c r="F393" i="32" s="1"/>
  <c r="L392" i="32"/>
  <c r="K392" i="32"/>
  <c r="J392" i="32"/>
  <c r="E392" i="32" s="1"/>
  <c r="I392" i="32"/>
  <c r="D392" i="32" s="1"/>
  <c r="H392" i="32"/>
  <c r="G392" i="32"/>
  <c r="L391" i="32"/>
  <c r="K391" i="32"/>
  <c r="J391" i="32"/>
  <c r="E391" i="32" s="1"/>
  <c r="I391" i="32"/>
  <c r="D391" i="32" s="1"/>
  <c r="H391" i="32"/>
  <c r="F391" i="32" s="1"/>
  <c r="G391" i="32"/>
  <c r="L390" i="32"/>
  <c r="J390" i="32"/>
  <c r="E390" i="32" s="1"/>
  <c r="I390" i="32"/>
  <c r="D390" i="32" s="1"/>
  <c r="H390" i="32"/>
  <c r="G390" i="32"/>
  <c r="L389" i="32"/>
  <c r="J389" i="32"/>
  <c r="E389" i="32" s="1"/>
  <c r="I389" i="32"/>
  <c r="D389" i="32" s="1"/>
  <c r="H389" i="32"/>
  <c r="G389" i="32"/>
  <c r="F389" i="32" s="1"/>
  <c r="L388" i="32"/>
  <c r="J388" i="32"/>
  <c r="E388" i="32" s="1"/>
  <c r="I388" i="32"/>
  <c r="D388" i="32" s="1"/>
  <c r="H388" i="32"/>
  <c r="G388" i="32"/>
  <c r="L387" i="32"/>
  <c r="J387" i="32"/>
  <c r="E387" i="32" s="1"/>
  <c r="I387" i="32"/>
  <c r="D387" i="32" s="1"/>
  <c r="H387" i="32"/>
  <c r="G387" i="32"/>
  <c r="F387" i="32" s="1"/>
  <c r="L386" i="32"/>
  <c r="J386" i="32"/>
  <c r="E386" i="32" s="1"/>
  <c r="I386" i="32"/>
  <c r="D386" i="32" s="1"/>
  <c r="H386" i="32"/>
  <c r="G386" i="32"/>
  <c r="L385" i="32"/>
  <c r="J385" i="32"/>
  <c r="E385" i="32" s="1"/>
  <c r="I385" i="32"/>
  <c r="D385" i="32" s="1"/>
  <c r="H385" i="32"/>
  <c r="G385" i="32"/>
  <c r="L384" i="32"/>
  <c r="J384" i="32"/>
  <c r="E384" i="32" s="1"/>
  <c r="I384" i="32"/>
  <c r="D384" i="32" s="1"/>
  <c r="H384" i="32"/>
  <c r="G384" i="32"/>
  <c r="L383" i="32"/>
  <c r="J383" i="32"/>
  <c r="E383" i="32" s="1"/>
  <c r="I383" i="32"/>
  <c r="D383" i="32" s="1"/>
  <c r="H383" i="32"/>
  <c r="G383" i="32"/>
  <c r="L382" i="32"/>
  <c r="J382" i="32"/>
  <c r="E382" i="32" s="1"/>
  <c r="I382" i="32"/>
  <c r="D382" i="32" s="1"/>
  <c r="H382" i="32"/>
  <c r="G382" i="32"/>
  <c r="L381" i="32"/>
  <c r="J381" i="32"/>
  <c r="E381" i="32" s="1"/>
  <c r="I381" i="32"/>
  <c r="D381" i="32" s="1"/>
  <c r="H381" i="32"/>
  <c r="G381" i="32"/>
  <c r="F381" i="32" s="1"/>
  <c r="L380" i="32"/>
  <c r="J380" i="32"/>
  <c r="E380" i="32" s="1"/>
  <c r="I380" i="32"/>
  <c r="D380" i="32" s="1"/>
  <c r="H380" i="32"/>
  <c r="F380" i="32" s="1"/>
  <c r="G380" i="32"/>
  <c r="L379" i="32"/>
  <c r="J379" i="32"/>
  <c r="E379" i="32" s="1"/>
  <c r="I379" i="32"/>
  <c r="D379" i="32" s="1"/>
  <c r="H379" i="32"/>
  <c r="G379" i="32"/>
  <c r="F379" i="32" s="1"/>
  <c r="L378" i="32"/>
  <c r="J378" i="32"/>
  <c r="E378" i="32" s="1"/>
  <c r="I378" i="32"/>
  <c r="D378" i="32" s="1"/>
  <c r="H378" i="32"/>
  <c r="G378" i="32"/>
  <c r="L377" i="32"/>
  <c r="J377" i="32"/>
  <c r="E377" i="32" s="1"/>
  <c r="I377" i="32"/>
  <c r="D377" i="32" s="1"/>
  <c r="H377" i="32"/>
  <c r="G377" i="32"/>
  <c r="F377" i="32" s="1"/>
  <c r="L376" i="32"/>
  <c r="J376" i="32"/>
  <c r="E376" i="32" s="1"/>
  <c r="I376" i="32"/>
  <c r="D376" i="32" s="1"/>
  <c r="H376" i="32"/>
  <c r="G376" i="32"/>
  <c r="L375" i="32"/>
  <c r="J375" i="32"/>
  <c r="E375" i="32" s="1"/>
  <c r="I375" i="32"/>
  <c r="D375" i="32" s="1"/>
  <c r="H375" i="32"/>
  <c r="G375" i="32"/>
  <c r="L374" i="32"/>
  <c r="J374" i="32"/>
  <c r="E374" i="32" s="1"/>
  <c r="I374" i="32"/>
  <c r="D374" i="32" s="1"/>
  <c r="H374" i="32"/>
  <c r="G374" i="32"/>
  <c r="L373" i="32"/>
  <c r="J373" i="32"/>
  <c r="E373" i="32" s="1"/>
  <c r="I373" i="32"/>
  <c r="D373" i="32" s="1"/>
  <c r="H373" i="32"/>
  <c r="G373" i="32"/>
  <c r="L372" i="32"/>
  <c r="J372" i="32"/>
  <c r="E372" i="32" s="1"/>
  <c r="I372" i="32"/>
  <c r="D372" i="32" s="1"/>
  <c r="H372" i="32"/>
  <c r="G372" i="32"/>
  <c r="L371" i="32"/>
  <c r="J371" i="32"/>
  <c r="E371" i="32" s="1"/>
  <c r="I371" i="32"/>
  <c r="D371" i="32" s="1"/>
  <c r="H371" i="32"/>
  <c r="G371" i="32"/>
  <c r="L370" i="32"/>
  <c r="J370" i="32"/>
  <c r="E370" i="32" s="1"/>
  <c r="I370" i="32"/>
  <c r="D370" i="32" s="1"/>
  <c r="H370" i="32"/>
  <c r="G370" i="32"/>
  <c r="L369" i="32"/>
  <c r="J369" i="32"/>
  <c r="E369" i="32" s="1"/>
  <c r="I369" i="32"/>
  <c r="D369" i="32" s="1"/>
  <c r="H369" i="32"/>
  <c r="G369" i="32"/>
  <c r="F369" i="32" s="1"/>
  <c r="L368" i="32"/>
  <c r="J368" i="32"/>
  <c r="E368" i="32" s="1"/>
  <c r="I368" i="32"/>
  <c r="D368" i="32" s="1"/>
  <c r="H368" i="32"/>
  <c r="G368" i="32"/>
  <c r="L367" i="32"/>
  <c r="J367" i="32"/>
  <c r="E367" i="32" s="1"/>
  <c r="I367" i="32"/>
  <c r="D367" i="32" s="1"/>
  <c r="H367" i="32"/>
  <c r="G367" i="32"/>
  <c r="L366" i="32"/>
  <c r="J366" i="32"/>
  <c r="E366" i="32" s="1"/>
  <c r="I366" i="32"/>
  <c r="D366" i="32" s="1"/>
  <c r="H366" i="32"/>
  <c r="G366" i="32"/>
  <c r="L365" i="32"/>
  <c r="J365" i="32"/>
  <c r="E365" i="32" s="1"/>
  <c r="I365" i="32"/>
  <c r="D365" i="32" s="1"/>
  <c r="H365" i="32"/>
  <c r="G365" i="32"/>
  <c r="L364" i="32"/>
  <c r="J364" i="32"/>
  <c r="E364" i="32" s="1"/>
  <c r="I364" i="32"/>
  <c r="D364" i="32" s="1"/>
  <c r="H364" i="32"/>
  <c r="G364" i="32"/>
  <c r="L363" i="32"/>
  <c r="J363" i="32"/>
  <c r="E363" i="32" s="1"/>
  <c r="I363" i="32"/>
  <c r="D363" i="32" s="1"/>
  <c r="H363" i="32"/>
  <c r="G363" i="32"/>
  <c r="F363" i="32" s="1"/>
  <c r="L362" i="32"/>
  <c r="J362" i="32"/>
  <c r="E362" i="32" s="1"/>
  <c r="I362" i="32"/>
  <c r="D362" i="32" s="1"/>
  <c r="H362" i="32"/>
  <c r="G362" i="32"/>
  <c r="F362" i="32" s="1"/>
  <c r="L361" i="32"/>
  <c r="J361" i="32"/>
  <c r="E361" i="32" s="1"/>
  <c r="I361" i="32"/>
  <c r="D361" i="32" s="1"/>
  <c r="H361" i="32"/>
  <c r="G361" i="32"/>
  <c r="L360" i="32"/>
  <c r="J360" i="32"/>
  <c r="E360" i="32" s="1"/>
  <c r="I360" i="32"/>
  <c r="D360" i="32" s="1"/>
  <c r="H360" i="32"/>
  <c r="F360" i="32" s="1"/>
  <c r="G360" i="32"/>
  <c r="L359" i="32"/>
  <c r="J359" i="32"/>
  <c r="E359" i="32" s="1"/>
  <c r="I359" i="32"/>
  <c r="D359" i="32" s="1"/>
  <c r="H359" i="32"/>
  <c r="G359" i="32"/>
  <c r="L358" i="32"/>
  <c r="J358" i="32"/>
  <c r="E358" i="32" s="1"/>
  <c r="I358" i="32"/>
  <c r="D358" i="32" s="1"/>
  <c r="H358" i="32"/>
  <c r="G358" i="32"/>
  <c r="L357" i="32"/>
  <c r="J357" i="32"/>
  <c r="E357" i="32" s="1"/>
  <c r="I357" i="32"/>
  <c r="D357" i="32" s="1"/>
  <c r="H357" i="32"/>
  <c r="G357" i="32"/>
  <c r="L356" i="32"/>
  <c r="J356" i="32"/>
  <c r="E356" i="32" s="1"/>
  <c r="I356" i="32"/>
  <c r="D356" i="32" s="1"/>
  <c r="H356" i="32"/>
  <c r="G356" i="32"/>
  <c r="L355" i="32"/>
  <c r="J355" i="32"/>
  <c r="E355" i="32" s="1"/>
  <c r="I355" i="32"/>
  <c r="D355" i="32" s="1"/>
  <c r="H355" i="32"/>
  <c r="G355" i="32"/>
  <c r="L354" i="32"/>
  <c r="J354" i="32"/>
  <c r="E354" i="32" s="1"/>
  <c r="I354" i="32"/>
  <c r="D354" i="32" s="1"/>
  <c r="H354" i="32"/>
  <c r="G354" i="32"/>
  <c r="L353" i="32"/>
  <c r="J353" i="32"/>
  <c r="E353" i="32" s="1"/>
  <c r="I353" i="32"/>
  <c r="D353" i="32" s="1"/>
  <c r="H353" i="32"/>
  <c r="G353" i="32"/>
  <c r="F353" i="32" s="1"/>
  <c r="L352" i="32"/>
  <c r="J352" i="32"/>
  <c r="E352" i="32" s="1"/>
  <c r="I352" i="32"/>
  <c r="D352" i="32" s="1"/>
  <c r="H352" i="32"/>
  <c r="G352" i="32"/>
  <c r="L351" i="32"/>
  <c r="J351" i="32"/>
  <c r="E351" i="32" s="1"/>
  <c r="I351" i="32"/>
  <c r="D351" i="32" s="1"/>
  <c r="H351" i="32"/>
  <c r="G351" i="32"/>
  <c r="L350" i="32"/>
  <c r="J350" i="32"/>
  <c r="E350" i="32" s="1"/>
  <c r="I350" i="32"/>
  <c r="D350" i="32" s="1"/>
  <c r="H350" i="32"/>
  <c r="G350" i="32"/>
  <c r="L349" i="32"/>
  <c r="J349" i="32"/>
  <c r="E349" i="32" s="1"/>
  <c r="I349" i="32"/>
  <c r="D349" i="32" s="1"/>
  <c r="H349" i="32"/>
  <c r="G349" i="32"/>
  <c r="L348" i="32"/>
  <c r="J348" i="32"/>
  <c r="E348" i="32" s="1"/>
  <c r="I348" i="32"/>
  <c r="D348" i="32" s="1"/>
  <c r="H348" i="32"/>
  <c r="F348" i="32" s="1"/>
  <c r="G348" i="32"/>
  <c r="L347" i="32"/>
  <c r="J347" i="32"/>
  <c r="E347" i="32" s="1"/>
  <c r="I347" i="32"/>
  <c r="D347" i="32" s="1"/>
  <c r="H347" i="32"/>
  <c r="G347" i="32"/>
  <c r="F347" i="32" s="1"/>
  <c r="L346" i="32"/>
  <c r="J346" i="32"/>
  <c r="E346" i="32" s="1"/>
  <c r="I346" i="32"/>
  <c r="D346" i="32" s="1"/>
  <c r="H346" i="32"/>
  <c r="G346" i="32"/>
  <c r="F346" i="32" s="1"/>
  <c r="L345" i="32"/>
  <c r="J345" i="32"/>
  <c r="E345" i="32" s="1"/>
  <c r="I345" i="32"/>
  <c r="D345" i="32" s="1"/>
  <c r="H345" i="32"/>
  <c r="G345" i="32"/>
  <c r="L344" i="32"/>
  <c r="J344" i="32"/>
  <c r="E344" i="32" s="1"/>
  <c r="I344" i="32"/>
  <c r="D344" i="32" s="1"/>
  <c r="H344" i="32"/>
  <c r="G344" i="32"/>
  <c r="L343" i="32"/>
  <c r="J343" i="32"/>
  <c r="E343" i="32" s="1"/>
  <c r="I343" i="32"/>
  <c r="D343" i="32" s="1"/>
  <c r="H343" i="32"/>
  <c r="G343" i="32"/>
  <c r="L342" i="32"/>
  <c r="J342" i="32"/>
  <c r="E342" i="32" s="1"/>
  <c r="I342" i="32"/>
  <c r="D342" i="32" s="1"/>
  <c r="H342" i="32"/>
  <c r="G342" i="32"/>
  <c r="L341" i="32"/>
  <c r="J341" i="32"/>
  <c r="E341" i="32" s="1"/>
  <c r="I341" i="32"/>
  <c r="D341" i="32" s="1"/>
  <c r="H341" i="32"/>
  <c r="G341" i="32"/>
  <c r="L340" i="32"/>
  <c r="J340" i="32"/>
  <c r="E340" i="32" s="1"/>
  <c r="I340" i="32"/>
  <c r="D340" i="32" s="1"/>
  <c r="H340" i="32"/>
  <c r="G340" i="32"/>
  <c r="L339" i="32"/>
  <c r="J339" i="32"/>
  <c r="E339" i="32" s="1"/>
  <c r="I339" i="32"/>
  <c r="D339" i="32" s="1"/>
  <c r="H339" i="32"/>
  <c r="G339" i="32"/>
  <c r="L338" i="32"/>
  <c r="J338" i="32"/>
  <c r="E338" i="32" s="1"/>
  <c r="I338" i="32"/>
  <c r="D338" i="32" s="1"/>
  <c r="H338" i="32"/>
  <c r="G338" i="32"/>
  <c r="F338" i="32" s="1"/>
  <c r="L337" i="32"/>
  <c r="J337" i="32"/>
  <c r="E337" i="32" s="1"/>
  <c r="I337" i="32"/>
  <c r="D337" i="32" s="1"/>
  <c r="H337" i="32"/>
  <c r="G337" i="32"/>
  <c r="F337" i="32" s="1"/>
  <c r="L336" i="32"/>
  <c r="J336" i="32"/>
  <c r="E336" i="32" s="1"/>
  <c r="I336" i="32"/>
  <c r="D336" i="32" s="1"/>
  <c r="H336" i="32"/>
  <c r="G336" i="32"/>
  <c r="L335" i="32"/>
  <c r="J335" i="32"/>
  <c r="E335" i="32" s="1"/>
  <c r="I335" i="32"/>
  <c r="D335" i="32" s="1"/>
  <c r="H335" i="32"/>
  <c r="G335" i="32"/>
  <c r="L334" i="32"/>
  <c r="J334" i="32"/>
  <c r="E334" i="32" s="1"/>
  <c r="I334" i="32"/>
  <c r="D334" i="32" s="1"/>
  <c r="H334" i="32"/>
  <c r="G334" i="32"/>
  <c r="L333" i="32"/>
  <c r="J333" i="32"/>
  <c r="E333" i="32" s="1"/>
  <c r="I333" i="32"/>
  <c r="D333" i="32" s="1"/>
  <c r="H333" i="32"/>
  <c r="G333" i="32"/>
  <c r="L332" i="32"/>
  <c r="J332" i="32"/>
  <c r="E332" i="32" s="1"/>
  <c r="I332" i="32"/>
  <c r="D332" i="32" s="1"/>
  <c r="H332" i="32"/>
  <c r="F332" i="32" s="1"/>
  <c r="G332" i="32"/>
  <c r="L331" i="32"/>
  <c r="J331" i="32"/>
  <c r="E331" i="32" s="1"/>
  <c r="I331" i="32"/>
  <c r="D331" i="32" s="1"/>
  <c r="H331" i="32"/>
  <c r="G331" i="32"/>
  <c r="L330" i="32"/>
  <c r="J330" i="32"/>
  <c r="E330" i="32" s="1"/>
  <c r="I330" i="32"/>
  <c r="D330" i="32" s="1"/>
  <c r="H330" i="32"/>
  <c r="G330" i="32"/>
  <c r="L329" i="32"/>
  <c r="J329" i="32"/>
  <c r="E329" i="32" s="1"/>
  <c r="I329" i="32"/>
  <c r="D329" i="32" s="1"/>
  <c r="H329" i="32"/>
  <c r="G329" i="32"/>
  <c r="L328" i="32"/>
  <c r="J328" i="32"/>
  <c r="E328" i="32" s="1"/>
  <c r="I328" i="32"/>
  <c r="D328" i="32" s="1"/>
  <c r="H328" i="32"/>
  <c r="G328" i="32"/>
  <c r="L327" i="32"/>
  <c r="J327" i="32"/>
  <c r="E327" i="32" s="1"/>
  <c r="I327" i="32"/>
  <c r="D327" i="32" s="1"/>
  <c r="H327" i="32"/>
  <c r="G327" i="32"/>
  <c r="L326" i="32"/>
  <c r="J326" i="32"/>
  <c r="E326" i="32" s="1"/>
  <c r="I326" i="32"/>
  <c r="D326" i="32" s="1"/>
  <c r="H326" i="32"/>
  <c r="F326" i="32" s="1"/>
  <c r="G326" i="32"/>
  <c r="L325" i="32"/>
  <c r="J325" i="32"/>
  <c r="E325" i="32" s="1"/>
  <c r="I325" i="32"/>
  <c r="D325" i="32" s="1"/>
  <c r="H325" i="32"/>
  <c r="G325" i="32"/>
  <c r="L324" i="32"/>
  <c r="J324" i="32"/>
  <c r="E324" i="32" s="1"/>
  <c r="I324" i="32"/>
  <c r="D324" i="32" s="1"/>
  <c r="H324" i="32"/>
  <c r="G324" i="32"/>
  <c r="L323" i="32"/>
  <c r="J323" i="32"/>
  <c r="E323" i="32" s="1"/>
  <c r="I323" i="32"/>
  <c r="D323" i="32" s="1"/>
  <c r="H323" i="32"/>
  <c r="G323" i="32"/>
  <c r="F323" i="32" s="1"/>
  <c r="L322" i="32"/>
  <c r="J322" i="32"/>
  <c r="E322" i="32" s="1"/>
  <c r="I322" i="32"/>
  <c r="D322" i="32" s="1"/>
  <c r="H322" i="32"/>
  <c r="G322" i="32"/>
  <c r="L321" i="32"/>
  <c r="J321" i="32"/>
  <c r="E321" i="32" s="1"/>
  <c r="I321" i="32"/>
  <c r="D321" i="32" s="1"/>
  <c r="H321" i="32"/>
  <c r="G321" i="32"/>
  <c r="F321" i="32" s="1"/>
  <c r="L320" i="32"/>
  <c r="J320" i="32"/>
  <c r="E320" i="32" s="1"/>
  <c r="I320" i="32"/>
  <c r="D320" i="32" s="1"/>
  <c r="H320" i="32"/>
  <c r="G320" i="32"/>
  <c r="L319" i="32"/>
  <c r="J319" i="32"/>
  <c r="E319" i="32" s="1"/>
  <c r="I319" i="32"/>
  <c r="D319" i="32" s="1"/>
  <c r="H319" i="32"/>
  <c r="G319" i="32"/>
  <c r="L318" i="32"/>
  <c r="J318" i="32"/>
  <c r="E318" i="32" s="1"/>
  <c r="I318" i="32"/>
  <c r="D318" i="32" s="1"/>
  <c r="H318" i="32"/>
  <c r="G318" i="32"/>
  <c r="L317" i="32"/>
  <c r="J317" i="32"/>
  <c r="E317" i="32" s="1"/>
  <c r="I317" i="32"/>
  <c r="D317" i="32" s="1"/>
  <c r="H317" i="32"/>
  <c r="G317" i="32"/>
  <c r="L316" i="32"/>
  <c r="J316" i="32"/>
  <c r="E316" i="32" s="1"/>
  <c r="I316" i="32"/>
  <c r="D316" i="32" s="1"/>
  <c r="H316" i="32"/>
  <c r="G316" i="32"/>
  <c r="L315" i="32"/>
  <c r="J315" i="32"/>
  <c r="E315" i="32" s="1"/>
  <c r="I315" i="32"/>
  <c r="D315" i="32" s="1"/>
  <c r="H315" i="32"/>
  <c r="G315" i="32"/>
  <c r="L314" i="32"/>
  <c r="J314" i="32"/>
  <c r="E314" i="32" s="1"/>
  <c r="I314" i="32"/>
  <c r="D314" i="32" s="1"/>
  <c r="H314" i="32"/>
  <c r="G314" i="32"/>
  <c r="F314" i="32" s="1"/>
  <c r="L313" i="32"/>
  <c r="J313" i="32"/>
  <c r="E313" i="32" s="1"/>
  <c r="I313" i="32"/>
  <c r="D313" i="32" s="1"/>
  <c r="H313" i="32"/>
  <c r="G313" i="32"/>
  <c r="F313" i="32" s="1"/>
  <c r="L312" i="32"/>
  <c r="J312" i="32"/>
  <c r="E312" i="32" s="1"/>
  <c r="I312" i="32"/>
  <c r="D312" i="32" s="1"/>
  <c r="H312" i="32"/>
  <c r="F312" i="32" s="1"/>
  <c r="G312" i="32"/>
  <c r="L311" i="32"/>
  <c r="J311" i="32"/>
  <c r="E311" i="32" s="1"/>
  <c r="I311" i="32"/>
  <c r="D311" i="32" s="1"/>
  <c r="H311" i="32"/>
  <c r="G311" i="32"/>
  <c r="L310" i="32"/>
  <c r="J310" i="32"/>
  <c r="E310" i="32" s="1"/>
  <c r="I310" i="32"/>
  <c r="D310" i="32" s="1"/>
  <c r="H310" i="32"/>
  <c r="G310" i="32"/>
  <c r="L309" i="32"/>
  <c r="J309" i="32"/>
  <c r="E309" i="32" s="1"/>
  <c r="I309" i="32"/>
  <c r="D309" i="32" s="1"/>
  <c r="H309" i="32"/>
  <c r="G309" i="32"/>
  <c r="L308" i="32"/>
  <c r="J308" i="32"/>
  <c r="E308" i="32" s="1"/>
  <c r="I308" i="32"/>
  <c r="D308" i="32" s="1"/>
  <c r="H308" i="32"/>
  <c r="G308" i="32"/>
  <c r="L307" i="32"/>
  <c r="J307" i="32"/>
  <c r="E307" i="32" s="1"/>
  <c r="I307" i="32"/>
  <c r="D307" i="32" s="1"/>
  <c r="H307" i="32"/>
  <c r="G307" i="32"/>
  <c r="L306" i="32"/>
  <c r="J306" i="32"/>
  <c r="E306" i="32" s="1"/>
  <c r="I306" i="32"/>
  <c r="D306" i="32" s="1"/>
  <c r="H306" i="32"/>
  <c r="G306" i="32"/>
  <c r="L305" i="32"/>
  <c r="J305" i="32"/>
  <c r="E305" i="32" s="1"/>
  <c r="I305" i="32"/>
  <c r="D305" i="32" s="1"/>
  <c r="H305" i="32"/>
  <c r="G305" i="32"/>
  <c r="F305" i="32" s="1"/>
  <c r="L304" i="32"/>
  <c r="J304" i="32"/>
  <c r="E304" i="32" s="1"/>
  <c r="I304" i="32"/>
  <c r="D304" i="32" s="1"/>
  <c r="H304" i="32"/>
  <c r="G304" i="32"/>
  <c r="L303" i="32"/>
  <c r="J303" i="32"/>
  <c r="E303" i="32" s="1"/>
  <c r="I303" i="32"/>
  <c r="D303" i="32" s="1"/>
  <c r="H303" i="32"/>
  <c r="G303" i="32"/>
  <c r="L302" i="32"/>
  <c r="J302" i="32"/>
  <c r="E302" i="32" s="1"/>
  <c r="I302" i="32"/>
  <c r="D302" i="32" s="1"/>
  <c r="H302" i="32"/>
  <c r="G302" i="32"/>
  <c r="L301" i="32"/>
  <c r="J301" i="32"/>
  <c r="E301" i="32" s="1"/>
  <c r="I301" i="32"/>
  <c r="D301" i="32" s="1"/>
  <c r="H301" i="32"/>
  <c r="G301" i="32"/>
  <c r="L300" i="32"/>
  <c r="J300" i="32"/>
  <c r="E300" i="32" s="1"/>
  <c r="I300" i="32"/>
  <c r="D300" i="32" s="1"/>
  <c r="H300" i="32"/>
  <c r="F300" i="32" s="1"/>
  <c r="G300" i="32"/>
  <c r="L299" i="32"/>
  <c r="J299" i="32"/>
  <c r="E299" i="32" s="1"/>
  <c r="I299" i="32"/>
  <c r="D299" i="32" s="1"/>
  <c r="H299" i="32"/>
  <c r="G299" i="32"/>
  <c r="F299" i="32" s="1"/>
  <c r="L298" i="32"/>
  <c r="J298" i="32"/>
  <c r="E298" i="32" s="1"/>
  <c r="I298" i="32"/>
  <c r="D298" i="32" s="1"/>
  <c r="H298" i="32"/>
  <c r="G298" i="32"/>
  <c r="F298" i="32" s="1"/>
  <c r="L297" i="32"/>
  <c r="J297" i="32"/>
  <c r="E297" i="32" s="1"/>
  <c r="I297" i="32"/>
  <c r="D297" i="32" s="1"/>
  <c r="H297" i="32"/>
  <c r="G297" i="32"/>
  <c r="L296" i="32"/>
  <c r="J296" i="32"/>
  <c r="E296" i="32" s="1"/>
  <c r="I296" i="32"/>
  <c r="D296" i="32" s="1"/>
  <c r="H296" i="32"/>
  <c r="G296" i="32"/>
  <c r="L295" i="32"/>
  <c r="J295" i="32"/>
  <c r="E295" i="32" s="1"/>
  <c r="I295" i="32"/>
  <c r="D295" i="32" s="1"/>
  <c r="H295" i="32"/>
  <c r="G295" i="32"/>
  <c r="F295" i="32" s="1"/>
  <c r="L294" i="32"/>
  <c r="J294" i="32"/>
  <c r="E294" i="32" s="1"/>
  <c r="I294" i="32"/>
  <c r="D294" i="32" s="1"/>
  <c r="H294" i="32"/>
  <c r="G294" i="32"/>
  <c r="L293" i="32"/>
  <c r="J293" i="32"/>
  <c r="E293" i="32" s="1"/>
  <c r="I293" i="32"/>
  <c r="D293" i="32" s="1"/>
  <c r="H293" i="32"/>
  <c r="G293" i="32"/>
  <c r="L292" i="32"/>
  <c r="J292" i="32"/>
  <c r="E292" i="32" s="1"/>
  <c r="I292" i="32"/>
  <c r="D292" i="32" s="1"/>
  <c r="H292" i="32"/>
  <c r="F292" i="32" s="1"/>
  <c r="G292" i="32"/>
  <c r="L291" i="32"/>
  <c r="J291" i="32"/>
  <c r="E291" i="32" s="1"/>
  <c r="I291" i="32"/>
  <c r="D291" i="32" s="1"/>
  <c r="H291" i="32"/>
  <c r="G291" i="32"/>
  <c r="L290" i="32"/>
  <c r="J290" i="32"/>
  <c r="E290" i="32" s="1"/>
  <c r="I290" i="32"/>
  <c r="D290" i="32" s="1"/>
  <c r="H290" i="32"/>
  <c r="G290" i="32"/>
  <c r="L289" i="32"/>
  <c r="J289" i="32"/>
  <c r="E289" i="32" s="1"/>
  <c r="I289" i="32"/>
  <c r="D289" i="32" s="1"/>
  <c r="H289" i="32"/>
  <c r="G289" i="32"/>
  <c r="F289" i="32" s="1"/>
  <c r="L288" i="32"/>
  <c r="J288" i="32"/>
  <c r="E288" i="32" s="1"/>
  <c r="I288" i="32"/>
  <c r="D288" i="32" s="1"/>
  <c r="H288" i="32"/>
  <c r="G288" i="32"/>
  <c r="L287" i="32"/>
  <c r="J287" i="32"/>
  <c r="E287" i="32" s="1"/>
  <c r="I287" i="32"/>
  <c r="D287" i="32" s="1"/>
  <c r="H287" i="32"/>
  <c r="G287" i="32"/>
  <c r="L286" i="32"/>
  <c r="J286" i="32"/>
  <c r="E286" i="32" s="1"/>
  <c r="I286" i="32"/>
  <c r="D286" i="32" s="1"/>
  <c r="H286" i="32"/>
  <c r="G286" i="32"/>
  <c r="L285" i="32"/>
  <c r="J285" i="32"/>
  <c r="E285" i="32" s="1"/>
  <c r="I285" i="32"/>
  <c r="D285" i="32" s="1"/>
  <c r="H285" i="32"/>
  <c r="G285" i="32"/>
  <c r="L284" i="32"/>
  <c r="J284" i="32"/>
  <c r="E284" i="32" s="1"/>
  <c r="I284" i="32"/>
  <c r="D284" i="32" s="1"/>
  <c r="H284" i="32"/>
  <c r="G284" i="32"/>
  <c r="L283" i="32"/>
  <c r="J283" i="32"/>
  <c r="E283" i="32" s="1"/>
  <c r="I283" i="32"/>
  <c r="D283" i="32" s="1"/>
  <c r="H283" i="32"/>
  <c r="G283" i="32"/>
  <c r="L282" i="32"/>
  <c r="J282" i="32"/>
  <c r="E282" i="32" s="1"/>
  <c r="I282" i="32"/>
  <c r="D282" i="32" s="1"/>
  <c r="H282" i="32"/>
  <c r="G282" i="32"/>
  <c r="L281" i="32"/>
  <c r="J281" i="32"/>
  <c r="E281" i="32" s="1"/>
  <c r="I281" i="32"/>
  <c r="D281" i="32" s="1"/>
  <c r="H281" i="32"/>
  <c r="G281" i="32"/>
  <c r="L280" i="32"/>
  <c r="J280" i="32"/>
  <c r="E280" i="32" s="1"/>
  <c r="I280" i="32"/>
  <c r="D280" i="32" s="1"/>
  <c r="H280" i="32"/>
  <c r="G280" i="32"/>
  <c r="L279" i="32"/>
  <c r="J279" i="32"/>
  <c r="E279" i="32" s="1"/>
  <c r="I279" i="32"/>
  <c r="D279" i="32" s="1"/>
  <c r="H279" i="32"/>
  <c r="G279" i="32"/>
  <c r="L278" i="32"/>
  <c r="J278" i="32"/>
  <c r="E278" i="32" s="1"/>
  <c r="I278" i="32"/>
  <c r="D278" i="32" s="1"/>
  <c r="H278" i="32"/>
  <c r="F278" i="32" s="1"/>
  <c r="G278" i="32"/>
  <c r="L277" i="32"/>
  <c r="J277" i="32"/>
  <c r="E277" i="32" s="1"/>
  <c r="I277" i="32"/>
  <c r="D277" i="32" s="1"/>
  <c r="H277" i="32"/>
  <c r="G277" i="32"/>
  <c r="L276" i="32"/>
  <c r="J276" i="32"/>
  <c r="E276" i="32" s="1"/>
  <c r="I276" i="32"/>
  <c r="D276" i="32" s="1"/>
  <c r="H276" i="32"/>
  <c r="G276" i="32"/>
  <c r="L275" i="32"/>
  <c r="J275" i="32"/>
  <c r="E275" i="32" s="1"/>
  <c r="I275" i="32"/>
  <c r="D275" i="32" s="1"/>
  <c r="H275" i="32"/>
  <c r="G275" i="32"/>
  <c r="F275" i="32" s="1"/>
  <c r="L274" i="32"/>
  <c r="J274" i="32"/>
  <c r="E274" i="32" s="1"/>
  <c r="I274" i="32"/>
  <c r="D274" i="32" s="1"/>
  <c r="H274" i="32"/>
  <c r="G274" i="32"/>
  <c r="L273" i="32"/>
  <c r="J273" i="32"/>
  <c r="E273" i="32" s="1"/>
  <c r="I273" i="32"/>
  <c r="D273" i="32" s="1"/>
  <c r="H273" i="32"/>
  <c r="G273" i="32"/>
  <c r="L272" i="32"/>
  <c r="J272" i="32"/>
  <c r="E272" i="32" s="1"/>
  <c r="I272" i="32"/>
  <c r="D272" i="32" s="1"/>
  <c r="H272" i="32"/>
  <c r="G272" i="32"/>
  <c r="L271" i="32"/>
  <c r="J271" i="32"/>
  <c r="E271" i="32" s="1"/>
  <c r="I271" i="32"/>
  <c r="D271" i="32" s="1"/>
  <c r="H271" i="32"/>
  <c r="G271" i="32"/>
  <c r="F271" i="32" s="1"/>
  <c r="L270" i="32"/>
  <c r="J270" i="32"/>
  <c r="E270" i="32" s="1"/>
  <c r="I270" i="32"/>
  <c r="D270" i="32" s="1"/>
  <c r="H270" i="32"/>
  <c r="G270" i="32"/>
  <c r="L269" i="32"/>
  <c r="J269" i="32"/>
  <c r="E269" i="32" s="1"/>
  <c r="I269" i="32"/>
  <c r="D269" i="32" s="1"/>
  <c r="H269" i="32"/>
  <c r="G269" i="32"/>
  <c r="L268" i="32"/>
  <c r="J268" i="32"/>
  <c r="E268" i="32" s="1"/>
  <c r="I268" i="32"/>
  <c r="D268" i="32" s="1"/>
  <c r="H268" i="32"/>
  <c r="G268" i="32"/>
  <c r="L267" i="32"/>
  <c r="J267" i="32"/>
  <c r="E267" i="32" s="1"/>
  <c r="I267" i="32"/>
  <c r="D267" i="32" s="1"/>
  <c r="H267" i="32"/>
  <c r="G267" i="32"/>
  <c r="L266" i="32"/>
  <c r="J266" i="32"/>
  <c r="E266" i="32" s="1"/>
  <c r="I266" i="32"/>
  <c r="D266" i="32" s="1"/>
  <c r="H266" i="32"/>
  <c r="G266" i="32"/>
  <c r="L265" i="32"/>
  <c r="J265" i="32"/>
  <c r="E265" i="32" s="1"/>
  <c r="I265" i="32"/>
  <c r="D265" i="32" s="1"/>
  <c r="H265" i="32"/>
  <c r="G265" i="32"/>
  <c r="L264" i="32"/>
  <c r="J264" i="32"/>
  <c r="E264" i="32" s="1"/>
  <c r="I264" i="32"/>
  <c r="D264" i="32" s="1"/>
  <c r="H264" i="32"/>
  <c r="G264" i="32"/>
  <c r="L263" i="32"/>
  <c r="J263" i="32"/>
  <c r="E263" i="32" s="1"/>
  <c r="I263" i="32"/>
  <c r="D263" i="32" s="1"/>
  <c r="H263" i="32"/>
  <c r="G263" i="32"/>
  <c r="L262" i="32"/>
  <c r="J262" i="32"/>
  <c r="E262" i="32" s="1"/>
  <c r="I262" i="32"/>
  <c r="D262" i="32" s="1"/>
  <c r="H262" i="32"/>
  <c r="G262" i="32"/>
  <c r="L261" i="32"/>
  <c r="J261" i="32"/>
  <c r="E261" i="32" s="1"/>
  <c r="I261" i="32"/>
  <c r="D261" i="32" s="1"/>
  <c r="H261" i="32"/>
  <c r="G261" i="32"/>
  <c r="L260" i="32"/>
  <c r="J260" i="32"/>
  <c r="E260" i="32" s="1"/>
  <c r="I260" i="32"/>
  <c r="D260" i="32" s="1"/>
  <c r="H260" i="32"/>
  <c r="G260" i="32"/>
  <c r="L259" i="32"/>
  <c r="J259" i="32"/>
  <c r="E259" i="32" s="1"/>
  <c r="I259" i="32"/>
  <c r="D259" i="32" s="1"/>
  <c r="H259" i="32"/>
  <c r="G259" i="32"/>
  <c r="F259" i="32" s="1"/>
  <c r="L258" i="32"/>
  <c r="J258" i="32"/>
  <c r="E258" i="32" s="1"/>
  <c r="I258" i="32"/>
  <c r="D258" i="32" s="1"/>
  <c r="H258" i="32"/>
  <c r="G258" i="32"/>
  <c r="L257" i="32"/>
  <c r="J257" i="32"/>
  <c r="E257" i="32" s="1"/>
  <c r="I257" i="32"/>
  <c r="D257" i="32" s="1"/>
  <c r="H257" i="32"/>
  <c r="G257" i="32"/>
  <c r="L256" i="32"/>
  <c r="J256" i="32"/>
  <c r="E256" i="32" s="1"/>
  <c r="I256" i="32"/>
  <c r="D256" i="32" s="1"/>
  <c r="H256" i="32"/>
  <c r="G256" i="32"/>
  <c r="L255" i="32"/>
  <c r="J255" i="32"/>
  <c r="E255" i="32" s="1"/>
  <c r="I255" i="32"/>
  <c r="D255" i="32" s="1"/>
  <c r="H255" i="32"/>
  <c r="G255" i="32"/>
  <c r="L254" i="32"/>
  <c r="J254" i="32"/>
  <c r="E254" i="32" s="1"/>
  <c r="I254" i="32"/>
  <c r="D254" i="32" s="1"/>
  <c r="H254" i="32"/>
  <c r="G254" i="32"/>
  <c r="L253" i="32"/>
  <c r="J253" i="32"/>
  <c r="E253" i="32" s="1"/>
  <c r="I253" i="32"/>
  <c r="D253" i="32" s="1"/>
  <c r="H253" i="32"/>
  <c r="G253" i="32"/>
  <c r="L252" i="32"/>
  <c r="J252" i="32"/>
  <c r="E252" i="32" s="1"/>
  <c r="I252" i="32"/>
  <c r="D252" i="32" s="1"/>
  <c r="H252" i="32"/>
  <c r="F252" i="32" s="1"/>
  <c r="G252" i="32"/>
  <c r="L251" i="32"/>
  <c r="J251" i="32"/>
  <c r="E251" i="32" s="1"/>
  <c r="I251" i="32"/>
  <c r="D251" i="32" s="1"/>
  <c r="H251" i="32"/>
  <c r="G251" i="32"/>
  <c r="L250" i="32"/>
  <c r="J250" i="32"/>
  <c r="E250" i="32" s="1"/>
  <c r="I250" i="32"/>
  <c r="D250" i="32" s="1"/>
  <c r="H250" i="32"/>
  <c r="G250" i="32"/>
  <c r="L249" i="32"/>
  <c r="J249" i="32"/>
  <c r="E249" i="32" s="1"/>
  <c r="I249" i="32"/>
  <c r="D249" i="32" s="1"/>
  <c r="H249" i="32"/>
  <c r="G249" i="32"/>
  <c r="F249" i="32" s="1"/>
  <c r="L248" i="32"/>
  <c r="J248" i="32"/>
  <c r="E248" i="32" s="1"/>
  <c r="I248" i="32"/>
  <c r="D248" i="32" s="1"/>
  <c r="H248" i="32"/>
  <c r="G248" i="32"/>
  <c r="L247" i="32"/>
  <c r="J247" i="32"/>
  <c r="E247" i="32" s="1"/>
  <c r="I247" i="32"/>
  <c r="D247" i="32" s="1"/>
  <c r="H247" i="32"/>
  <c r="G247" i="32"/>
  <c r="L246" i="32"/>
  <c r="J246" i="32"/>
  <c r="E246" i="32" s="1"/>
  <c r="I246" i="32"/>
  <c r="D246" i="32" s="1"/>
  <c r="H246" i="32"/>
  <c r="G246" i="32"/>
  <c r="L245" i="32"/>
  <c r="J245" i="32"/>
  <c r="E245" i="32" s="1"/>
  <c r="I245" i="32"/>
  <c r="D245" i="32" s="1"/>
  <c r="H245" i="32"/>
  <c r="G245" i="32"/>
  <c r="L244" i="32"/>
  <c r="J244" i="32"/>
  <c r="E244" i="32" s="1"/>
  <c r="I244" i="32"/>
  <c r="D244" i="32" s="1"/>
  <c r="H244" i="32"/>
  <c r="G244" i="32"/>
  <c r="L243" i="32"/>
  <c r="J243" i="32"/>
  <c r="E243" i="32" s="1"/>
  <c r="I243" i="32"/>
  <c r="D243" i="32" s="1"/>
  <c r="H243" i="32"/>
  <c r="G243" i="32"/>
  <c r="L242" i="32"/>
  <c r="J242" i="32"/>
  <c r="E242" i="32" s="1"/>
  <c r="I242" i="32"/>
  <c r="D242" i="32" s="1"/>
  <c r="H242" i="32"/>
  <c r="G242" i="32"/>
  <c r="L241" i="32"/>
  <c r="J241" i="32"/>
  <c r="E241" i="32" s="1"/>
  <c r="I241" i="32"/>
  <c r="D241" i="32" s="1"/>
  <c r="H241" i="32"/>
  <c r="G241" i="32"/>
  <c r="L240" i="32"/>
  <c r="J240" i="32"/>
  <c r="E240" i="32" s="1"/>
  <c r="I240" i="32"/>
  <c r="D240" i="32" s="1"/>
  <c r="H240" i="32"/>
  <c r="G240" i="32"/>
  <c r="L239" i="32"/>
  <c r="J239" i="32"/>
  <c r="E239" i="32" s="1"/>
  <c r="I239" i="32"/>
  <c r="D239" i="32" s="1"/>
  <c r="H239" i="32"/>
  <c r="G239" i="32"/>
  <c r="L238" i="32"/>
  <c r="J238" i="32"/>
  <c r="E238" i="32" s="1"/>
  <c r="I238" i="32"/>
  <c r="D238" i="32" s="1"/>
  <c r="H238" i="32"/>
  <c r="G238" i="32"/>
  <c r="L237" i="32"/>
  <c r="J237" i="32"/>
  <c r="E237" i="32" s="1"/>
  <c r="I237" i="32"/>
  <c r="D237" i="32" s="1"/>
  <c r="H237" i="32"/>
  <c r="G237" i="32"/>
  <c r="L236" i="32"/>
  <c r="J236" i="32"/>
  <c r="E236" i="32" s="1"/>
  <c r="I236" i="32"/>
  <c r="D236" i="32" s="1"/>
  <c r="H236" i="32"/>
  <c r="G236" i="32"/>
  <c r="L235" i="32"/>
  <c r="J235" i="32"/>
  <c r="E235" i="32" s="1"/>
  <c r="I235" i="32"/>
  <c r="D235" i="32" s="1"/>
  <c r="H235" i="32"/>
  <c r="G235" i="32"/>
  <c r="L234" i="32"/>
  <c r="J234" i="32"/>
  <c r="E234" i="32" s="1"/>
  <c r="I234" i="32"/>
  <c r="D234" i="32" s="1"/>
  <c r="H234" i="32"/>
  <c r="G234" i="32"/>
  <c r="L233" i="32"/>
  <c r="J233" i="32"/>
  <c r="E233" i="32" s="1"/>
  <c r="I233" i="32"/>
  <c r="D233" i="32" s="1"/>
  <c r="H233" i="32"/>
  <c r="G233" i="32"/>
  <c r="F233" i="32" s="1"/>
  <c r="L232" i="32"/>
  <c r="J232" i="32"/>
  <c r="E232" i="32" s="1"/>
  <c r="I232" i="32"/>
  <c r="D232" i="32" s="1"/>
  <c r="H232" i="32"/>
  <c r="G232" i="32"/>
  <c r="L231" i="32"/>
  <c r="J231" i="32"/>
  <c r="E231" i="32" s="1"/>
  <c r="I231" i="32"/>
  <c r="D231" i="32" s="1"/>
  <c r="H231" i="32"/>
  <c r="G231" i="32"/>
  <c r="L230" i="32"/>
  <c r="J230" i="32"/>
  <c r="E230" i="32" s="1"/>
  <c r="I230" i="32"/>
  <c r="D230" i="32" s="1"/>
  <c r="H230" i="32"/>
  <c r="G230" i="32"/>
  <c r="L229" i="32"/>
  <c r="J229" i="32"/>
  <c r="E229" i="32" s="1"/>
  <c r="I229" i="32"/>
  <c r="D229" i="32" s="1"/>
  <c r="H229" i="32"/>
  <c r="G229" i="32"/>
  <c r="L228" i="32"/>
  <c r="J228" i="32"/>
  <c r="E228" i="32" s="1"/>
  <c r="I228" i="32"/>
  <c r="D228" i="32" s="1"/>
  <c r="H228" i="32"/>
  <c r="G228" i="32"/>
  <c r="L227" i="32"/>
  <c r="J227" i="32"/>
  <c r="E227" i="32" s="1"/>
  <c r="I227" i="32"/>
  <c r="D227" i="32" s="1"/>
  <c r="H227" i="32"/>
  <c r="G227" i="32"/>
  <c r="L226" i="32"/>
  <c r="J226" i="32"/>
  <c r="E226" i="32" s="1"/>
  <c r="I226" i="32"/>
  <c r="D226" i="32" s="1"/>
  <c r="H226" i="32"/>
  <c r="G226" i="32"/>
  <c r="L225" i="32"/>
  <c r="J225" i="32"/>
  <c r="E225" i="32" s="1"/>
  <c r="I225" i="32"/>
  <c r="D225" i="32" s="1"/>
  <c r="H225" i="32"/>
  <c r="G225" i="32"/>
  <c r="L224" i="32"/>
  <c r="J224" i="32"/>
  <c r="E224" i="32" s="1"/>
  <c r="I224" i="32"/>
  <c r="D224" i="32" s="1"/>
  <c r="H224" i="32"/>
  <c r="G224" i="32"/>
  <c r="L223" i="32"/>
  <c r="J223" i="32"/>
  <c r="E223" i="32" s="1"/>
  <c r="I223" i="32"/>
  <c r="D223" i="32" s="1"/>
  <c r="H223" i="32"/>
  <c r="G223" i="32"/>
  <c r="L222" i="32"/>
  <c r="J222" i="32"/>
  <c r="E222" i="32" s="1"/>
  <c r="I222" i="32"/>
  <c r="D222" i="32" s="1"/>
  <c r="H222" i="32"/>
  <c r="G222" i="32"/>
  <c r="L221" i="32"/>
  <c r="J221" i="32"/>
  <c r="E221" i="32" s="1"/>
  <c r="I221" i="32"/>
  <c r="D221" i="32" s="1"/>
  <c r="H221" i="32"/>
  <c r="G221" i="32"/>
  <c r="L220" i="32"/>
  <c r="J220" i="32"/>
  <c r="E220" i="32" s="1"/>
  <c r="I220" i="32"/>
  <c r="D220" i="32" s="1"/>
  <c r="H220" i="32"/>
  <c r="G220" i="32"/>
  <c r="L219" i="32"/>
  <c r="J219" i="32"/>
  <c r="E219" i="32" s="1"/>
  <c r="I219" i="32"/>
  <c r="D219" i="32" s="1"/>
  <c r="H219" i="32"/>
  <c r="G219" i="32"/>
  <c r="L218" i="32"/>
  <c r="J218" i="32"/>
  <c r="E218" i="32" s="1"/>
  <c r="I218" i="32"/>
  <c r="D218" i="32" s="1"/>
  <c r="H218" i="32"/>
  <c r="G218" i="32"/>
  <c r="L217" i="32"/>
  <c r="J217" i="32"/>
  <c r="E217" i="32" s="1"/>
  <c r="I217" i="32"/>
  <c r="D217" i="32" s="1"/>
  <c r="H217" i="32"/>
  <c r="G217" i="32"/>
  <c r="F217" i="32" s="1"/>
  <c r="L216" i="32"/>
  <c r="J216" i="32"/>
  <c r="E216" i="32" s="1"/>
  <c r="I216" i="32"/>
  <c r="D216" i="32" s="1"/>
  <c r="H216" i="32"/>
  <c r="G216" i="32"/>
  <c r="L215" i="32"/>
  <c r="J215" i="32"/>
  <c r="E215" i="32" s="1"/>
  <c r="I215" i="32"/>
  <c r="D215" i="32" s="1"/>
  <c r="H215" i="32"/>
  <c r="G215" i="32"/>
  <c r="L214" i="32"/>
  <c r="J214" i="32"/>
  <c r="E214" i="32" s="1"/>
  <c r="I214" i="32"/>
  <c r="D214" i="32" s="1"/>
  <c r="H214" i="32"/>
  <c r="G214" i="32"/>
  <c r="L213" i="32"/>
  <c r="J213" i="32"/>
  <c r="E213" i="32" s="1"/>
  <c r="I213" i="32"/>
  <c r="D213" i="32" s="1"/>
  <c r="H213" i="32"/>
  <c r="G213" i="32"/>
  <c r="L212" i="32"/>
  <c r="J212" i="32"/>
  <c r="E212" i="32" s="1"/>
  <c r="I212" i="32"/>
  <c r="D212" i="32"/>
  <c r="H212" i="32"/>
  <c r="G212" i="32"/>
  <c r="L211" i="32"/>
  <c r="J211" i="32"/>
  <c r="E211" i="32" s="1"/>
  <c r="I211" i="32"/>
  <c r="D211" i="32" s="1"/>
  <c r="H211" i="32"/>
  <c r="G211" i="32"/>
  <c r="L210" i="32"/>
  <c r="J210" i="32"/>
  <c r="E210" i="32" s="1"/>
  <c r="I210" i="32"/>
  <c r="D210" i="32" s="1"/>
  <c r="H210" i="32"/>
  <c r="G210" i="32"/>
  <c r="L209" i="32"/>
  <c r="J209" i="32"/>
  <c r="E209" i="32" s="1"/>
  <c r="I209" i="32"/>
  <c r="D209" i="32" s="1"/>
  <c r="H209" i="32"/>
  <c r="F209" i="32" s="1"/>
  <c r="G209" i="32"/>
  <c r="L208" i="32"/>
  <c r="J208" i="32"/>
  <c r="E208" i="32" s="1"/>
  <c r="I208" i="32"/>
  <c r="D208" i="32" s="1"/>
  <c r="H208" i="32"/>
  <c r="G208" i="32"/>
  <c r="L207" i="32"/>
  <c r="J207" i="32"/>
  <c r="E207" i="32" s="1"/>
  <c r="I207" i="32"/>
  <c r="D207" i="32" s="1"/>
  <c r="H207" i="32"/>
  <c r="G207" i="32"/>
  <c r="L206" i="32"/>
  <c r="J206" i="32"/>
  <c r="E206" i="32" s="1"/>
  <c r="I206" i="32"/>
  <c r="D206" i="32" s="1"/>
  <c r="H206" i="32"/>
  <c r="G206" i="32"/>
  <c r="L205" i="32"/>
  <c r="J205" i="32"/>
  <c r="E205" i="32" s="1"/>
  <c r="I205" i="32"/>
  <c r="D205" i="32" s="1"/>
  <c r="H205" i="32"/>
  <c r="G205" i="32"/>
  <c r="L204" i="32"/>
  <c r="J204" i="32"/>
  <c r="E204" i="32" s="1"/>
  <c r="I204" i="32"/>
  <c r="D204" i="32" s="1"/>
  <c r="H204" i="32"/>
  <c r="G204" i="32"/>
  <c r="L203" i="32"/>
  <c r="J203" i="32"/>
  <c r="E203" i="32" s="1"/>
  <c r="I203" i="32"/>
  <c r="D203" i="32" s="1"/>
  <c r="H203" i="32"/>
  <c r="G203" i="32"/>
  <c r="L201" i="32"/>
  <c r="J201" i="32"/>
  <c r="I201" i="32"/>
  <c r="H201" i="32"/>
  <c r="G201" i="32"/>
  <c r="L156" i="32"/>
  <c r="K156" i="32"/>
  <c r="J156" i="32"/>
  <c r="E156" i="32" s="1"/>
  <c r="I156" i="32"/>
  <c r="D156" i="32" s="1"/>
  <c r="H156" i="32"/>
  <c r="G156" i="32"/>
  <c r="L155" i="32"/>
  <c r="K155" i="32"/>
  <c r="J155" i="32"/>
  <c r="E155" i="32" s="1"/>
  <c r="I155" i="32"/>
  <c r="D155" i="32" s="1"/>
  <c r="H155" i="32"/>
  <c r="G155" i="32"/>
  <c r="F155" i="32" s="1"/>
  <c r="L154" i="32"/>
  <c r="K154" i="32"/>
  <c r="J154" i="32"/>
  <c r="E154" i="32" s="1"/>
  <c r="I154" i="32"/>
  <c r="D154" i="32" s="1"/>
  <c r="H154" i="32"/>
  <c r="G154" i="32"/>
  <c r="L153" i="32"/>
  <c r="K153" i="32"/>
  <c r="J153" i="32"/>
  <c r="E153" i="32" s="1"/>
  <c r="I153" i="32"/>
  <c r="D153" i="32" s="1"/>
  <c r="H153" i="32"/>
  <c r="G153" i="32"/>
  <c r="L152" i="32"/>
  <c r="K152" i="32"/>
  <c r="J152" i="32"/>
  <c r="E152" i="32" s="1"/>
  <c r="I152" i="32"/>
  <c r="D152" i="32" s="1"/>
  <c r="H152" i="32"/>
  <c r="G152" i="32"/>
  <c r="L151" i="32"/>
  <c r="K151" i="32"/>
  <c r="J151" i="32"/>
  <c r="E151" i="32" s="1"/>
  <c r="I151" i="32"/>
  <c r="D151" i="32" s="1"/>
  <c r="H151" i="32"/>
  <c r="G151" i="32"/>
  <c r="L150" i="32"/>
  <c r="K150" i="32"/>
  <c r="J150" i="32"/>
  <c r="I150" i="32"/>
  <c r="D150" i="32" s="1"/>
  <c r="H150" i="32"/>
  <c r="G150" i="32"/>
  <c r="L148" i="32"/>
  <c r="K148" i="32"/>
  <c r="J148" i="32"/>
  <c r="E148" i="32" s="1"/>
  <c r="I148" i="32"/>
  <c r="D148" i="32" s="1"/>
  <c r="H148" i="32"/>
  <c r="G148" i="32"/>
  <c r="L147" i="32"/>
  <c r="K147" i="32"/>
  <c r="J147" i="32"/>
  <c r="E147" i="32" s="1"/>
  <c r="I147" i="32"/>
  <c r="D147" i="32" s="1"/>
  <c r="H147" i="32"/>
  <c r="G147" i="32"/>
  <c r="L146" i="32"/>
  <c r="K146" i="32"/>
  <c r="J146" i="32"/>
  <c r="E146" i="32" s="1"/>
  <c r="I146" i="32"/>
  <c r="D146" i="32" s="1"/>
  <c r="H146" i="32"/>
  <c r="G146" i="32"/>
  <c r="L145" i="32"/>
  <c r="K145" i="32"/>
  <c r="J145" i="32"/>
  <c r="E145" i="32" s="1"/>
  <c r="I145" i="32"/>
  <c r="D145" i="32" s="1"/>
  <c r="H145" i="32"/>
  <c r="G145" i="32"/>
  <c r="L144" i="32"/>
  <c r="K144" i="32"/>
  <c r="J144" i="32"/>
  <c r="E144" i="32" s="1"/>
  <c r="I144" i="32"/>
  <c r="H144" i="32"/>
  <c r="G144" i="32"/>
  <c r="L142" i="32"/>
  <c r="K142" i="32"/>
  <c r="J142" i="32"/>
  <c r="E142" i="32" s="1"/>
  <c r="I142" i="32"/>
  <c r="D142" i="32" s="1"/>
  <c r="H142" i="32"/>
  <c r="G142" i="32"/>
  <c r="L141" i="32"/>
  <c r="K141" i="32"/>
  <c r="J141" i="32"/>
  <c r="E141" i="32" s="1"/>
  <c r="I141" i="32"/>
  <c r="D141" i="32" s="1"/>
  <c r="H141" i="32"/>
  <c r="G141" i="32"/>
  <c r="L140" i="32"/>
  <c r="K140" i="32"/>
  <c r="J140" i="32"/>
  <c r="E140" i="32" s="1"/>
  <c r="I140" i="32"/>
  <c r="D140" i="32" s="1"/>
  <c r="H140" i="32"/>
  <c r="G140" i="32"/>
  <c r="L139" i="32"/>
  <c r="K139" i="32"/>
  <c r="J139" i="32"/>
  <c r="E139" i="32" s="1"/>
  <c r="I139" i="32"/>
  <c r="D139" i="32" s="1"/>
  <c r="H139" i="32"/>
  <c r="G139" i="32"/>
  <c r="L138" i="32"/>
  <c r="K138" i="32"/>
  <c r="J138" i="32"/>
  <c r="E138" i="32" s="1"/>
  <c r="I138" i="32"/>
  <c r="D138" i="32" s="1"/>
  <c r="H138" i="32"/>
  <c r="G138" i="32"/>
  <c r="L137" i="32"/>
  <c r="K137" i="32"/>
  <c r="J137" i="32"/>
  <c r="E137" i="32" s="1"/>
  <c r="I137" i="32"/>
  <c r="D137" i="32" s="1"/>
  <c r="H137" i="32"/>
  <c r="G137" i="32"/>
  <c r="L136" i="32"/>
  <c r="K136" i="32"/>
  <c r="J136" i="32"/>
  <c r="E136" i="32" s="1"/>
  <c r="I136" i="32"/>
  <c r="H136" i="32"/>
  <c r="G136" i="32"/>
  <c r="D516" i="32"/>
  <c r="D201" i="32"/>
  <c r="F446" i="32"/>
  <c r="F450" i="32"/>
  <c r="F499" i="32"/>
  <c r="F447" i="32"/>
  <c r="F455" i="32"/>
  <c r="F479" i="32"/>
  <c r="F507" i="32"/>
  <c r="F263" i="32"/>
  <c r="F329" i="32"/>
  <c r="F345" i="32"/>
  <c r="F429" i="32"/>
  <c r="F458" i="32"/>
  <c r="F514" i="32"/>
  <c r="F470" i="32"/>
  <c r="F478" i="32"/>
  <c r="F490" i="32"/>
  <c r="F496" i="32"/>
  <c r="F503" i="32"/>
  <c r="F152" i="32"/>
  <c r="F505" i="32"/>
  <c r="F140" i="32"/>
  <c r="F212" i="32"/>
  <c r="F256" i="32"/>
  <c r="F288" i="32"/>
  <c r="F296" i="32"/>
  <c r="F324" i="32"/>
  <c r="F398" i="32"/>
  <c r="F406" i="32"/>
  <c r="F414" i="32"/>
  <c r="F418" i="32"/>
  <c r="F422" i="32"/>
  <c r="F426" i="32"/>
  <c r="F430" i="32"/>
  <c r="F434" i="32"/>
  <c r="F294" i="32" l="1"/>
  <c r="F342" i="32"/>
  <c r="F494" i="32"/>
  <c r="F498" i="32"/>
  <c r="F506" i="32"/>
  <c r="F510" i="32"/>
  <c r="F368" i="32"/>
  <c r="F44" i="32"/>
  <c r="F59" i="32"/>
  <c r="F67" i="32"/>
  <c r="F75" i="32"/>
  <c r="F174" i="32"/>
  <c r="F48" i="32"/>
  <c r="F258" i="32"/>
  <c r="F392" i="32"/>
  <c r="F400" i="32"/>
  <c r="F408" i="32"/>
  <c r="F424" i="32"/>
  <c r="F432" i="32"/>
  <c r="F436" i="32"/>
  <c r="F444" i="32"/>
  <c r="F448" i="32"/>
  <c r="F452" i="32"/>
  <c r="F464" i="32"/>
  <c r="F472" i="32"/>
  <c r="F61" i="32"/>
  <c r="F124" i="32"/>
  <c r="F523" i="32"/>
  <c r="F236" i="32"/>
  <c r="F319" i="32"/>
  <c r="F327" i="32"/>
  <c r="F375" i="32"/>
  <c r="F495" i="32"/>
  <c r="F297" i="32"/>
  <c r="F474" i="32"/>
  <c r="F482" i="32"/>
  <c r="F190" i="32"/>
  <c r="F264" i="32"/>
  <c r="F46" i="32"/>
  <c r="F54" i="32"/>
  <c r="F370" i="32"/>
  <c r="F373" i="32"/>
  <c r="F513" i="32"/>
  <c r="F89" i="32"/>
  <c r="F107" i="32"/>
  <c r="F170" i="32"/>
  <c r="F500" i="32"/>
  <c r="F114" i="32"/>
  <c r="F213" i="32"/>
  <c r="F280" i="32"/>
  <c r="F358" i="32"/>
  <c r="F443" i="32"/>
  <c r="F451" i="32"/>
  <c r="F463" i="32"/>
  <c r="F113" i="32"/>
  <c r="F344" i="32"/>
  <c r="F78" i="32"/>
  <c r="F86" i="32"/>
  <c r="F220" i="32"/>
  <c r="F266" i="32"/>
  <c r="F274" i="32"/>
  <c r="F365" i="32"/>
  <c r="F371" i="32"/>
  <c r="F76" i="32"/>
  <c r="F84" i="32"/>
  <c r="F162" i="32"/>
  <c r="F136" i="32"/>
  <c r="F242" i="32"/>
  <c r="F270" i="32"/>
  <c r="F273" i="32"/>
  <c r="F356" i="32"/>
  <c r="F364" i="32"/>
  <c r="F367" i="32"/>
  <c r="F409" i="32"/>
  <c r="F421" i="32"/>
  <c r="F437" i="32"/>
  <c r="F449" i="32"/>
  <c r="F457" i="32"/>
  <c r="F68" i="32"/>
  <c r="F159" i="32"/>
  <c r="I143" i="32"/>
  <c r="F211" i="32"/>
  <c r="F231" i="32"/>
  <c r="F253" i="32"/>
  <c r="F267" i="32"/>
  <c r="F281" i="32"/>
  <c r="F366" i="32"/>
  <c r="F476" i="32"/>
  <c r="F509" i="32"/>
  <c r="L538" i="32"/>
  <c r="F100" i="32"/>
  <c r="F109" i="32"/>
  <c r="F123" i="32"/>
  <c r="F193" i="32"/>
  <c r="F269" i="32"/>
  <c r="F272" i="32"/>
  <c r="F311" i="32"/>
  <c r="F317" i="32"/>
  <c r="F32" i="32"/>
  <c r="F56" i="32"/>
  <c r="F57" i="32"/>
  <c r="F138" i="32"/>
  <c r="F147" i="32"/>
  <c r="F153" i="32"/>
  <c r="F201" i="32"/>
  <c r="F216" i="32"/>
  <c r="F352" i="32"/>
  <c r="F504" i="32"/>
  <c r="F508" i="32"/>
  <c r="F97" i="32"/>
  <c r="F117" i="32"/>
  <c r="F283" i="32"/>
  <c r="F467" i="32"/>
  <c r="F491" i="32"/>
  <c r="F255" i="32"/>
  <c r="F388" i="32"/>
  <c r="F454" i="32"/>
  <c r="F516" i="32"/>
  <c r="F38" i="32"/>
  <c r="F62" i="32"/>
  <c r="F534" i="32"/>
  <c r="F529" i="32"/>
  <c r="F137" i="32"/>
  <c r="K149" i="32"/>
  <c r="F151" i="32"/>
  <c r="F229" i="32"/>
  <c r="F248" i="32"/>
  <c r="F251" i="32"/>
  <c r="F265" i="32"/>
  <c r="F268" i="32"/>
  <c r="F293" i="32"/>
  <c r="F310" i="32"/>
  <c r="F359" i="32"/>
  <c r="F374" i="32"/>
  <c r="F52" i="32"/>
  <c r="F77" i="32"/>
  <c r="F125" i="32"/>
  <c r="F126" i="32"/>
  <c r="F225" i="32"/>
  <c r="F257" i="32"/>
  <c r="F260" i="32"/>
  <c r="F306" i="32"/>
  <c r="F315" i="32"/>
  <c r="F343" i="32"/>
  <c r="F361" i="32"/>
  <c r="F481" i="32"/>
  <c r="F486" i="32"/>
  <c r="F36" i="32"/>
  <c r="F45" i="32"/>
  <c r="F53" i="32"/>
  <c r="F106" i="32"/>
  <c r="F133" i="32"/>
  <c r="F545" i="32"/>
  <c r="F541" i="32"/>
  <c r="F189" i="32"/>
  <c r="F144" i="32"/>
  <c r="F221" i="32"/>
  <c r="F227" i="32"/>
  <c r="F241" i="32"/>
  <c r="F303" i="32"/>
  <c r="F330" i="32"/>
  <c r="F333" i="32"/>
  <c r="F336" i="32"/>
  <c r="F339" i="32"/>
  <c r="F354" i="32"/>
  <c r="F357" i="32"/>
  <c r="F378" i="32"/>
  <c r="F382" i="32"/>
  <c r="F471" i="32"/>
  <c r="F475" i="32"/>
  <c r="F522" i="32"/>
  <c r="F166" i="32"/>
  <c r="F462" i="32"/>
  <c r="F466" i="32"/>
  <c r="F502" i="32"/>
  <c r="F51" i="32"/>
  <c r="F72" i="32"/>
  <c r="F73" i="32"/>
  <c r="D136" i="32"/>
  <c r="F142" i="32"/>
  <c r="F154" i="32"/>
  <c r="F208" i="32"/>
  <c r="F224" i="32"/>
  <c r="F232" i="32"/>
  <c r="F235" i="32"/>
  <c r="F250" i="32"/>
  <c r="F291" i="32"/>
  <c r="F308" i="32"/>
  <c r="F42" i="32"/>
  <c r="F43" i="32"/>
  <c r="F93" i="32"/>
  <c r="F102" i="32"/>
  <c r="F103" i="32"/>
  <c r="F129" i="32"/>
  <c r="F246" i="32"/>
  <c r="F282" i="32"/>
  <c r="F492" i="32"/>
  <c r="F501" i="32"/>
  <c r="H538" i="32"/>
  <c r="F41" i="32"/>
  <c r="F60" i="32"/>
  <c r="F70" i="32"/>
  <c r="F90" i="32"/>
  <c r="F547" i="32"/>
  <c r="F543" i="32"/>
  <c r="F194" i="32"/>
  <c r="F141" i="32"/>
  <c r="F276" i="32"/>
  <c r="F279" i="32"/>
  <c r="F320" i="32"/>
  <c r="F335" i="32"/>
  <c r="F383" i="32"/>
  <c r="F386" i="32"/>
  <c r="F433" i="32"/>
  <c r="F156" i="32"/>
  <c r="F204" i="32"/>
  <c r="F210" i="32"/>
  <c r="F219" i="32"/>
  <c r="F284" i="32"/>
  <c r="F316" i="32"/>
  <c r="F325" i="32"/>
  <c r="F328" i="32"/>
  <c r="F331" i="32"/>
  <c r="F355" i="32"/>
  <c r="F396" i="32"/>
  <c r="F404" i="32"/>
  <c r="F412" i="32"/>
  <c r="F420" i="32"/>
  <c r="F428" i="32"/>
  <c r="F440" i="32"/>
  <c r="F456" i="32"/>
  <c r="F460" i="32"/>
  <c r="F468" i="32"/>
  <c r="F487" i="32"/>
  <c r="F30" i="32"/>
  <c r="F58" i="32"/>
  <c r="F79" i="32"/>
  <c r="F521" i="32"/>
  <c r="F192" i="32"/>
  <c r="E150" i="32"/>
  <c r="E157" i="32" s="1"/>
  <c r="J157" i="32"/>
  <c r="G143" i="32"/>
  <c r="F228" i="32"/>
  <c r="F234" i="32"/>
  <c r="F40" i="32"/>
  <c r="F80" i="32"/>
  <c r="F81" i="32"/>
  <c r="F82" i="32"/>
  <c r="F92" i="32"/>
  <c r="F118" i="32"/>
  <c r="F119" i="32"/>
  <c r="F121" i="32"/>
  <c r="K515" i="32"/>
  <c r="L200" i="32"/>
  <c r="F139" i="32"/>
  <c r="F207" i="32"/>
  <c r="F301" i="32"/>
  <c r="F304" i="32"/>
  <c r="F307" i="32"/>
  <c r="F349" i="32"/>
  <c r="F372" i="32"/>
  <c r="F390" i="32"/>
  <c r="F438" i="32"/>
  <c r="F442" i="32"/>
  <c r="F223" i="32"/>
  <c r="F244" i="32"/>
  <c r="F85" i="32"/>
  <c r="F87" i="32"/>
  <c r="F226" i="32"/>
  <c r="F203" i="32"/>
  <c r="F222" i="32"/>
  <c r="F237" i="32"/>
  <c r="F240" i="32"/>
  <c r="F243" i="32"/>
  <c r="F285" i="32"/>
  <c r="F483" i="32"/>
  <c r="F484" i="32"/>
  <c r="F65" i="32"/>
  <c r="F74" i="32"/>
  <c r="F101" i="32"/>
  <c r="F108" i="32"/>
  <c r="F191" i="32"/>
  <c r="F179" i="32"/>
  <c r="F171" i="32"/>
  <c r="F167" i="32"/>
  <c r="F187" i="32"/>
  <c r="F104" i="32"/>
  <c r="F493" i="32"/>
  <c r="F63" i="32"/>
  <c r="F98" i="32"/>
  <c r="F99" i="32"/>
  <c r="H550" i="32"/>
  <c r="G27" i="32"/>
  <c r="F351" i="32"/>
  <c r="F218" i="32"/>
  <c r="F376" i="32"/>
  <c r="F47" i="32"/>
  <c r="F533" i="32"/>
  <c r="F546" i="32"/>
  <c r="F542" i="32"/>
  <c r="F163" i="32"/>
  <c r="H26" i="32"/>
  <c r="F322" i="32"/>
  <c r="F334" i="32"/>
  <c r="F49" i="32"/>
  <c r="L149" i="32"/>
  <c r="F214" i="32"/>
  <c r="F261" i="32"/>
  <c r="F287" i="32"/>
  <c r="F290" i="32"/>
  <c r="F302" i="32"/>
  <c r="F340" i="32"/>
  <c r="F33" i="32"/>
  <c r="F202" i="32"/>
  <c r="D515" i="32"/>
  <c r="I27" i="32"/>
  <c r="D27" i="32" s="1"/>
  <c r="E538" i="32"/>
  <c r="J143" i="32"/>
  <c r="L157" i="32"/>
  <c r="F83" i="32"/>
  <c r="F88" i="32"/>
  <c r="F120" i="32"/>
  <c r="L26" i="32"/>
  <c r="D143" i="32"/>
  <c r="L515" i="32"/>
  <c r="H27" i="32"/>
  <c r="E149" i="32"/>
  <c r="I149" i="32"/>
  <c r="F535" i="32"/>
  <c r="F530" i="32"/>
  <c r="F526" i="32"/>
  <c r="I538" i="32"/>
  <c r="D538" i="32"/>
  <c r="D144" i="32"/>
  <c r="D149" i="32" s="1"/>
  <c r="F230" i="32"/>
  <c r="F262" i="32"/>
  <c r="F55" i="32"/>
  <c r="H143" i="32"/>
  <c r="J538" i="32"/>
  <c r="J149" i="32"/>
  <c r="F148" i="32"/>
  <c r="H157" i="32"/>
  <c r="F215" i="32"/>
  <c r="F247" i="32"/>
  <c r="F254" i="32"/>
  <c r="F286" i="32"/>
  <c r="F318" i="32"/>
  <c r="F350" i="32"/>
  <c r="F64" i="32"/>
  <c r="F536" i="32"/>
  <c r="F531" i="32"/>
  <c r="F527" i="32"/>
  <c r="F197" i="32"/>
  <c r="G550" i="32"/>
  <c r="F239" i="32"/>
  <c r="F95" i="32"/>
  <c r="F111" i="32"/>
  <c r="F127" i="32"/>
  <c r="E143" i="32"/>
  <c r="F146" i="32"/>
  <c r="K157" i="32"/>
  <c r="F206" i="32"/>
  <c r="F245" i="32"/>
  <c r="F277" i="32"/>
  <c r="F309" i="32"/>
  <c r="F341" i="32"/>
  <c r="F384" i="32"/>
  <c r="F385" i="32"/>
  <c r="F37" i="32"/>
  <c r="F39" i="32"/>
  <c r="F71" i="32"/>
  <c r="F544" i="32"/>
  <c r="F540" i="32"/>
  <c r="F525" i="32"/>
  <c r="K200" i="32"/>
  <c r="F199" i="32"/>
  <c r="F195" i="32"/>
  <c r="F184" i="32"/>
  <c r="F180" i="32"/>
  <c r="F511" i="32"/>
  <c r="K538" i="32"/>
  <c r="F532" i="32"/>
  <c r="G149" i="32"/>
  <c r="F145" i="32"/>
  <c r="D157" i="32"/>
  <c r="G538" i="32"/>
  <c r="F519" i="32"/>
  <c r="J25" i="32"/>
  <c r="H25" i="32"/>
  <c r="L25" i="32"/>
  <c r="H149" i="32"/>
  <c r="G157" i="32"/>
  <c r="F150" i="32"/>
  <c r="H515" i="32"/>
  <c r="I157" i="32"/>
  <c r="F205" i="32"/>
  <c r="G515" i="32"/>
  <c r="K143" i="32"/>
  <c r="I515" i="32"/>
  <c r="L143" i="32"/>
  <c r="E201" i="32"/>
  <c r="E515" i="32" s="1"/>
  <c r="J515" i="32"/>
  <c r="F238" i="32"/>
  <c r="K26" i="32"/>
  <c r="E159" i="32"/>
  <c r="E200" i="32" s="1"/>
  <c r="J200" i="32"/>
  <c r="F158" i="32"/>
  <c r="G200" i="32"/>
  <c r="L135" i="32"/>
  <c r="D550" i="32"/>
  <c r="I25" i="32"/>
  <c r="K25" i="32"/>
  <c r="G25" i="32"/>
  <c r="F196" i="32"/>
  <c r="J26" i="32"/>
  <c r="E26" i="32" s="1"/>
  <c r="F29" i="32"/>
  <c r="G135" i="32"/>
  <c r="H135" i="32"/>
  <c r="F31" i="32"/>
  <c r="F181" i="32"/>
  <c r="K27" i="32"/>
  <c r="D37" i="32"/>
  <c r="D135" i="32" s="1"/>
  <c r="I135" i="32"/>
  <c r="H200" i="32"/>
  <c r="J27" i="32"/>
  <c r="E27" i="32" s="1"/>
  <c r="L27" i="32"/>
  <c r="E35" i="32"/>
  <c r="E135" i="32" s="1"/>
  <c r="J135" i="32"/>
  <c r="F186" i="32"/>
  <c r="F182" i="32"/>
  <c r="F178" i="32"/>
  <c r="D187" i="32"/>
  <c r="D200" i="32" s="1"/>
  <c r="I200" i="32"/>
  <c r="K135" i="32"/>
  <c r="E550" i="32"/>
  <c r="F188" i="32"/>
  <c r="F183" i="32"/>
  <c r="F175" i="32"/>
  <c r="G26" i="32"/>
  <c r="I26" i="32"/>
  <c r="D26" i="32" s="1"/>
  <c r="F539" i="32"/>
  <c r="P16" i="32"/>
  <c r="F550" i="32" l="1"/>
  <c r="F143" i="32"/>
  <c r="F26" i="32"/>
  <c r="F157" i="32"/>
  <c r="F27" i="32"/>
  <c r="F515" i="32"/>
  <c r="F538" i="32"/>
  <c r="F149" i="32"/>
  <c r="D25" i="32"/>
  <c r="E25" i="32"/>
  <c r="F135" i="32"/>
  <c r="F200" i="32"/>
  <c r="F25" i="32"/>
  <c r="G23" i="32" l="1"/>
  <c r="D23" i="32"/>
  <c r="D15" i="32" s="1"/>
  <c r="DD23" i="32"/>
  <c r="EO23" i="32"/>
  <c r="R23" i="32"/>
  <c r="DF23" i="32"/>
  <c r="AU23" i="32"/>
  <c r="AD23" i="32"/>
  <c r="EL23" i="32"/>
  <c r="AO23" i="32"/>
  <c r="FM23" i="32"/>
  <c r="DO23" i="32"/>
  <c r="P23" i="32"/>
  <c r="BJ23" i="32"/>
  <c r="FH23" i="32"/>
  <c r="FU23" i="32"/>
  <c r="AJ23" i="32"/>
  <c r="FZ23" i="32"/>
  <c r="CA23" i="32"/>
  <c r="AR23" i="32"/>
  <c r="FB23" i="32"/>
  <c r="BE23" i="32"/>
  <c r="GE23" i="32"/>
  <c r="EG23" i="32"/>
  <c r="T23" i="32"/>
  <c r="BP23" i="32"/>
  <c r="DT23" i="32"/>
  <c r="BV23" i="32"/>
  <c r="AC23" i="32"/>
  <c r="BN23" i="32"/>
  <c r="AI23" i="32"/>
  <c r="Z23" i="32"/>
  <c r="AW23" i="32"/>
  <c r="DW23" i="32"/>
  <c r="ET23" i="32"/>
  <c r="DY23" i="32"/>
  <c r="ER23" i="32"/>
  <c r="CP23" i="32"/>
  <c r="DG23" i="32"/>
  <c r="CH23" i="32"/>
  <c r="GH23" i="32"/>
  <c r="U23" i="32"/>
  <c r="GA23" i="32"/>
  <c r="AV23" i="32"/>
  <c r="DN23" i="32"/>
  <c r="GJ23" i="32"/>
  <c r="CR23" i="32"/>
  <c r="FN23" i="32"/>
  <c r="BL23" i="32"/>
  <c r="O23" i="32"/>
  <c r="BY23" i="32"/>
  <c r="EI23" i="32"/>
  <c r="Y23" i="32"/>
  <c r="CM23" i="32"/>
  <c r="EY23" i="32"/>
  <c r="X23" i="32"/>
  <c r="EF23" i="32"/>
  <c r="FQ23" i="32"/>
  <c r="GC23" i="32"/>
  <c r="CQ23" i="32"/>
  <c r="CT23" i="32"/>
  <c r="EZ23" i="32"/>
  <c r="GI23" i="32"/>
  <c r="BF23" i="32"/>
  <c r="AH23" i="32"/>
  <c r="AF23" i="32"/>
  <c r="EK23" i="32"/>
  <c r="AZ23" i="32"/>
  <c r="FK23" i="32"/>
  <c r="CJ23" i="32"/>
  <c r="Q23" i="32"/>
  <c r="S23" i="32"/>
  <c r="DR23" i="32"/>
  <c r="EM23" i="32"/>
  <c r="CX23" i="32"/>
  <c r="AA23" i="32"/>
  <c r="AM23" i="32"/>
  <c r="BB23" i="32"/>
  <c r="EB23" i="32"/>
  <c r="DB23" i="32"/>
  <c r="FV23" i="32"/>
  <c r="CD23" i="32"/>
  <c r="W23" i="32"/>
  <c r="CG23" i="32"/>
  <c r="ES23" i="32"/>
  <c r="AG23" i="32"/>
  <c r="CU23" i="32"/>
  <c r="FG23" i="32"/>
  <c r="CC23" i="32"/>
  <c r="FS23" i="32"/>
  <c r="DJ23" i="32"/>
  <c r="BC23" i="32"/>
  <c r="BX23" i="32"/>
  <c r="EH23" i="32"/>
  <c r="DL23" i="32"/>
  <c r="CV23" i="32"/>
  <c r="CO23" i="32"/>
  <c r="AQ23" i="32"/>
  <c r="FO23" i="32"/>
  <c r="CI23" i="32"/>
  <c r="GL23" i="32"/>
  <c r="BG23" i="32"/>
  <c r="DQ23" i="32"/>
  <c r="FF23" i="32"/>
  <c r="DM23" i="32"/>
  <c r="EE23" i="32"/>
  <c r="EV23" i="32"/>
  <c r="GG23" i="32"/>
  <c r="DH23" i="32"/>
  <c r="BQ23" i="32"/>
  <c r="FX23" i="32"/>
  <c r="BS23" i="32"/>
  <c r="N23" i="32"/>
  <c r="AP23" i="32"/>
  <c r="GB23" i="32"/>
  <c r="AE23" i="32"/>
  <c r="FA23" i="32"/>
  <c r="DC23" i="32"/>
  <c r="BM23" i="32"/>
  <c r="CL23" i="32"/>
  <c r="EJ23" i="32"/>
  <c r="DS23" i="32"/>
  <c r="CS23" i="32"/>
  <c r="AB23" i="32"/>
  <c r="BO23" i="32"/>
  <c r="CZ23" i="32"/>
  <c r="DU23" i="32"/>
  <c r="EW23" i="32"/>
  <c r="GD23" i="32"/>
  <c r="DI23" i="32"/>
  <c r="AL23" i="32"/>
  <c r="FP23" i="32"/>
  <c r="DX23" i="32"/>
  <c r="CK23" i="32"/>
  <c r="BU23" i="32"/>
  <c r="CF23" i="32"/>
  <c r="EP23" i="32"/>
  <c r="AX23" i="32"/>
  <c r="DV23" i="32"/>
  <c r="GF23" i="32"/>
  <c r="DP23" i="32"/>
  <c r="AK23" i="32"/>
  <c r="CW23" i="32"/>
  <c r="FI23" i="32"/>
  <c r="AY23" i="32"/>
  <c r="DK23" i="32"/>
  <c r="FW23" i="32"/>
  <c r="BK23" i="32"/>
  <c r="DA23" i="32"/>
  <c r="BH23" i="32"/>
  <c r="DE23" i="32"/>
  <c r="CY23" i="32"/>
  <c r="BA23" i="32"/>
  <c r="ED23" i="32"/>
  <c r="BI23" i="32"/>
  <c r="CB23" i="32"/>
  <c r="BD23" i="32"/>
  <c r="EX23" i="32"/>
  <c r="AS23" i="32"/>
  <c r="CN23" i="32"/>
  <c r="BR23" i="32"/>
  <c r="FY23" i="32"/>
  <c r="DZ23" i="32"/>
  <c r="BZ23" i="32"/>
  <c r="BW23" i="32"/>
  <c r="BT23" i="32"/>
  <c r="AN23" i="32"/>
  <c r="FD23" i="32"/>
  <c r="CE23" i="32"/>
  <c r="V23" i="32"/>
  <c r="EN23" i="32"/>
  <c r="EA23" i="32"/>
  <c r="FC23" i="32"/>
  <c r="FL23" i="32"/>
  <c r="GK23" i="32"/>
  <c r="M23" i="32"/>
  <c r="FT23" i="32"/>
  <c r="EC23" i="32"/>
  <c r="FE23" i="32"/>
  <c r="EU23" i="32"/>
  <c r="FR23" i="32"/>
  <c r="FJ23" i="32"/>
  <c r="AT23" i="32"/>
  <c r="EQ23" i="32"/>
  <c r="C14" i="32"/>
  <c r="E23" i="32"/>
  <c r="E15" i="32" s="1"/>
  <c r="J23" i="32"/>
  <c r="L23" i="32"/>
  <c r="H23" i="32"/>
  <c r="K23" i="32"/>
  <c r="I23" i="32"/>
  <c r="F23" i="32" l="1"/>
  <c r="D14" i="32"/>
  <c r="C16" i="32"/>
  <c r="E14" i="32" l="1"/>
  <c r="E16" i="32" s="1"/>
  <c r="D16" i="32"/>
  <c r="F14" i="32" l="1"/>
  <c r="F15" i="32" s="1"/>
  <c r="F16" i="32" s="1"/>
  <c r="F37" i="50" s="1"/>
  <c r="G12" i="50" l="1"/>
  <c r="F24" i="50"/>
  <c r="F26" i="50" s="1"/>
  <c r="G37" i="50" l="1"/>
  <c r="K37" i="50"/>
  <c r="J37" i="50"/>
  <c r="I37" i="50"/>
  <c r="H37" i="50"/>
  <c r="F27" i="50"/>
  <c r="F28" i="50" s="1"/>
  <c r="G25" i="50" l="1"/>
  <c r="G26" i="50"/>
  <c r="G27" i="50" s="1"/>
  <c r="G28" i="50" s="1"/>
  <c r="F38" i="50" l="1"/>
  <c r="C5" i="47" s="1"/>
  <c r="C9" i="47" l="1"/>
  <c r="C11" i="47"/>
  <c r="C12" i="47"/>
  <c r="C8" i="47"/>
  <c r="C10" i="47"/>
  <c r="D7" i="46"/>
  <c r="D8" i="42"/>
  <c r="D68" i="46" l="1"/>
  <c r="D78" i="46"/>
  <c r="D58" i="46"/>
  <c r="D66" i="46"/>
  <c r="K66" i="46" s="1"/>
  <c r="D76" i="46"/>
  <c r="D56" i="46"/>
  <c r="D70" i="46"/>
  <c r="K70" i="46" s="1"/>
  <c r="D80" i="46"/>
  <c r="D60" i="46"/>
  <c r="D69" i="46"/>
  <c r="K69" i="46" s="1"/>
  <c r="D79" i="46"/>
  <c r="D59" i="46"/>
  <c r="D67" i="46"/>
  <c r="K67" i="46" s="1"/>
  <c r="D77" i="46"/>
  <c r="D57" i="46"/>
  <c r="C13" i="47"/>
  <c r="D13" i="42"/>
  <c r="D47" i="46"/>
  <c r="D46" i="46"/>
  <c r="D49" i="46"/>
  <c r="D45" i="46"/>
  <c r="D48" i="46"/>
  <c r="D14" i="42"/>
  <c r="D31" i="42" s="1"/>
  <c r="D16" i="42"/>
  <c r="D33" i="42" s="1"/>
  <c r="D17" i="42"/>
  <c r="D34" i="42" s="1"/>
  <c r="D15" i="42"/>
  <c r="G38" i="50"/>
  <c r="D5" i="47" s="1"/>
  <c r="H38" i="50"/>
  <c r="E5" i="47" s="1"/>
  <c r="K38" i="50"/>
  <c r="H5" i="47" s="1"/>
  <c r="I38" i="50"/>
  <c r="F5" i="47" s="1"/>
  <c r="J38" i="50"/>
  <c r="G5" i="47" s="1"/>
  <c r="D71" i="46" l="1"/>
  <c r="D13" i="46" s="1"/>
  <c r="K68" i="46"/>
  <c r="K71" i="46" s="1"/>
  <c r="K13" i="46" s="1"/>
  <c r="D30" i="42"/>
  <c r="D100" i="46"/>
  <c r="D99" i="46"/>
  <c r="K99" i="46" s="1"/>
  <c r="D23" i="42"/>
  <c r="D32" i="42"/>
  <c r="K76" i="46"/>
  <c r="D18" i="42"/>
  <c r="D88" i="46"/>
  <c r="D81" i="46"/>
  <c r="D14" i="46" s="1"/>
  <c r="D24" i="46"/>
  <c r="D34" i="46"/>
  <c r="D50" i="46"/>
  <c r="K56" i="46"/>
  <c r="D21" i="42"/>
  <c r="K60" i="46"/>
  <c r="K57" i="46"/>
  <c r="K77" i="46"/>
  <c r="H11" i="47"/>
  <c r="H10" i="47"/>
  <c r="H8" i="47"/>
  <c r="H12" i="47"/>
  <c r="H9" i="47"/>
  <c r="E10" i="47"/>
  <c r="E9" i="47"/>
  <c r="E8" i="47"/>
  <c r="E12" i="47"/>
  <c r="E11" i="47"/>
  <c r="F10" i="47"/>
  <c r="F9" i="47"/>
  <c r="F12" i="47"/>
  <c r="F11" i="47"/>
  <c r="F8" i="47"/>
  <c r="D8" i="47"/>
  <c r="D9" i="47"/>
  <c r="D12" i="47"/>
  <c r="D11" i="47"/>
  <c r="D10" i="47"/>
  <c r="G11" i="47"/>
  <c r="G10" i="47"/>
  <c r="G8" i="47"/>
  <c r="G9" i="47"/>
  <c r="G12" i="47"/>
  <c r="D28" i="46"/>
  <c r="D25" i="42"/>
  <c r="D27" i="46"/>
  <c r="D24" i="42"/>
  <c r="D36" i="46"/>
  <c r="D26" i="46"/>
  <c r="D25" i="46"/>
  <c r="D22" i="42"/>
  <c r="D35" i="46"/>
  <c r="D89" i="46"/>
  <c r="K89" i="46" s="1"/>
  <c r="H7" i="46"/>
  <c r="H8" i="42"/>
  <c r="G8" i="42"/>
  <c r="G7" i="46"/>
  <c r="I8" i="42"/>
  <c r="I7" i="46"/>
  <c r="E8" i="42"/>
  <c r="E15" i="42" s="1"/>
  <c r="E32" i="42" s="1"/>
  <c r="E7" i="46"/>
  <c r="F8" i="42"/>
  <c r="F7" i="46"/>
  <c r="D37" i="46"/>
  <c r="D38" i="46"/>
  <c r="D35" i="42" l="1"/>
  <c r="C19" i="47" s="1"/>
  <c r="H70" i="46"/>
  <c r="O70" i="46" s="1"/>
  <c r="H80" i="46"/>
  <c r="H60" i="46"/>
  <c r="H67" i="46"/>
  <c r="O67" i="46" s="1"/>
  <c r="H77" i="46"/>
  <c r="H57" i="46"/>
  <c r="H66" i="46"/>
  <c r="O66" i="46" s="1"/>
  <c r="H76" i="46"/>
  <c r="H56" i="46"/>
  <c r="H68" i="46"/>
  <c r="H78" i="46"/>
  <c r="H58" i="46"/>
  <c r="O58" i="46" s="1"/>
  <c r="H69" i="46"/>
  <c r="O69" i="46" s="1"/>
  <c r="H79" i="46"/>
  <c r="H59" i="46"/>
  <c r="E68" i="46"/>
  <c r="E78" i="46"/>
  <c r="E58" i="46"/>
  <c r="E69" i="46"/>
  <c r="L69" i="46" s="1"/>
  <c r="E79" i="46"/>
  <c r="E59" i="46"/>
  <c r="E70" i="46"/>
  <c r="L70" i="46" s="1"/>
  <c r="E80" i="46"/>
  <c r="E60" i="46"/>
  <c r="E67" i="46"/>
  <c r="L67" i="46" s="1"/>
  <c r="E77" i="46"/>
  <c r="E57" i="46"/>
  <c r="E66" i="46"/>
  <c r="L66" i="46" s="1"/>
  <c r="E76" i="46"/>
  <c r="E56" i="46"/>
  <c r="F13" i="47"/>
  <c r="G66" i="46"/>
  <c r="N66" i="46" s="1"/>
  <c r="G76" i="46"/>
  <c r="G56" i="46"/>
  <c r="G69" i="46"/>
  <c r="N69" i="46" s="1"/>
  <c r="G79" i="46"/>
  <c r="G59" i="46"/>
  <c r="G70" i="46"/>
  <c r="N70" i="46" s="1"/>
  <c r="G80" i="46"/>
  <c r="G60" i="46"/>
  <c r="G67" i="46"/>
  <c r="N67" i="46" s="1"/>
  <c r="G77" i="46"/>
  <c r="G57" i="46"/>
  <c r="G68" i="46"/>
  <c r="G78" i="46"/>
  <c r="G58" i="46"/>
  <c r="F69" i="46"/>
  <c r="M69" i="46" s="1"/>
  <c r="F79" i="46"/>
  <c r="F59" i="46"/>
  <c r="F70" i="46"/>
  <c r="M70" i="46" s="1"/>
  <c r="F80" i="46"/>
  <c r="F60" i="46"/>
  <c r="F66" i="46"/>
  <c r="M66" i="46" s="1"/>
  <c r="F76" i="46"/>
  <c r="F56" i="46"/>
  <c r="F67" i="46"/>
  <c r="M67" i="46" s="1"/>
  <c r="F77" i="46"/>
  <c r="F57" i="46"/>
  <c r="F68" i="46"/>
  <c r="F78" i="46"/>
  <c r="F58" i="46"/>
  <c r="I67" i="46"/>
  <c r="P67" i="46" s="1"/>
  <c r="I77" i="46"/>
  <c r="I57" i="46"/>
  <c r="I70" i="46"/>
  <c r="P70" i="46" s="1"/>
  <c r="I80" i="46"/>
  <c r="I60" i="46"/>
  <c r="I66" i="46"/>
  <c r="P66" i="46" s="1"/>
  <c r="I76" i="46"/>
  <c r="I56" i="46"/>
  <c r="I68" i="46"/>
  <c r="I78" i="46"/>
  <c r="I58" i="46"/>
  <c r="I69" i="46"/>
  <c r="P69" i="46" s="1"/>
  <c r="I79" i="46"/>
  <c r="I59" i="46"/>
  <c r="G13" i="47"/>
  <c r="D13" i="47"/>
  <c r="E13" i="47"/>
  <c r="H13" i="47"/>
  <c r="D26" i="42"/>
  <c r="C18" i="47" s="1"/>
  <c r="G16" i="42"/>
  <c r="G33" i="42" s="1"/>
  <c r="G13" i="42"/>
  <c r="K88" i="46"/>
  <c r="H47" i="46"/>
  <c r="H46" i="46"/>
  <c r="H48" i="46"/>
  <c r="H49" i="46"/>
  <c r="H45" i="46"/>
  <c r="E46" i="46"/>
  <c r="E49" i="46"/>
  <c r="E45" i="46"/>
  <c r="E47" i="46"/>
  <c r="E48" i="46"/>
  <c r="G48" i="46"/>
  <c r="G47" i="46"/>
  <c r="G45" i="46"/>
  <c r="G46" i="46"/>
  <c r="G49" i="46"/>
  <c r="F49" i="46"/>
  <c r="F45" i="46"/>
  <c r="F48" i="46"/>
  <c r="F47" i="46"/>
  <c r="F46" i="46"/>
  <c r="I46" i="46"/>
  <c r="I49" i="46"/>
  <c r="I45" i="46"/>
  <c r="I47" i="46"/>
  <c r="I48" i="46"/>
  <c r="D39" i="46"/>
  <c r="D11" i="46" s="1"/>
  <c r="D29" i="46"/>
  <c r="K100" i="46"/>
  <c r="K80" i="46"/>
  <c r="K59" i="46"/>
  <c r="K79" i="46"/>
  <c r="K58" i="46"/>
  <c r="K78" i="46"/>
  <c r="F13" i="42"/>
  <c r="F14" i="42"/>
  <c r="F31" i="42" s="1"/>
  <c r="I13" i="42"/>
  <c r="I14" i="42"/>
  <c r="I31" i="42" s="1"/>
  <c r="H13" i="42"/>
  <c r="H14" i="42"/>
  <c r="H31" i="42" s="1"/>
  <c r="E13" i="42"/>
  <c r="E14" i="42"/>
  <c r="G14" i="42"/>
  <c r="G31" i="42" s="1"/>
  <c r="F15" i="42"/>
  <c r="F32" i="42" s="1"/>
  <c r="F16" i="42"/>
  <c r="F17" i="42"/>
  <c r="E16" i="42"/>
  <c r="E17" i="42"/>
  <c r="I15" i="42"/>
  <c r="I32" i="42" s="1"/>
  <c r="I17" i="42"/>
  <c r="I16" i="42"/>
  <c r="G15" i="42"/>
  <c r="G32" i="42" s="1"/>
  <c r="G17" i="42"/>
  <c r="H17" i="42"/>
  <c r="H34" i="42" s="1"/>
  <c r="H16" i="42"/>
  <c r="H15" i="42"/>
  <c r="H32" i="42" s="1"/>
  <c r="D92" i="46"/>
  <c r="K92" i="46" s="1"/>
  <c r="D90" i="46"/>
  <c r="K90" i="46" s="1"/>
  <c r="D91" i="46"/>
  <c r="K91" i="46" s="1"/>
  <c r="G27" i="46" l="1"/>
  <c r="I71" i="46"/>
  <c r="P68" i="46"/>
  <c r="P71" i="46" s="1"/>
  <c r="F71" i="46"/>
  <c r="M68" i="46"/>
  <c r="M71" i="46" s="1"/>
  <c r="G71" i="46"/>
  <c r="N68" i="46"/>
  <c r="N71" i="46" s="1"/>
  <c r="E71" i="46"/>
  <c r="L68" i="46"/>
  <c r="L71" i="46" s="1"/>
  <c r="H71" i="46"/>
  <c r="O68" i="46"/>
  <c r="O71" i="46" s="1"/>
  <c r="E30" i="42"/>
  <c r="E99" i="46"/>
  <c r="E100" i="46"/>
  <c r="L100" i="46" s="1"/>
  <c r="H30" i="42"/>
  <c r="H99" i="46"/>
  <c r="H100" i="46"/>
  <c r="O100" i="46" s="1"/>
  <c r="I30" i="42"/>
  <c r="I99" i="46"/>
  <c r="I100" i="46"/>
  <c r="F30" i="42"/>
  <c r="F99" i="46"/>
  <c r="F100" i="46"/>
  <c r="M100" i="46" s="1"/>
  <c r="G30" i="42"/>
  <c r="G99" i="46"/>
  <c r="G100" i="46"/>
  <c r="N100" i="46" s="1"/>
  <c r="H27" i="46"/>
  <c r="H33" i="42"/>
  <c r="G28" i="46"/>
  <c r="G34" i="42"/>
  <c r="I27" i="46"/>
  <c r="I33" i="42"/>
  <c r="I92" i="46"/>
  <c r="P92" i="46" s="1"/>
  <c r="I34" i="42"/>
  <c r="E28" i="46"/>
  <c r="E34" i="42"/>
  <c r="E27" i="46"/>
  <c r="E33" i="42"/>
  <c r="F28" i="46"/>
  <c r="F34" i="42"/>
  <c r="F27" i="46"/>
  <c r="F33" i="42"/>
  <c r="E89" i="46"/>
  <c r="L89" i="46" s="1"/>
  <c r="E31" i="42"/>
  <c r="M59" i="46"/>
  <c r="H81" i="46"/>
  <c r="D93" i="46"/>
  <c r="K93" i="46"/>
  <c r="K15" i="46" s="1"/>
  <c r="N60" i="46"/>
  <c r="G81" i="46"/>
  <c r="P60" i="46"/>
  <c r="M60" i="46"/>
  <c r="O60" i="46"/>
  <c r="P59" i="46"/>
  <c r="I81" i="46"/>
  <c r="I82" i="46" s="1"/>
  <c r="H48" i="47" s="1"/>
  <c r="F81" i="46"/>
  <c r="E81" i="46"/>
  <c r="I50" i="46"/>
  <c r="I51" i="46" s="1"/>
  <c r="E50" i="46"/>
  <c r="E51" i="46" s="1"/>
  <c r="L56" i="46"/>
  <c r="F50" i="46"/>
  <c r="G50" i="46"/>
  <c r="G51" i="46" s="1"/>
  <c r="H50" i="46"/>
  <c r="H51" i="46" s="1"/>
  <c r="P100" i="46"/>
  <c r="I18" i="42"/>
  <c r="H18" i="42"/>
  <c r="G18" i="42"/>
  <c r="F18" i="42"/>
  <c r="E18" i="42"/>
  <c r="P56" i="46"/>
  <c r="M57" i="46"/>
  <c r="P57" i="46"/>
  <c r="O56" i="46"/>
  <c r="N57" i="46"/>
  <c r="O57" i="46"/>
  <c r="N56" i="46"/>
  <c r="M56" i="46"/>
  <c r="L59" i="46"/>
  <c r="N59" i="46"/>
  <c r="K81" i="46"/>
  <c r="K14" i="46" s="1"/>
  <c r="L60" i="46"/>
  <c r="L57" i="46"/>
  <c r="P77" i="46"/>
  <c r="E24" i="46"/>
  <c r="E88" i="46"/>
  <c r="E34" i="46"/>
  <c r="E21" i="42"/>
  <c r="E36" i="46"/>
  <c r="E26" i="46"/>
  <c r="E22" i="42"/>
  <c r="E35" i="46"/>
  <c r="E25" i="46"/>
  <c r="G36" i="46"/>
  <c r="G26" i="46"/>
  <c r="H35" i="46"/>
  <c r="H89" i="46"/>
  <c r="O89" i="46" s="1"/>
  <c r="H22" i="42"/>
  <c r="H25" i="46"/>
  <c r="F26" i="46"/>
  <c r="F36" i="46"/>
  <c r="H34" i="46"/>
  <c r="H24" i="46"/>
  <c r="H21" i="42"/>
  <c r="H88" i="46"/>
  <c r="I28" i="46"/>
  <c r="I89" i="46"/>
  <c r="P89" i="46" s="1"/>
  <c r="I25" i="46"/>
  <c r="I22" i="42"/>
  <c r="I35" i="46"/>
  <c r="H36" i="46"/>
  <c r="H26" i="46"/>
  <c r="I26" i="46"/>
  <c r="I36" i="46"/>
  <c r="I88" i="46"/>
  <c r="I34" i="46"/>
  <c r="I24" i="46"/>
  <c r="I21" i="42"/>
  <c r="G25" i="46"/>
  <c r="G22" i="42"/>
  <c r="G89" i="46"/>
  <c r="N89" i="46" s="1"/>
  <c r="G35" i="46"/>
  <c r="F25" i="46"/>
  <c r="F35" i="46"/>
  <c r="F89" i="46"/>
  <c r="M89" i="46" s="1"/>
  <c r="F22" i="42"/>
  <c r="H28" i="46"/>
  <c r="G88" i="46"/>
  <c r="G34" i="46"/>
  <c r="G24" i="46"/>
  <c r="G21" i="42"/>
  <c r="F34" i="46"/>
  <c r="F24" i="46"/>
  <c r="F21" i="42"/>
  <c r="F88" i="46"/>
  <c r="N58" i="46"/>
  <c r="P58" i="46"/>
  <c r="O59" i="46"/>
  <c r="M58" i="46"/>
  <c r="F51" i="46"/>
  <c r="H25" i="42"/>
  <c r="H92" i="46"/>
  <c r="O92" i="46" s="1"/>
  <c r="H38" i="46"/>
  <c r="F23" i="42"/>
  <c r="F90" i="46"/>
  <c r="M90" i="46" s="1"/>
  <c r="I25" i="42"/>
  <c r="I38" i="46"/>
  <c r="F37" i="46"/>
  <c r="E37" i="46"/>
  <c r="F38" i="46"/>
  <c r="G37" i="46"/>
  <c r="H37" i="46"/>
  <c r="E38" i="46"/>
  <c r="G38" i="46"/>
  <c r="I37" i="46"/>
  <c r="K16" i="46"/>
  <c r="D61" i="46"/>
  <c r="K61" i="46"/>
  <c r="E23" i="42"/>
  <c r="E24" i="42"/>
  <c r="H23" i="42"/>
  <c r="H90" i="46"/>
  <c r="O90" i="46" s="1"/>
  <c r="H91" i="46"/>
  <c r="O91" i="46" s="1"/>
  <c r="H24" i="42"/>
  <c r="I90" i="46"/>
  <c r="P90" i="46" s="1"/>
  <c r="I24" i="42"/>
  <c r="I23" i="42"/>
  <c r="I91" i="46"/>
  <c r="P91" i="46" s="1"/>
  <c r="F92" i="46"/>
  <c r="M92" i="46" s="1"/>
  <c r="F24" i="42"/>
  <c r="F91" i="46"/>
  <c r="M91" i="46" s="1"/>
  <c r="E25" i="42"/>
  <c r="F25" i="42"/>
  <c r="G23" i="42"/>
  <c r="G90" i="46"/>
  <c r="N90" i="46" s="1"/>
  <c r="E91" i="46"/>
  <c r="L91" i="46" s="1"/>
  <c r="E92" i="46"/>
  <c r="L92" i="46" s="1"/>
  <c r="G91" i="46"/>
  <c r="N91" i="46" s="1"/>
  <c r="G24" i="42"/>
  <c r="G25" i="42"/>
  <c r="G92" i="46"/>
  <c r="N92" i="46" s="1"/>
  <c r="E90" i="46"/>
  <c r="L90" i="46" s="1"/>
  <c r="D16" i="46"/>
  <c r="E35" i="42" l="1"/>
  <c r="I35" i="42"/>
  <c r="H19" i="47" s="1"/>
  <c r="F35" i="42"/>
  <c r="E19" i="47" s="1"/>
  <c r="G35" i="42"/>
  <c r="G36" i="42" s="1"/>
  <c r="H35" i="42"/>
  <c r="O72" i="46"/>
  <c r="O13" i="46"/>
  <c r="H72" i="46"/>
  <c r="G47" i="47" s="1"/>
  <c r="H13" i="46"/>
  <c r="L72" i="46"/>
  <c r="L13" i="46"/>
  <c r="E72" i="46"/>
  <c r="D47" i="47" s="1"/>
  <c r="E13" i="46"/>
  <c r="N72" i="46"/>
  <c r="N13" i="46"/>
  <c r="G72" i="46"/>
  <c r="F47" i="47" s="1"/>
  <c r="G13" i="46"/>
  <c r="M72" i="46"/>
  <c r="M13" i="46"/>
  <c r="F72" i="46"/>
  <c r="E47" i="47" s="1"/>
  <c r="F13" i="46"/>
  <c r="P72" i="46"/>
  <c r="P13" i="46"/>
  <c r="I72" i="46"/>
  <c r="H47" i="47" s="1"/>
  <c r="I13" i="46"/>
  <c r="K12" i="46"/>
  <c r="K17" i="46" s="1"/>
  <c r="C27" i="47" s="1"/>
  <c r="C33" i="47" s="1"/>
  <c r="D12" i="46"/>
  <c r="D19" i="47"/>
  <c r="E36" i="42"/>
  <c r="G19" i="47"/>
  <c r="H36" i="42"/>
  <c r="I36" i="42"/>
  <c r="G82" i="46"/>
  <c r="F48" i="47" s="1"/>
  <c r="G14" i="46"/>
  <c r="E82" i="46"/>
  <c r="D48" i="47" s="1"/>
  <c r="E14" i="46"/>
  <c r="I14" i="46"/>
  <c r="F82" i="46"/>
  <c r="E48" i="47" s="1"/>
  <c r="F14" i="46"/>
  <c r="G101" i="46"/>
  <c r="H14" i="46"/>
  <c r="H82" i="46"/>
  <c r="G48" i="47" s="1"/>
  <c r="H26" i="42"/>
  <c r="G26" i="42"/>
  <c r="E26" i="42"/>
  <c r="F26" i="42"/>
  <c r="I26" i="42"/>
  <c r="M88" i="46"/>
  <c r="M93" i="46" s="1"/>
  <c r="M94" i="46" s="1"/>
  <c r="F93" i="46"/>
  <c r="F15" i="46" s="1"/>
  <c r="P88" i="46"/>
  <c r="P93" i="46" s="1"/>
  <c r="P94" i="46" s="1"/>
  <c r="I93" i="46"/>
  <c r="I94" i="46" s="1"/>
  <c r="E101" i="46"/>
  <c r="L88" i="46"/>
  <c r="L93" i="46" s="1"/>
  <c r="L94" i="46" s="1"/>
  <c r="E93" i="46"/>
  <c r="O88" i="46"/>
  <c r="O93" i="46" s="1"/>
  <c r="O94" i="46" s="1"/>
  <c r="H93" i="46"/>
  <c r="H94" i="46" s="1"/>
  <c r="F101" i="46"/>
  <c r="I101" i="46"/>
  <c r="N88" i="46"/>
  <c r="N93" i="46" s="1"/>
  <c r="N94" i="46" s="1"/>
  <c r="G93" i="46"/>
  <c r="G15" i="46" s="1"/>
  <c r="P80" i="46"/>
  <c r="G29" i="46"/>
  <c r="E39" i="46"/>
  <c r="E40" i="46" s="1"/>
  <c r="D42" i="47" s="1"/>
  <c r="I39" i="46"/>
  <c r="I40" i="46" s="1"/>
  <c r="H42" i="47" s="1"/>
  <c r="H29" i="46"/>
  <c r="H39" i="46"/>
  <c r="H40" i="46" s="1"/>
  <c r="G42" i="47" s="1"/>
  <c r="F29" i="46"/>
  <c r="G39" i="46"/>
  <c r="I29" i="46"/>
  <c r="F39" i="46"/>
  <c r="F11" i="46" s="1"/>
  <c r="E29" i="46"/>
  <c r="E10" i="46" s="1"/>
  <c r="H101" i="46"/>
  <c r="N99" i="46"/>
  <c r="N101" i="46" s="1"/>
  <c r="P99" i="46"/>
  <c r="P101" i="46" s="1"/>
  <c r="O99" i="46"/>
  <c r="O101" i="46" s="1"/>
  <c r="M99" i="46"/>
  <c r="M101" i="46" s="1"/>
  <c r="L99" i="46"/>
  <c r="L101" i="46" s="1"/>
  <c r="L77" i="46"/>
  <c r="N77" i="46"/>
  <c r="O77" i="46"/>
  <c r="M77" i="46"/>
  <c r="M80" i="46"/>
  <c r="L76" i="46"/>
  <c r="N80" i="46"/>
  <c r="L79" i="46"/>
  <c r="L58" i="46"/>
  <c r="L61" i="46" s="1"/>
  <c r="O78" i="46"/>
  <c r="M78" i="46"/>
  <c r="M79" i="46"/>
  <c r="P78" i="46"/>
  <c r="L80" i="46"/>
  <c r="N78" i="46"/>
  <c r="O61" i="46"/>
  <c r="O12" i="46" s="1"/>
  <c r="O80" i="46"/>
  <c r="L78" i="46"/>
  <c r="P61" i="46"/>
  <c r="P12" i="46" s="1"/>
  <c r="H61" i="46"/>
  <c r="H12" i="46" s="1"/>
  <c r="I61" i="46"/>
  <c r="I12" i="46" s="1"/>
  <c r="M61" i="46"/>
  <c r="F61" i="46"/>
  <c r="F12" i="46" s="1"/>
  <c r="G61" i="46"/>
  <c r="G12" i="46" s="1"/>
  <c r="N61" i="46"/>
  <c r="E61" i="46"/>
  <c r="E12" i="46" s="1"/>
  <c r="D15" i="46"/>
  <c r="G43" i="47"/>
  <c r="E43" i="47"/>
  <c r="D43" i="47"/>
  <c r="H43" i="47"/>
  <c r="F43" i="47"/>
  <c r="F19" i="47" l="1"/>
  <c r="F36" i="42"/>
  <c r="I15" i="46"/>
  <c r="E27" i="42"/>
  <c r="E38" i="42" s="1"/>
  <c r="E39" i="42" s="1"/>
  <c r="D18" i="47"/>
  <c r="G27" i="42"/>
  <c r="G38" i="42" s="1"/>
  <c r="F18" i="47"/>
  <c r="H27" i="42"/>
  <c r="H38" i="42" s="1"/>
  <c r="G18" i="47"/>
  <c r="H18" i="47"/>
  <c r="I27" i="42"/>
  <c r="I38" i="42" s="1"/>
  <c r="F27" i="42"/>
  <c r="E18" i="47"/>
  <c r="H15" i="46"/>
  <c r="N79" i="46"/>
  <c r="N81" i="46" s="1"/>
  <c r="O79" i="46"/>
  <c r="O81" i="46" s="1"/>
  <c r="L81" i="46"/>
  <c r="M76" i="46"/>
  <c r="M81" i="46"/>
  <c r="P62" i="46"/>
  <c r="O62" i="46"/>
  <c r="F40" i="46"/>
  <c r="E42" i="47" s="1"/>
  <c r="I11" i="46"/>
  <c r="H11" i="46"/>
  <c r="E11" i="46"/>
  <c r="G40" i="46"/>
  <c r="F42" i="47" s="1"/>
  <c r="G11" i="46"/>
  <c r="H62" i="46"/>
  <c r="G46" i="47" s="1"/>
  <c r="F62" i="46"/>
  <c r="E46" i="47" s="1"/>
  <c r="I62" i="46"/>
  <c r="H46" i="47" s="1"/>
  <c r="M12" i="46"/>
  <c r="M62" i="46"/>
  <c r="N15" i="46"/>
  <c r="O15" i="46"/>
  <c r="M15" i="46"/>
  <c r="O16" i="46"/>
  <c r="L16" i="46"/>
  <c r="M16" i="46"/>
  <c r="N16" i="46"/>
  <c r="P16" i="46"/>
  <c r="L15" i="46"/>
  <c r="P15" i="46"/>
  <c r="E62" i="46"/>
  <c r="D46" i="47" s="1"/>
  <c r="G62" i="46"/>
  <c r="F46" i="47" s="1"/>
  <c r="L12" i="46"/>
  <c r="L62" i="46"/>
  <c r="N12" i="46"/>
  <c r="N62" i="46"/>
  <c r="G54" i="47"/>
  <c r="H16" i="46"/>
  <c r="D54" i="47"/>
  <c r="E16" i="46"/>
  <c r="F54" i="47"/>
  <c r="G16" i="46"/>
  <c r="F16" i="46"/>
  <c r="H54" i="47"/>
  <c r="I16" i="46"/>
  <c r="E94" i="46"/>
  <c r="D51" i="47" s="1"/>
  <c r="E15" i="46"/>
  <c r="F94" i="46"/>
  <c r="E51" i="47" s="1"/>
  <c r="H51" i="47"/>
  <c r="G94" i="46"/>
  <c r="F38" i="42" l="1"/>
  <c r="I39" i="42"/>
  <c r="F39" i="42"/>
  <c r="H39" i="42"/>
  <c r="O82" i="46"/>
  <c r="O14" i="46"/>
  <c r="O17" i="46" s="1"/>
  <c r="G27" i="47" s="1"/>
  <c r="N82" i="46"/>
  <c r="N14" i="46"/>
  <c r="N17" i="46" s="1"/>
  <c r="F27" i="47" s="1"/>
  <c r="M82" i="46"/>
  <c r="M14" i="46"/>
  <c r="M17" i="46" s="1"/>
  <c r="E27" i="47" s="1"/>
  <c r="L82" i="46"/>
  <c r="L14" i="46"/>
  <c r="L17" i="46" s="1"/>
  <c r="D27" i="47" s="1"/>
  <c r="P79" i="46"/>
  <c r="P81" i="46" s="1"/>
  <c r="G39" i="42"/>
  <c r="N76" i="46"/>
  <c r="F21" i="47"/>
  <c r="F20" i="47"/>
  <c r="E21" i="47"/>
  <c r="E20" i="47"/>
  <c r="D20" i="47"/>
  <c r="D21" i="47"/>
  <c r="H20" i="47"/>
  <c r="H21" i="47"/>
  <c r="G21" i="47"/>
  <c r="G20" i="47"/>
  <c r="E54" i="47"/>
  <c r="F51" i="47"/>
  <c r="G51" i="47"/>
  <c r="D33" i="47" l="1"/>
  <c r="D29" i="47"/>
  <c r="P82" i="46"/>
  <c r="P14" i="46"/>
  <c r="P17" i="46" s="1"/>
  <c r="H27" i="47" s="1"/>
  <c r="P76" i="46"/>
  <c r="O76" i="46"/>
  <c r="F33" i="47"/>
  <c r="D34" i="47" l="1"/>
  <c r="D35" i="47"/>
  <c r="E33" i="47"/>
  <c r="E34" i="47" s="1"/>
  <c r="G33" i="47"/>
  <c r="H33" i="47"/>
  <c r="H28" i="47"/>
  <c r="F34" i="47"/>
  <c r="F28" i="47"/>
  <c r="D28" i="47"/>
  <c r="G28" i="47"/>
  <c r="E28" i="47"/>
  <c r="E35" i="47" l="1"/>
  <c r="F35" i="47"/>
  <c r="F29" i="47"/>
  <c r="G29" i="47"/>
  <c r="H29" i="47"/>
  <c r="E29" i="47"/>
  <c r="G34" i="47"/>
  <c r="G35" i="47" s="1"/>
  <c r="H34" i="47"/>
  <c r="D10" i="46"/>
  <c r="F30" i="46"/>
  <c r="E41" i="47" s="1"/>
  <c r="I10" i="46"/>
  <c r="I30" i="46"/>
  <c r="H41" i="47" s="1"/>
  <c r="H10" i="46"/>
  <c r="E30" i="46"/>
  <c r="D41" i="47" s="1"/>
  <c r="H30" i="46"/>
  <c r="G41" i="47" s="1"/>
  <c r="G10" i="46"/>
  <c r="G30" i="46"/>
  <c r="F41" i="47" s="1"/>
  <c r="F10" i="46"/>
  <c r="H35" i="4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11" authorId="0" shapeId="0" xr:uid="{FCA980C2-3EEC-4603-AF18-444177551505}">
      <text>
        <r>
          <rPr>
            <sz val="9"/>
            <color indexed="81"/>
            <rFont val="Tahoma"/>
            <family val="2"/>
          </rPr>
          <t>Populations are available for organisation types:
- per 100,000 population
- England ICS
- National populations of England, Wales and Northern Ireland
- NHSE regions
- Health Boards (Wales)
- Local authorities
- CCGs</t>
        </r>
      </text>
    </comment>
  </commentList>
</comments>
</file>

<file path=xl/sharedStrings.xml><?xml version="1.0" encoding="utf-8"?>
<sst xmlns="http://schemas.openxmlformats.org/spreadsheetml/2006/main" count="2035" uniqueCount="1026">
  <si>
    <t>Putting NICE guidance into practice</t>
  </si>
  <si>
    <t>Resource impact template:</t>
  </si>
  <si>
    <t>Digital health technologies to help manage</t>
  </si>
  <si>
    <t>Published: March 2024</t>
  </si>
  <si>
    <t>Specialty area</t>
  </si>
  <si>
    <t>Commissioner</t>
  </si>
  <si>
    <t>Contents</t>
  </si>
  <si>
    <t>This template allows the resource impact to be modelled.  It allows users to tailor data to suit local circumstances. Blue cells are not locked.  Data can be</t>
  </si>
  <si>
    <t>entered or changed locally. Data in the blue cells are used throughout the worksheets to show a tailored resource impact. Where no entries are made in blue</t>
  </si>
  <si>
    <t>cells, NICE standard assumptions are used.</t>
  </si>
  <si>
    <t>Inputs and 
eligible
population</t>
  </si>
  <si>
    <t>Unit
costs</t>
  </si>
  <si>
    <t>Summary</t>
  </si>
  <si>
    <t>Financial
impact
(cash)</t>
  </si>
  <si>
    <t>Capacity
impact
(local prices)</t>
  </si>
  <si>
    <t>Capacity
impact
(national prices)</t>
  </si>
  <si>
    <t>For users to input local data</t>
  </si>
  <si>
    <t>To show detailed workings</t>
  </si>
  <si>
    <t>This worksheet contains data that should be reviewed to tailor the document for your use. Enter a choice, a local value or leave blank as indicated.
The eligible population based on inputs is displayed.</t>
  </si>
  <si>
    <r>
      <t>This</t>
    </r>
    <r>
      <rPr>
        <b/>
        <sz val="11"/>
        <color indexed="8"/>
        <rFont val="Calibri"/>
        <family val="2"/>
        <scheme val="minor"/>
      </rPr>
      <t xml:space="preserve"> </t>
    </r>
    <r>
      <rPr>
        <sz val="11"/>
        <color indexed="8"/>
        <rFont val="Calibri"/>
        <family val="2"/>
        <scheme val="minor"/>
      </rPr>
      <t>worksheet allows users to see how the unit costs used in this template have been calculated.</t>
    </r>
    <r>
      <rPr>
        <sz val="11"/>
        <color theme="1"/>
        <rFont val="Calibri"/>
        <family val="2"/>
        <scheme val="minor"/>
      </rPr>
      <t xml:space="preserve">
Blue cells can be amended to include local data if required.</t>
    </r>
  </si>
  <si>
    <r>
      <t>This</t>
    </r>
    <r>
      <rPr>
        <b/>
        <sz val="11"/>
        <color indexed="8"/>
        <rFont val="Calibri"/>
        <family val="2"/>
        <scheme val="minor"/>
      </rPr>
      <t xml:space="preserve"> </t>
    </r>
    <r>
      <rPr>
        <sz val="11"/>
        <color indexed="8"/>
        <rFont val="Calibri"/>
        <family val="2"/>
        <scheme val="minor"/>
      </rPr>
      <t>worksheet shows key data giving the overview of the resource impact in terms of cash, non-cash and capacity. 
Select whether local or national prices are used for capacity items</t>
    </r>
  </si>
  <si>
    <t>This worksheet shows the resource impact in financial terms.</t>
  </si>
  <si>
    <t>This worksheet shows the capacity impact using local prices</t>
  </si>
  <si>
    <t>This worksheet shows the capacity impact using national prices</t>
  </si>
  <si>
    <t>The resource impact template was developed using a structured approach. This involved:</t>
  </si>
  <si>
    <t>• background research into the guidance content, current practice, published information and available data</t>
  </si>
  <si>
    <t>• gathering expert opinion</t>
  </si>
  <si>
    <t>• developing a model to estimate the resource impact of implementation</t>
  </si>
  <si>
    <t>• testing the model, including the assumptions and outcomes</t>
  </si>
  <si>
    <t>• updating the template using feedback from a consultation with stakeholders</t>
  </si>
  <si>
    <t>© NICE 2024. All rights reserved. Subject to Notice of rights.</t>
  </si>
  <si>
    <t>Inputs and eligible population</t>
  </si>
  <si>
    <t>User notes</t>
  </si>
  <si>
    <t>Review the data in each blue cell below.  Enter a choice, a local value or leave the NICE standard data in place.</t>
  </si>
  <si>
    <t>Data entered in blue cells will be used throughout other worksheets to tailor information to your inputs.</t>
  </si>
  <si>
    <t>The 'Unit costs' worksheet should also be reviewed to ensure costs used represent your local cost profiles.</t>
  </si>
  <si>
    <t>Population</t>
  </si>
  <si>
    <t xml:space="preserve">Organisation type </t>
  </si>
  <si>
    <t>National</t>
  </si>
  <si>
    <t>Organisation</t>
  </si>
  <si>
    <t>England</t>
  </si>
  <si>
    <t>Do you want to use the NICE estimate of your population?</t>
  </si>
  <si>
    <t>yes</t>
  </si>
  <si>
    <t>Population % growth per year (NICE assumption)</t>
  </si>
  <si>
    <t>Disease rate % change per year (NICE assumption)</t>
  </si>
  <si>
    <t>Eligible population calculation</t>
  </si>
  <si>
    <t>Current practice -
year 0</t>
  </si>
  <si>
    <t>Future practice - year 5 (with population growth/disease change)</t>
  </si>
  <si>
    <t>References and data sources</t>
  </si>
  <si>
    <t>Adult population</t>
  </si>
  <si>
    <t>See notes below</t>
  </si>
  <si>
    <r>
      <rPr>
        <b/>
        <sz val="11"/>
        <rFont val="Calibri"/>
        <family val="2"/>
        <scheme val="minor"/>
      </rPr>
      <t>Adult population</t>
    </r>
    <r>
      <rPr>
        <sz val="11"/>
        <rFont val="Calibri"/>
        <family val="2"/>
        <scheme val="minor"/>
      </rPr>
      <t xml:space="preserve"> forecast at 2026/27</t>
    </r>
  </si>
  <si>
    <t>Annual incidence of psychosis episodes</t>
  </si>
  <si>
    <t>Local input</t>
  </si>
  <si>
    <t>Proportion of patients who receive treatment</t>
  </si>
  <si>
    <t xml:space="preserve">Eligible population </t>
  </si>
  <si>
    <t>Do you want to use the NICE estimate of your eligible population?</t>
  </si>
  <si>
    <t>Future practice -
year 1</t>
  </si>
  <si>
    <t>Future practice -
year 2</t>
  </si>
  <si>
    <t>Future practice -
year 3</t>
  </si>
  <si>
    <t>Future practice -
year 4</t>
  </si>
  <si>
    <t>Future practice -
year 5</t>
  </si>
  <si>
    <t>Population growth (100% represents no growth)</t>
  </si>
  <si>
    <t>rate is compounded</t>
  </si>
  <si>
    <t>Disease change in incidence/prevalence (100% represents no growth)</t>
  </si>
  <si>
    <t>Interventions</t>
  </si>
  <si>
    <t>Number of sessions</t>
  </si>
  <si>
    <t>Band 8a appointment &amp; admin time (mins)</t>
  </si>
  <si>
    <t>Band 7 appointment &amp; admin time (mins)</t>
  </si>
  <si>
    <t>Band 6 appointment &amp; admin time (mins)</t>
  </si>
  <si>
    <t>Specialty doctor appointment &amp; admin time (mins)</t>
  </si>
  <si>
    <t>Cognitive behavioural therapy</t>
  </si>
  <si>
    <t>Used to manage symptoms and prevent relapse</t>
  </si>
  <si>
    <t>Family intervention</t>
  </si>
  <si>
    <t>AVATAR therapy</t>
  </si>
  <si>
    <t>Used to manage symptoms</t>
  </si>
  <si>
    <t>SlowMo</t>
  </si>
  <si>
    <t>CareLoop</t>
  </si>
  <si>
    <t>Used to prevent relapse</t>
  </si>
  <si>
    <t>Market Shares</t>
  </si>
  <si>
    <t>In a world with the new options</t>
  </si>
  <si>
    <t>Current, year 0</t>
  </si>
  <si>
    <t>year 1</t>
  </si>
  <si>
    <t>year 2</t>
  </si>
  <si>
    <t>year 3</t>
  </si>
  <si>
    <t>year 4</t>
  </si>
  <si>
    <t>year 5</t>
  </si>
  <si>
    <t>Total</t>
  </si>
  <si>
    <t>Capacity requirements</t>
  </si>
  <si>
    <t>This section considers different types of capacity impact, grouped by colour.  Enter data in blue cells for each data type.</t>
  </si>
  <si>
    <t>Capacity area</t>
  </si>
  <si>
    <t>Unit definition</t>
  </si>
  <si>
    <t>Frequency</t>
  </si>
  <si>
    <t>Staff grade</t>
  </si>
  <si>
    <t>Hourly cost</t>
  </si>
  <si>
    <t>Initial check in appointment</t>
  </si>
  <si>
    <t>Number of first attendances</t>
  </si>
  <si>
    <t>per patient per course</t>
  </si>
  <si>
    <t>Folow up check in appointments</t>
  </si>
  <si>
    <t>Number of follow up attendances</t>
  </si>
  <si>
    <t>Psychologist</t>
  </si>
  <si>
    <t>Appointment time (hrs)</t>
  </si>
  <si>
    <t>Band 8a Mid</t>
  </si>
  <si>
    <t>Assistant psychologist</t>
  </si>
  <si>
    <t>Band 7 Mid</t>
  </si>
  <si>
    <t>Mental health nurse/ care co-ordinator</t>
  </si>
  <si>
    <t>Band 6 Mid</t>
  </si>
  <si>
    <t>pharmacy</t>
  </si>
  <si>
    <t>In-house number of aseptic unit preparations</t>
  </si>
  <si>
    <t>per patient per visit</t>
  </si>
  <si>
    <t>Bought-in number of aseptic unit preparations</t>
  </si>
  <si>
    <t>handling time per prep</t>
  </si>
  <si>
    <t>Drug regimen prep (mins)</t>
  </si>
  <si>
    <t xml:space="preserve">Medical </t>
  </si>
  <si>
    <t>Appointments with specialist</t>
  </si>
  <si>
    <t>per patient/yr</t>
  </si>
  <si>
    <t>Consultant mid</t>
  </si>
  <si>
    <t>Specialty mental health</t>
  </si>
  <si>
    <t>Appointments with mental health specialty</t>
  </si>
  <si>
    <t>pathology / diagnostics / radiology</t>
  </si>
  <si>
    <t>Number of MRI scans</t>
  </si>
  <si>
    <t>Number of liver function tests</t>
  </si>
  <si>
    <t>Genomic tests</t>
  </si>
  <si>
    <t>per patient</t>
  </si>
  <si>
    <t>Staff hours per test</t>
  </si>
  <si>
    <t>Adverse events</t>
  </si>
  <si>
    <t>Relapse rates</t>
  </si>
  <si>
    <t>Hospitalisation rates</t>
  </si>
  <si>
    <t>Population data notes</t>
  </si>
  <si>
    <t>The populations shown are based on:</t>
  </si>
  <si>
    <t>1. Mid-2020 Population Estimates for Clinical Commissioning Groups and NHS area teams in England by single year of age and sex (experimental statistics) and NHS area teams.</t>
  </si>
  <si>
    <t>Clinical Commissioning Group Mid-Year Population Estimates - Office for National Statistics</t>
  </si>
  <si>
    <t xml:space="preserve">Population data are inflated for growth estimates.  Current year shows 2020 data.  This is inflated by two years' expected growth to give year 1 data. Years 2 to 5 then apply a further four years expected growth. </t>
  </si>
  <si>
    <t xml:space="preserve">2. Mid-2020 Population Estimates for local health boards in Wales by single year of age. </t>
  </si>
  <si>
    <t>https://statswales.gov.wales/Catalogue/Population-and-Migration/Population/Estimates/Local-Health-Boards</t>
  </si>
  <si>
    <t xml:space="preserve">3. Mid-2020 Population Estimates in Northern Ireland by Health and Social Care Trust (HSCTs) by single year of age. </t>
  </si>
  <si>
    <t>Mid Year Population Estimates | Northern Ireland Statistics and Research Agency</t>
  </si>
  <si>
    <t xml:space="preserve">4. Population Estimates by single year of age and sex for local authorities in the UK, mid-2020. </t>
  </si>
  <si>
    <t>Population Estimates for UK, England and Wales, Scotland and Northern Ireland - Office for National Statistics</t>
  </si>
  <si>
    <t>Digital health technologies to help manage symptoms of psychosis and prevent relapse</t>
  </si>
  <si>
    <t>-</t>
  </si>
  <si>
    <t>Unit costs</t>
  </si>
  <si>
    <t>Review the data in each blue cell below.  Enter a local value or leave NICE standard assumptions.</t>
  </si>
  <si>
    <t>Software costs</t>
  </si>
  <si>
    <t>Cost element</t>
  </si>
  <si>
    <t>Training and set up costs per person (£) (local input)</t>
  </si>
  <si>
    <t>Licence costs per person (£) (local input)</t>
  </si>
  <si>
    <t>VAT (local input)</t>
  </si>
  <si>
    <t>Total cost including VAT (£)</t>
  </si>
  <si>
    <t>*Other costs - local entry</t>
  </si>
  <si>
    <t>Data costs per person £ (local input)</t>
  </si>
  <si>
    <t>Equipment costs per person £ (local input)</t>
  </si>
  <si>
    <t>Band 8a Staffing costs</t>
  </si>
  <si>
    <t>Treatment options</t>
  </si>
  <si>
    <t>Average number of sessions throughout treatment per patient (local input)</t>
  </si>
  <si>
    <t>Band</t>
  </si>
  <si>
    <t>Hourly rate (local input)</t>
  </si>
  <si>
    <t>Hours per session (local input)</t>
  </si>
  <si>
    <t>Cost per session £</t>
  </si>
  <si>
    <t>Total number of hours</t>
  </si>
  <si>
    <t>Total cost of therapy (£)</t>
  </si>
  <si>
    <t>8a</t>
  </si>
  <si>
    <t>Band 6 staffing costs</t>
  </si>
  <si>
    <t>Adverse events, annual costs and rates</t>
  </si>
  <si>
    <t>local prices</t>
  </si>
  <si>
    <t>Event</t>
  </si>
  <si>
    <t>Cognitive behavioural therapy event rate (%)</t>
  </si>
  <si>
    <t>Family intervention event rate (%)</t>
  </si>
  <si>
    <t>AVATAR therapy event rate (%)</t>
  </si>
  <si>
    <t>SlowMo event rate (%)</t>
  </si>
  <si>
    <t>CareLoop event rate (%)</t>
  </si>
  <si>
    <t>Unit cost (£) local prices</t>
  </si>
  <si>
    <t>Relapse</t>
  </si>
  <si>
    <t>Hospitalisation</t>
  </si>
  <si>
    <t>Data consistent with economic model other than staff costs where agenda for change costs have been used in above (the economic model uses PSSRU costs).</t>
  </si>
  <si>
    <t>Amend data in blue cells locally where necessary.</t>
  </si>
  <si>
    <t>Estimated number of administrations</t>
  </si>
  <si>
    <t>Eligible population and uptake</t>
  </si>
  <si>
    <t>Current practice</t>
  </si>
  <si>
    <t>Eligible population</t>
  </si>
  <si>
    <t>People receiving the treatment options</t>
  </si>
  <si>
    <t>Financial resource impact</t>
  </si>
  <si>
    <t>Cash items</t>
  </si>
  <si>
    <t>£'000</t>
  </si>
  <si>
    <t>Software resource impact per year</t>
  </si>
  <si>
    <t>Other costs resource impact per year</t>
  </si>
  <si>
    <t>Increase in cost to current practice</t>
  </si>
  <si>
    <t>Year on year increase in cost</t>
  </si>
  <si>
    <t>Basis upon which the resource impact of capacity items are calculated is: local prices</t>
  </si>
  <si>
    <t>Capacity impact, financial</t>
  </si>
  <si>
    <t>Capacity impact</t>
  </si>
  <si>
    <t>All capacity items</t>
  </si>
  <si>
    <t>Total resource impact</t>
  </si>
  <si>
    <t>Cash items and financial impact of capacity items</t>
  </si>
  <si>
    <t>Capacity impact, activity</t>
  </si>
  <si>
    <t>Capacity impact on activity</t>
  </si>
  <si>
    <t>First attendances</t>
  </si>
  <si>
    <t>Follow up attendances</t>
  </si>
  <si>
    <t>Administrations cycles per year - change</t>
  </si>
  <si>
    <t>Capacity impact in staffing - hours</t>
  </si>
  <si>
    <t xml:space="preserve">Band 8a psychologist - change in duration </t>
  </si>
  <si>
    <t xml:space="preserve">Band 7 psychologist - change in duration </t>
  </si>
  <si>
    <t xml:space="preserve">Band 6 appointments - change in duration </t>
  </si>
  <si>
    <t>Capacity impact on MH service</t>
  </si>
  <si>
    <t>Appointments with MH specialty - change</t>
  </si>
  <si>
    <t>Capacity impact due to adverse events</t>
  </si>
  <si>
    <t>Adverse events, various (cases) - change</t>
  </si>
  <si>
    <t>Notes for analysts: how to complete this sheet</t>
  </si>
  <si>
    <t>Analyst please hide sheet once complete.</t>
  </si>
  <si>
    <t>The topic-specific sections where formulae may need to be changed are highlighted in yellow</t>
  </si>
  <si>
    <t>Dropdowns</t>
  </si>
  <si>
    <t>Current selections</t>
  </si>
  <si>
    <t>Costing template</t>
  </si>
  <si>
    <t>Inputs</t>
  </si>
  <si>
    <t>Admin cost</t>
  </si>
  <si>
    <t>staff grade</t>
  </si>
  <si>
    <t>1) Ensure the formulae in D13 to E18are updated. The formula in D13 to be amended is below - amend the red '2' where necessary.  Typically use 2 and 3 or 5 and 6.</t>
  </si>
  <si>
    <t>Per 100,000 population</t>
  </si>
  <si>
    <t>PER100K</t>
  </si>
  <si>
    <t>Organisation type</t>
  </si>
  <si>
    <t>Dropdown code</t>
  </si>
  <si>
    <t>national prices</t>
  </si>
  <si>
    <r>
      <t xml:space="preserve">         =IF(OR(C13="", C13="-"), "",VLOOKUP((CONCATENATE($N13," - ",$B13)),$C$27:$GL$662,</t>
    </r>
    <r>
      <rPr>
        <b/>
        <u/>
        <sz val="11"/>
        <color rgb="FFFF0000"/>
        <rFont val="Arial"/>
        <family val="2"/>
      </rPr>
      <t>2</t>
    </r>
    <r>
      <rPr>
        <sz val="11"/>
        <color theme="1"/>
        <rFont val="Arial"/>
        <family val="2"/>
      </rPr>
      <t>,FALSE))</t>
    </r>
  </si>
  <si>
    <t>England ICS</t>
  </si>
  <si>
    <t>ENGLANDICS</t>
  </si>
  <si>
    <t>NATIONAL</t>
  </si>
  <si>
    <t>no</t>
  </si>
  <si>
    <t>2) Check that the formulae in the 'manual input' row refer to the correct 'topic-specific' column of data</t>
  </si>
  <si>
    <t>NHSE regions</t>
  </si>
  <si>
    <t>NHSENGRE</t>
  </si>
  <si>
    <t>Wales – Health Boards</t>
  </si>
  <si>
    <t>WALESHB</t>
  </si>
  <si>
    <t>NI – Health and Social Care Trusts</t>
  </si>
  <si>
    <t>NI_HSCT</t>
  </si>
  <si>
    <t>8b</t>
  </si>
  <si>
    <t>Population data</t>
  </si>
  <si>
    <t>LA Wales</t>
  </si>
  <si>
    <t>LOCALAUTHWALES</t>
  </si>
  <si>
    <t>8c</t>
  </si>
  <si>
    <t>Population specific to this guidance</t>
  </si>
  <si>
    <t>LA NI</t>
  </si>
  <si>
    <t>LOCALAUTHNORTHI</t>
  </si>
  <si>
    <t>8d</t>
  </si>
  <si>
    <t>Total population</t>
  </si>
  <si>
    <t>Males aged 18 and over</t>
  </si>
  <si>
    <t>Females aged 18 and over</t>
  </si>
  <si>
    <t>Topic-specific population selected</t>
  </si>
  <si>
    <t>LA England</t>
  </si>
  <si>
    <t>LOCALAUTHENG</t>
  </si>
  <si>
    <t>England – CCGs</t>
  </si>
  <si>
    <t>ENGCCGS</t>
  </si>
  <si>
    <t>medical</t>
  </si>
  <si>
    <t>mixed</t>
  </si>
  <si>
    <t>TOTAL</t>
  </si>
  <si>
    <t>Organisation name</t>
  </si>
  <si>
    <t>Concatenated field (for search)</t>
  </si>
  <si>
    <t>18 years and over</t>
  </si>
  <si>
    <t>All</t>
  </si>
  <si>
    <t>0–17 years</t>
  </si>
  <si>
    <t>Males</t>
  </si>
  <si>
    <t>Females</t>
  </si>
  <si>
    <t>Persons</t>
  </si>
  <si>
    <t>90 and over</t>
  </si>
  <si>
    <t>National - England</t>
  </si>
  <si>
    <t>Wales</t>
  </si>
  <si>
    <t>National - Wales</t>
  </si>
  <si>
    <t>Northern Ireland</t>
  </si>
  <si>
    <t>National - Northern Ireland</t>
  </si>
  <si>
    <t xml:space="preserve">Barnsley </t>
  </si>
  <si>
    <t xml:space="preserve">Basildon and Brentwood </t>
  </si>
  <si>
    <t xml:space="preserve">Bassetlaw </t>
  </si>
  <si>
    <t xml:space="preserve">Bath and North East Somerset, Swindon and Wiltshire </t>
  </si>
  <si>
    <t xml:space="preserve">Bedfordshire, Luton and Milton Keynes </t>
  </si>
  <si>
    <t xml:space="preserve">Berkshire West </t>
  </si>
  <si>
    <t xml:space="preserve">Birmingham and Solihull </t>
  </si>
  <si>
    <t xml:space="preserve">Black Country and West Birmingham </t>
  </si>
  <si>
    <t xml:space="preserve">Blackburn with Darwen </t>
  </si>
  <si>
    <t xml:space="preserve">Blackpool </t>
  </si>
  <si>
    <t xml:space="preserve">Bolton </t>
  </si>
  <si>
    <t xml:space="preserve">Bradford District and Craven </t>
  </si>
  <si>
    <t xml:space="preserve">Brighton and Hove </t>
  </si>
  <si>
    <t xml:space="preserve">Bristol, North Somerset and South Gloucestershire </t>
  </si>
  <si>
    <t xml:space="preserve">Buckinghamshire </t>
  </si>
  <si>
    <t xml:space="preserve">Bury </t>
  </si>
  <si>
    <t xml:space="preserve">Calderdale </t>
  </si>
  <si>
    <t xml:space="preserve">Cambridgeshire and Peterborough </t>
  </si>
  <si>
    <t xml:space="preserve">Cannock Chase </t>
  </si>
  <si>
    <t xml:space="preserve">Castle Point and Rochford </t>
  </si>
  <si>
    <t xml:space="preserve">Cheshire </t>
  </si>
  <si>
    <t xml:space="preserve">Chorley and South Ribble </t>
  </si>
  <si>
    <t xml:space="preserve">County Durham </t>
  </si>
  <si>
    <t xml:space="preserve">Coventry and Warwickshire </t>
  </si>
  <si>
    <t xml:space="preserve">Derby and Derbyshire </t>
  </si>
  <si>
    <t xml:space="preserve">Devon </t>
  </si>
  <si>
    <t xml:space="preserve">Doncaster </t>
  </si>
  <si>
    <t xml:space="preserve">Dorset </t>
  </si>
  <si>
    <t xml:space="preserve">East and North Hertfordshire </t>
  </si>
  <si>
    <t xml:space="preserve">East Lancashire </t>
  </si>
  <si>
    <t xml:space="preserve">East Leicestershire and Rutland </t>
  </si>
  <si>
    <t xml:space="preserve">East Riding of Yorkshire </t>
  </si>
  <si>
    <t xml:space="preserve">East Staffordshire </t>
  </si>
  <si>
    <t xml:space="preserve">East Sussex </t>
  </si>
  <si>
    <t xml:space="preserve">Frimley </t>
  </si>
  <si>
    <t xml:space="preserve">Fylde and Wyre </t>
  </si>
  <si>
    <t xml:space="preserve">Gloucestershire </t>
  </si>
  <si>
    <t xml:space="preserve">Greater Preston </t>
  </si>
  <si>
    <t xml:space="preserve">Halton </t>
  </si>
  <si>
    <t xml:space="preserve">Hampshire, Southampton and Isle of Wight </t>
  </si>
  <si>
    <t xml:space="preserve">Herefordshire and Worcestershire </t>
  </si>
  <si>
    <t xml:space="preserve">Herts Valleys </t>
  </si>
  <si>
    <t xml:space="preserve">Heywood, Middleton and Rochdale </t>
  </si>
  <si>
    <t xml:space="preserve">Hull </t>
  </si>
  <si>
    <t xml:space="preserve">Ipswich and East Suffolk </t>
  </si>
  <si>
    <t xml:space="preserve">Kent and Medway </t>
  </si>
  <si>
    <t xml:space="preserve">Kernow </t>
  </si>
  <si>
    <t xml:space="preserve">Kirklees </t>
  </si>
  <si>
    <t xml:space="preserve">Knowsley </t>
  </si>
  <si>
    <t xml:space="preserve">Leeds </t>
  </si>
  <si>
    <t xml:space="preserve">Leicester City </t>
  </si>
  <si>
    <t xml:space="preserve">Lincolnshire </t>
  </si>
  <si>
    <t xml:space="preserve">Liverpool </t>
  </si>
  <si>
    <t xml:space="preserve">Manchester </t>
  </si>
  <si>
    <t xml:space="preserve">Mid Essex </t>
  </si>
  <si>
    <t xml:space="preserve">Morecambe Bay </t>
  </si>
  <si>
    <t xml:space="preserve">Newcastle Gateshead </t>
  </si>
  <si>
    <t xml:space="preserve">Norfolk and Waveney </t>
  </si>
  <si>
    <t xml:space="preserve">North Central London </t>
  </si>
  <si>
    <t xml:space="preserve">North Cumbria </t>
  </si>
  <si>
    <t xml:space="preserve">North East Essex </t>
  </si>
  <si>
    <t xml:space="preserve">North East Lincolnshire </t>
  </si>
  <si>
    <t xml:space="preserve">North East London </t>
  </si>
  <si>
    <t xml:space="preserve">North Lincolnshire </t>
  </si>
  <si>
    <t xml:space="preserve">North Staffordshire </t>
  </si>
  <si>
    <t xml:space="preserve">North Tyneside </t>
  </si>
  <si>
    <t xml:space="preserve">North West London </t>
  </si>
  <si>
    <t xml:space="preserve">North Yorkshire </t>
  </si>
  <si>
    <t xml:space="preserve">Northamptonshire </t>
  </si>
  <si>
    <t xml:space="preserve">Northumberland </t>
  </si>
  <si>
    <t xml:space="preserve">Nottingham and Nottinghamshire </t>
  </si>
  <si>
    <t xml:space="preserve">Oldham </t>
  </si>
  <si>
    <t xml:space="preserve">Oxfordshire </t>
  </si>
  <si>
    <t xml:space="preserve">Portsmouth </t>
  </si>
  <si>
    <t xml:space="preserve">Rotherham </t>
  </si>
  <si>
    <t xml:space="preserve">Salford </t>
  </si>
  <si>
    <t xml:space="preserve">Sheffield </t>
  </si>
  <si>
    <t xml:space="preserve">Shropshire, Telford and Wrekin </t>
  </si>
  <si>
    <t xml:space="preserve">Somerset </t>
  </si>
  <si>
    <t xml:space="preserve">South East London </t>
  </si>
  <si>
    <t xml:space="preserve">South East Staffordshire and Seisdon Peninsula </t>
  </si>
  <si>
    <t xml:space="preserve">South Sefton </t>
  </si>
  <si>
    <t xml:space="preserve">South Tyneside </t>
  </si>
  <si>
    <t xml:space="preserve">South West London </t>
  </si>
  <si>
    <t xml:space="preserve">Southend </t>
  </si>
  <si>
    <t xml:space="preserve">Southport and Formby </t>
  </si>
  <si>
    <t xml:space="preserve">St Helens </t>
  </si>
  <si>
    <t xml:space="preserve">Stafford and Surrounds </t>
  </si>
  <si>
    <t xml:space="preserve">Stockport </t>
  </si>
  <si>
    <t xml:space="preserve">Stoke on Trent </t>
  </si>
  <si>
    <t xml:space="preserve">Sunderland </t>
  </si>
  <si>
    <t xml:space="preserve">Surrey Heartlands </t>
  </si>
  <si>
    <t xml:space="preserve">Tameside and Glossop </t>
  </si>
  <si>
    <t xml:space="preserve">Tees Valley </t>
  </si>
  <si>
    <t xml:space="preserve">Thurrock </t>
  </si>
  <si>
    <t xml:space="preserve">Trafford </t>
  </si>
  <si>
    <t xml:space="preserve">Vale of York </t>
  </si>
  <si>
    <t xml:space="preserve">Wakefield </t>
  </si>
  <si>
    <t xml:space="preserve">Warrington </t>
  </si>
  <si>
    <t xml:space="preserve">West Essex </t>
  </si>
  <si>
    <t xml:space="preserve">West Lancashire </t>
  </si>
  <si>
    <t xml:space="preserve">West Leicestershire </t>
  </si>
  <si>
    <t xml:space="preserve">West Suffolk </t>
  </si>
  <si>
    <t xml:space="preserve">West Sussex </t>
  </si>
  <si>
    <t xml:space="preserve">Wigan Borough </t>
  </si>
  <si>
    <t xml:space="preserve">Wirral </t>
  </si>
  <si>
    <t xml:space="preserve">Aneurin Bevan University Health Board </t>
  </si>
  <si>
    <t xml:space="preserve">Betsi Cadwaladr University Health Board </t>
  </si>
  <si>
    <t xml:space="preserve">Cardiff and Vale University Health Board </t>
  </si>
  <si>
    <t xml:space="preserve">Cwm Taf Morgannwg University Health Board </t>
  </si>
  <si>
    <t xml:space="preserve">Hywel Dda University Health Board </t>
  </si>
  <si>
    <t xml:space="preserve">Powys Teaching Health Board </t>
  </si>
  <si>
    <t xml:space="preserve">Swansea Bay University Health Board </t>
  </si>
  <si>
    <t>Belfast Health and Social Care Trust</t>
  </si>
  <si>
    <t>Northern Health and Social Care Trust</t>
  </si>
  <si>
    <t>South Eastern Health and Social Care Trust</t>
  </si>
  <si>
    <t>Southern Health and Social Care Trust</t>
  </si>
  <si>
    <t>Western Health and Social Care Trust</t>
  </si>
  <si>
    <t>East of England</t>
  </si>
  <si>
    <t>London</t>
  </si>
  <si>
    <t>Midlands</t>
  </si>
  <si>
    <t>North East and Yorkshire</t>
  </si>
  <si>
    <t>North West</t>
  </si>
  <si>
    <t>South East</t>
  </si>
  <si>
    <t>South West</t>
  </si>
  <si>
    <t>Bath and North East Somerset, Swindon and Wiltshire</t>
  </si>
  <si>
    <t>Bedfordshire, Luton and Milton Keynes</t>
  </si>
  <si>
    <t>Birmingham and Solihull </t>
  </si>
  <si>
    <t>Bristol, North Somerset and South Gloucestershire</t>
  </si>
  <si>
    <t>Buckinghamshire, Oxfordshire and Berkshire West:</t>
  </si>
  <si>
    <t>Cambridgeshire and Peterborough</t>
  </si>
  <si>
    <t>Cheshire and Merseyside</t>
  </si>
  <si>
    <t xml:space="preserve">Cornwall and the Isles of Scilly </t>
  </si>
  <si>
    <t>Coventry and Warwickshire</t>
  </si>
  <si>
    <t>Derbyshire</t>
  </si>
  <si>
    <t>Devon</t>
  </si>
  <si>
    <t>Dorset</t>
  </si>
  <si>
    <t>Frimley</t>
  </si>
  <si>
    <t>Gloucestershire</t>
  </si>
  <si>
    <t xml:space="preserve">Greater Manchester </t>
  </si>
  <si>
    <t>Hampshire and the Isle of Wight</t>
  </si>
  <si>
    <t>Hertfordshire and West Essex</t>
  </si>
  <si>
    <t>Hertfordshire and Worcestershire</t>
  </si>
  <si>
    <t>Humber, Coast and Vale</t>
  </si>
  <si>
    <t>Kent and Medway</t>
  </si>
  <si>
    <t>Lancashire and South Cumbria</t>
  </si>
  <si>
    <t>Leicester, Leicestershire and Rutland</t>
  </si>
  <si>
    <t>Lincolnshire</t>
  </si>
  <si>
    <t xml:space="preserve">Mid and South Essex </t>
  </si>
  <si>
    <t>Norfolk and Waveney</t>
  </si>
  <si>
    <t>North East and North Cumbria</t>
  </si>
  <si>
    <t>North West London</t>
  </si>
  <si>
    <t>Northamptonshire</t>
  </si>
  <si>
    <t>Nottinghamshire</t>
  </si>
  <si>
    <t>Shropshire and Telford and Wrekin</t>
  </si>
  <si>
    <t>Somerset</t>
  </si>
  <si>
    <t>South East London</t>
  </si>
  <si>
    <t>South West London</t>
  </si>
  <si>
    <t>South Yorkshire and Bassetlaw</t>
  </si>
  <si>
    <t>Staffodshire and Stoke-on-Trent</t>
  </si>
  <si>
    <t>Suffolk and North East Essex</t>
  </si>
  <si>
    <t>Surrey Heartlands</t>
  </si>
  <si>
    <t>Sussex and Health Care Partnership</t>
  </si>
  <si>
    <t>The Black Country</t>
  </si>
  <si>
    <t>West Yorkshire and Harrogate</t>
  </si>
  <si>
    <t>Adur</t>
  </si>
  <si>
    <t>Allerdale</t>
  </si>
  <si>
    <t>Amber Valley</t>
  </si>
  <si>
    <t>Arun</t>
  </si>
  <si>
    <t>Ashfield</t>
  </si>
  <si>
    <t>Ashford</t>
  </si>
  <si>
    <t>Babergh</t>
  </si>
  <si>
    <t>Barking and Dagenham</t>
  </si>
  <si>
    <t>Barnet</t>
  </si>
  <si>
    <t>Barnsley</t>
  </si>
  <si>
    <t>Barrow-in-Furness</t>
  </si>
  <si>
    <t>Basildon</t>
  </si>
  <si>
    <t>Basingstoke and Deane</t>
  </si>
  <si>
    <t>Bassetlaw</t>
  </si>
  <si>
    <t>Bath and North East Somerset</t>
  </si>
  <si>
    <t>Bedford</t>
  </si>
  <si>
    <t>Bexley</t>
  </si>
  <si>
    <t>Birmingham</t>
  </si>
  <si>
    <t>Blaby</t>
  </si>
  <si>
    <t>Blackburn with Darwen</t>
  </si>
  <si>
    <t>Blackpool</t>
  </si>
  <si>
    <t>Bolsover</t>
  </si>
  <si>
    <t>Bolton</t>
  </si>
  <si>
    <t>Boston</t>
  </si>
  <si>
    <t>Bournemouth, Christchurch and Poole</t>
  </si>
  <si>
    <t>Bracknell Forest</t>
  </si>
  <si>
    <t>Bradford</t>
  </si>
  <si>
    <t>Braintree</t>
  </si>
  <si>
    <t>Breckland</t>
  </si>
  <si>
    <t>Brent</t>
  </si>
  <si>
    <t>Brentwood</t>
  </si>
  <si>
    <t>Brighton and Hove</t>
  </si>
  <si>
    <t>Bristol, City of</t>
  </si>
  <si>
    <t>Broadland</t>
  </si>
  <si>
    <t>Bromley</t>
  </si>
  <si>
    <t>Bromsgrove</t>
  </si>
  <si>
    <t>Broxbourne</t>
  </si>
  <si>
    <t>Broxtowe</t>
  </si>
  <si>
    <t>Buckinghamshire</t>
  </si>
  <si>
    <t>Burnley</t>
  </si>
  <si>
    <t>Bury</t>
  </si>
  <si>
    <t>Calderdale</t>
  </si>
  <si>
    <t>Cambridge</t>
  </si>
  <si>
    <t>Camden</t>
  </si>
  <si>
    <t>Cannock Chase</t>
  </si>
  <si>
    <t>Canterbury</t>
  </si>
  <si>
    <t>Carlisle</t>
  </si>
  <si>
    <t>Castle Point</t>
  </si>
  <si>
    <t>Central Bedfordshire</t>
  </si>
  <si>
    <t>Charnwood</t>
  </si>
  <si>
    <t>Chelmsford</t>
  </si>
  <si>
    <t>Cheltenham</t>
  </si>
  <si>
    <t>Cherwell</t>
  </si>
  <si>
    <t>Cheshire East</t>
  </si>
  <si>
    <t>Cheshire West and Chester</t>
  </si>
  <si>
    <t>Chesterfield</t>
  </si>
  <si>
    <t>Chichester</t>
  </si>
  <si>
    <t>Chorley</t>
  </si>
  <si>
    <t>City of London</t>
  </si>
  <si>
    <t>Colchester</t>
  </si>
  <si>
    <t>Copeland</t>
  </si>
  <si>
    <t>Corby</t>
  </si>
  <si>
    <t>Cornwall</t>
  </si>
  <si>
    <t>Cotswold</t>
  </si>
  <si>
    <t>County Durham</t>
  </si>
  <si>
    <t>Coventry</t>
  </si>
  <si>
    <t>Craven</t>
  </si>
  <si>
    <t>Crawley</t>
  </si>
  <si>
    <t>Croydon</t>
  </si>
  <si>
    <t>Dacorum</t>
  </si>
  <si>
    <t>Darlington</t>
  </si>
  <si>
    <t>Dartford</t>
  </si>
  <si>
    <t>Daventry</t>
  </si>
  <si>
    <t>Derby</t>
  </si>
  <si>
    <t>Derbyshire Dales</t>
  </si>
  <si>
    <t>Doncaster</t>
  </si>
  <si>
    <t>Dover</t>
  </si>
  <si>
    <t>Dudley</t>
  </si>
  <si>
    <t>Ealing</t>
  </si>
  <si>
    <t>East Cambridgeshire</t>
  </si>
  <si>
    <t>East Devon</t>
  </si>
  <si>
    <t>East Hampshire</t>
  </si>
  <si>
    <t>East Hertfordshire</t>
  </si>
  <si>
    <t>East Lindsey</t>
  </si>
  <si>
    <t>East Northamptonshire</t>
  </si>
  <si>
    <t>East Riding of Yorkshire</t>
  </si>
  <si>
    <t>East Staffordshire</t>
  </si>
  <si>
    <t>East Suffolk</t>
  </si>
  <si>
    <t>Eastbourne</t>
  </si>
  <si>
    <t>Eastleigh</t>
  </si>
  <si>
    <t>Eden</t>
  </si>
  <si>
    <t>Elmbridge</t>
  </si>
  <si>
    <t>Enfield</t>
  </si>
  <si>
    <t>Epping Forest</t>
  </si>
  <si>
    <t>Epsom and Ewell</t>
  </si>
  <si>
    <t>Erewash</t>
  </si>
  <si>
    <t>Exeter</t>
  </si>
  <si>
    <t>Fareham</t>
  </si>
  <si>
    <t>Fenland</t>
  </si>
  <si>
    <t>Folkestone and Hythe</t>
  </si>
  <si>
    <t>Forest of Dean</t>
  </si>
  <si>
    <t>Fylde</t>
  </si>
  <si>
    <t>Gateshead</t>
  </si>
  <si>
    <t>Gedling</t>
  </si>
  <si>
    <t>Gloucester</t>
  </si>
  <si>
    <t>Gosport</t>
  </si>
  <si>
    <t>Gravesham</t>
  </si>
  <si>
    <t>Great Yarmouth</t>
  </si>
  <si>
    <t>Greenwich</t>
  </si>
  <si>
    <t>Guildford</t>
  </si>
  <si>
    <t>Hackney</t>
  </si>
  <si>
    <t>Halton</t>
  </si>
  <si>
    <t>Hambleton</t>
  </si>
  <si>
    <t>Hammersmith and Fulham</t>
  </si>
  <si>
    <t>Harborough</t>
  </si>
  <si>
    <t>Haringey</t>
  </si>
  <si>
    <t>Harlow</t>
  </si>
  <si>
    <t>Harrogate</t>
  </si>
  <si>
    <t>Harrow</t>
  </si>
  <si>
    <t>Hart</t>
  </si>
  <si>
    <t>Hartlepool</t>
  </si>
  <si>
    <t>Hastings</t>
  </si>
  <si>
    <t>Havant</t>
  </si>
  <si>
    <t>Havering</t>
  </si>
  <si>
    <t>Herefordshire, County of</t>
  </si>
  <si>
    <t>Hertsmere</t>
  </si>
  <si>
    <t>High Peak</t>
  </si>
  <si>
    <t>Hillingdon</t>
  </si>
  <si>
    <t>Hinckley and Bosworth</t>
  </si>
  <si>
    <t>Horsham</t>
  </si>
  <si>
    <t>Hounslow</t>
  </si>
  <si>
    <t>Huntingdonshire</t>
  </si>
  <si>
    <t>Hyndburn</t>
  </si>
  <si>
    <t>Ipswich</t>
  </si>
  <si>
    <t>Isle of Wight</t>
  </si>
  <si>
    <t>Isles of Scilly</t>
  </si>
  <si>
    <t>Islington</t>
  </si>
  <si>
    <t>Kensington and Chelsea</t>
  </si>
  <si>
    <t>Kettering</t>
  </si>
  <si>
    <t>King's Lynn and West Norfolk</t>
  </si>
  <si>
    <t>Kingston upon Hull, City of</t>
  </si>
  <si>
    <t>Kingston upon Thames</t>
  </si>
  <si>
    <t>Kirklees</t>
  </si>
  <si>
    <t>Knowsley</t>
  </si>
  <si>
    <t>Lambeth</t>
  </si>
  <si>
    <t>Lancaster</t>
  </si>
  <si>
    <t>Leeds</t>
  </si>
  <si>
    <t>Leicester</t>
  </si>
  <si>
    <t>Lewes</t>
  </si>
  <si>
    <t>Lewisham</t>
  </si>
  <si>
    <t>Lichfield</t>
  </si>
  <si>
    <t>Lincoln</t>
  </si>
  <si>
    <t>Liverpool</t>
  </si>
  <si>
    <t>Luton</t>
  </si>
  <si>
    <t>Maidstone</t>
  </si>
  <si>
    <t>Maldon</t>
  </si>
  <si>
    <t>Malvern Hills</t>
  </si>
  <si>
    <t>Manchester</t>
  </si>
  <si>
    <t>Mansfield</t>
  </si>
  <si>
    <t>Medway</t>
  </si>
  <si>
    <t>Melton</t>
  </si>
  <si>
    <t>Mendip</t>
  </si>
  <si>
    <t>Merton</t>
  </si>
  <si>
    <t>Mid Devon</t>
  </si>
  <si>
    <t>Mid Suffolk</t>
  </si>
  <si>
    <t>Mid Sussex</t>
  </si>
  <si>
    <t>Middlesbrough</t>
  </si>
  <si>
    <t>Milton Keynes</t>
  </si>
  <si>
    <t>Mole Valley</t>
  </si>
  <si>
    <t>New Forest</t>
  </si>
  <si>
    <t>Newark and Sherwood</t>
  </si>
  <si>
    <t>Newcastle upon Tyne</t>
  </si>
  <si>
    <t>Newcastle-under-Lyme</t>
  </si>
  <si>
    <t>Newham</t>
  </si>
  <si>
    <t>North Devon</t>
  </si>
  <si>
    <t>North East Derbyshire</t>
  </si>
  <si>
    <t>North East Lincolnshire</t>
  </si>
  <si>
    <t>North Hertfordshire</t>
  </si>
  <si>
    <t>North Kesteven</t>
  </si>
  <si>
    <t>North Lincolnshire</t>
  </si>
  <si>
    <t>North Norfolk</t>
  </si>
  <si>
    <t>North Somerset</t>
  </si>
  <si>
    <t>North Tyneside</t>
  </si>
  <si>
    <t>North Warwickshire</t>
  </si>
  <si>
    <t>North West Leicestershire</t>
  </si>
  <si>
    <t>Northampton</t>
  </si>
  <si>
    <t>Northumberland</t>
  </si>
  <si>
    <t>Norwich</t>
  </si>
  <si>
    <t>Nottingham</t>
  </si>
  <si>
    <t>Nuneaton and Bedworth</t>
  </si>
  <si>
    <t>Oadby and Wigston</t>
  </si>
  <si>
    <t>Oldham</t>
  </si>
  <si>
    <t>Oxford</t>
  </si>
  <si>
    <t>Pendle</t>
  </si>
  <si>
    <t>Peterborough</t>
  </si>
  <si>
    <t>Plymouth</t>
  </si>
  <si>
    <t>Portsmouth</t>
  </si>
  <si>
    <t>Preston</t>
  </si>
  <si>
    <t>Reading</t>
  </si>
  <si>
    <t>Redbridge</t>
  </si>
  <si>
    <t>Redcar and Cleveland</t>
  </si>
  <si>
    <t>Redditch</t>
  </si>
  <si>
    <t>Reigate and Banstead</t>
  </si>
  <si>
    <t>Ribble Valley</t>
  </si>
  <si>
    <t>Richmond upon Thames</t>
  </si>
  <si>
    <t>Richmondshire</t>
  </si>
  <si>
    <t>Rochdale</t>
  </si>
  <si>
    <t>Rochford</t>
  </si>
  <si>
    <t>Rossendale</t>
  </si>
  <si>
    <t>Rother</t>
  </si>
  <si>
    <t>Rotherham</t>
  </si>
  <si>
    <t>Rugby</t>
  </si>
  <si>
    <t>Runnymede</t>
  </si>
  <si>
    <t>Rushcliffe</t>
  </si>
  <si>
    <t>Rushmoor</t>
  </si>
  <si>
    <t>Rutland</t>
  </si>
  <si>
    <t>Ryedale</t>
  </si>
  <si>
    <t>Salford</t>
  </si>
  <si>
    <t>Sandwell</t>
  </si>
  <si>
    <t>Scarborough</t>
  </si>
  <si>
    <t>Sedgemoor</t>
  </si>
  <si>
    <t>Sefton</t>
  </si>
  <si>
    <t>Selby</t>
  </si>
  <si>
    <t>Sevenoaks</t>
  </si>
  <si>
    <t>Sheffield</t>
  </si>
  <si>
    <t>Shropshire</t>
  </si>
  <si>
    <t>Slough</t>
  </si>
  <si>
    <t>Solihull</t>
  </si>
  <si>
    <t>Somerset West and Taunton</t>
  </si>
  <si>
    <t>South Cambridgeshire</t>
  </si>
  <si>
    <t>South Derbyshire</t>
  </si>
  <si>
    <t>South Gloucestershire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</si>
  <si>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</si>
  <si>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</si>
  <si>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</si>
  <si>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</si>
  <si>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</si>
  <si>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</si>
  <si>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</si>
  <si>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Ribble</t>
  </si>
  <si>
    <t>South Somerset</t>
  </si>
  <si>
    <t>South Staffordshire</t>
  </si>
  <si>
    <t>South Tyneside</t>
  </si>
  <si>
    <t>Southampton</t>
  </si>
  <si>
    <t>Southend-on-Sea</t>
  </si>
  <si>
    <t>Southwark</t>
  </si>
  <si>
    <t>Spelthorne</t>
  </si>
  <si>
    <t>St Albans</t>
  </si>
  <si>
    <t>St. Helens</t>
  </si>
  <si>
    <t>Stafford</t>
  </si>
  <si>
    <t>Staffordshire Moorlands</t>
  </si>
  <si>
    <t>Stevenage</t>
  </si>
  <si>
    <t>Stockport</t>
  </si>
  <si>
    <t>Stockton-on-Tees</t>
  </si>
  <si>
    <t>Stoke-on-Trent</t>
  </si>
  <si>
    <t>Stratford-on-Avon</t>
  </si>
  <si>
    <t>Stroud</t>
  </si>
  <si>
    <t>Sunderland</t>
  </si>
  <si>
    <t>Surrey Heath</t>
  </si>
  <si>
    <t>Sutton</t>
  </si>
  <si>
    <t>Swale</t>
  </si>
  <si>
    <t>Swindon</t>
  </si>
  <si>
    <t>Tameside</t>
  </si>
  <si>
    <t>Tamworth</t>
  </si>
  <si>
    <t>Tandridge</t>
  </si>
  <si>
    <t>Teignbridge</t>
  </si>
  <si>
    <t>Telford and Wrekin</t>
  </si>
  <si>
    <t>Tendring</t>
  </si>
  <si>
    <t>Test Valley</t>
  </si>
  <si>
    <t>Tewkesbury</t>
  </si>
  <si>
    <t>Thanet</t>
  </si>
  <si>
    <t>Three Rivers</t>
  </si>
  <si>
    <t>Thurrock</t>
  </si>
  <si>
    <t>Tonbridge and Malling</t>
  </si>
  <si>
    <t>Torbay</t>
  </si>
  <si>
    <t>Torridge</t>
  </si>
  <si>
    <t>Tower Hamlets</t>
  </si>
  <si>
    <t>Trafford</t>
  </si>
  <si>
    <t>Tunbridge Wells</t>
  </si>
  <si>
    <t>Uttlesford</t>
  </si>
  <si>
    <t>Vale of White Horse</t>
  </si>
  <si>
    <t>Wakefield</t>
  </si>
  <si>
    <t>Walsall</t>
  </si>
  <si>
    <t>Waltham Forest</t>
  </si>
  <si>
    <t>Wandsworth</t>
  </si>
  <si>
    <t>Warrington</t>
  </si>
  <si>
    <t>Warwick</t>
  </si>
  <si>
    <t>Watford</t>
  </si>
  <si>
    <t>Waverley</t>
  </si>
  <si>
    <t>Wealden</t>
  </si>
  <si>
    <t>Wellingborough</t>
  </si>
  <si>
    <t>Welwyn Hatfield</t>
  </si>
  <si>
    <t>West Berkshire</t>
  </si>
  <si>
    <t>West Devon</t>
  </si>
  <si>
    <t>West Lancashire</t>
  </si>
  <si>
    <t>West Lindsey</t>
  </si>
  <si>
    <t>West Oxfordshire</t>
  </si>
  <si>
    <t>West Suffolk</t>
  </si>
  <si>
    <t>Westminster</t>
  </si>
  <si>
    <t>Wigan</t>
  </si>
  <si>
    <t>Wiltshire</t>
  </si>
  <si>
    <t>Winchester</t>
  </si>
  <si>
    <t>Windsor and Maidenhead</t>
  </si>
  <si>
    <t>Wirral</t>
  </si>
  <si>
    <t>Woking</t>
  </si>
  <si>
    <t>Wokingham</t>
  </si>
  <si>
    <t>Wolverhampton</t>
  </si>
  <si>
    <t>Worcester</t>
  </si>
  <si>
    <t>Worthing</t>
  </si>
  <si>
    <t>Wychavon</t>
  </si>
  <si>
    <t>Wyre</t>
  </si>
  <si>
    <t>Wyre Forest</t>
  </si>
  <si>
    <t>York</t>
  </si>
  <si>
    <t>LA wales</t>
  </si>
  <si>
    <t>Blaenau Gwent</t>
  </si>
  <si>
    <t>Bridgend</t>
  </si>
  <si>
    <t>Caerphilly</t>
  </si>
  <si>
    <t>Cardiff</t>
  </si>
  <si>
    <t>Carmarthenshire</t>
  </si>
  <si>
    <t>Ceredigion</t>
  </si>
  <si>
    <t>Conwy</t>
  </si>
  <si>
    <t>Denbighshire</t>
  </si>
  <si>
    <t>Flintshire</t>
  </si>
  <si>
    <t>Gwynedd</t>
  </si>
  <si>
    <t>Isle of Anglesey</t>
  </si>
  <si>
    <t>Merthyr Tydfil</t>
  </si>
  <si>
    <t>Monmouthshire</t>
  </si>
  <si>
    <t>Neath Port Talbot</t>
  </si>
  <si>
    <t>Newport</t>
  </si>
  <si>
    <t>Pembrokeshire</t>
  </si>
  <si>
    <t>Powys</t>
  </si>
  <si>
    <t>Rhondda Cynon Taf</t>
  </si>
  <si>
    <t>Swansea</t>
  </si>
  <si>
    <t>Torfaen</t>
  </si>
  <si>
    <t>Vale of Glamorgan</t>
  </si>
  <si>
    <t>Wrexham</t>
  </si>
  <si>
    <t>Antrim and Newtownabbey</t>
  </si>
  <si>
    <t>Ards and North Down</t>
  </si>
  <si>
    <t>Armagh City, Banbridge and Craigavon</t>
  </si>
  <si>
    <t>Belfast</t>
  </si>
  <si>
    <t>Causeway Coast and Glens</t>
  </si>
  <si>
    <t>Derry City and Strabane</t>
  </si>
  <si>
    <t>Fermanagh and Omagh</t>
  </si>
  <si>
    <t>Lisburn and Castlereagh</t>
  </si>
  <si>
    <t>Mid and East Antrim</t>
  </si>
  <si>
    <t>Mid Ulster</t>
  </si>
  <si>
    <t>Newry, Mourne and Down</t>
  </si>
  <si>
    <t>Population over time</t>
  </si>
  <si>
    <t>Current year</t>
  </si>
  <si>
    <t>Year 1</t>
  </si>
  <si>
    <t>Year 2</t>
  </si>
  <si>
    <t>Year 3</t>
  </si>
  <si>
    <t>Year 4</t>
  </si>
  <si>
    <t>Year 5</t>
  </si>
  <si>
    <t>Averages</t>
  </si>
  <si>
    <t xml:space="preserve">Compounding </t>
  </si>
  <si>
    <t>Value to use in formula</t>
  </si>
  <si>
    <t>Specific age groups</t>
  </si>
  <si>
    <t>Population growth rate estimates</t>
  </si>
  <si>
    <t>Local population</t>
  </si>
  <si>
    <t>All population</t>
  </si>
  <si>
    <t>Children 0-11 years</t>
  </si>
  <si>
    <t>Children 12-17 years</t>
  </si>
  <si>
    <t>Children 0-17 years</t>
  </si>
  <si>
    <t>Children &amp; young people 0-25 years</t>
  </si>
  <si>
    <t>Adults 18 years and over</t>
  </si>
  <si>
    <t>Females 40 years and over</t>
  </si>
  <si>
    <t>Females 50 years and over</t>
  </si>
  <si>
    <t xml:space="preserve">Males 40 years and over </t>
  </si>
  <si>
    <t xml:space="preserve">Males 50 years and over </t>
  </si>
  <si>
    <t>Adults 40 years and over</t>
  </si>
  <si>
    <t>Adults 50 years and over</t>
  </si>
  <si>
    <t>Adults 60 years and over</t>
  </si>
  <si>
    <t>All women</t>
  </si>
  <si>
    <t xml:space="preserve">Do not use </t>
  </si>
  <si>
    <t xml:space="preserve">RIA to use this </t>
  </si>
  <si>
    <t>column of data</t>
  </si>
  <si>
    <t xml:space="preserve">in Inputs and </t>
  </si>
  <si>
    <t>Green highlighted row shows adults 18 years and over</t>
  </si>
  <si>
    <t>eligible population</t>
  </si>
  <si>
    <t>sheet cell F18</t>
  </si>
  <si>
    <t>This is the compound</t>
  </si>
  <si>
    <t>growth rate</t>
  </si>
  <si>
    <t>Progression towards implementation will vary according to baseline position and degree of change that takes place.</t>
  </si>
  <si>
    <t>Current practice - 
year 0</t>
  </si>
  <si>
    <t>Future practice -year 3</t>
  </si>
  <si>
    <t>Future practice - year 4</t>
  </si>
  <si>
    <t>Future practice - year 5</t>
  </si>
  <si>
    <t>Number of people receiving</t>
  </si>
  <si>
    <t>Unit Cost</t>
  </si>
  <si>
    <t>Software resource impact (cash)</t>
  </si>
  <si>
    <t>Other costs</t>
  </si>
  <si>
    <t>Resource impact (cash) year on year</t>
  </si>
  <si>
    <t>Capacity impact (local prices)</t>
  </si>
  <si>
    <t>This sheet shows the capacity impact of the guidance.</t>
  </si>
  <si>
    <t>Summary table</t>
  </si>
  <si>
    <t>Each item of capacity is modelled in an individual table below to give an overall estimate of resource impact</t>
  </si>
  <si>
    <t xml:space="preserve">Administrations  </t>
  </si>
  <si>
    <t>Treatment option</t>
  </si>
  <si>
    <t>Number per patient per year</t>
  </si>
  <si>
    <t>Administrations - change in number of attendances current practice</t>
  </si>
  <si>
    <t>Total number of sessions</t>
  </si>
  <si>
    <t>Number of appointments</t>
  </si>
  <si>
    <t>Administrations cycles per year - change to current practice</t>
  </si>
  <si>
    <t>Staffing</t>
  </si>
  <si>
    <t>Band 8a psycholigist appointments - duration of appointments (hours)</t>
  </si>
  <si>
    <t>Duration required per course
(hrs)</t>
  </si>
  <si>
    <t>All options</t>
  </si>
  <si>
    <t>Administrations - change in duration (hours) to current practice</t>
  </si>
  <si>
    <t>Band 6 mental health nurse/care co-ordinator appointments - duration of appointments (hours)</t>
  </si>
  <si>
    <t>Duration of administration
(hrs)</t>
  </si>
  <si>
    <t>MH specialty</t>
  </si>
  <si>
    <t>Appointments with MH specialty</t>
  </si>
  <si>
    <t>Appointments with MH specialty - change to current practice</t>
  </si>
  <si>
    <t>Adverse events, various (cases)</t>
  </si>
  <si>
    <t>Adverse events - change to current practice</t>
  </si>
  <si>
    <t>Base (non-London)</t>
  </si>
  <si>
    <t>Code</t>
  </si>
  <si>
    <t>AfC Salary</t>
  </si>
  <si>
    <t>NI (13.8%)</t>
  </si>
  <si>
    <t>Apprenticeship levy (0.5%)</t>
  </si>
  <si>
    <t>Pension (20.68%)</t>
  </si>
  <si>
    <t>Salary cost with oncosts</t>
  </si>
  <si>
    <t>HCAS</t>
  </si>
  <si>
    <t>Bottom, mid, top; 
band and point on scale</t>
  </si>
  <si>
    <t>Enhancements Mon-Fri</t>
  </si>
  <si>
    <t>Enhancements Sun</t>
  </si>
  <si>
    <t>Hours worked</t>
  </si>
  <si>
    <t>Hourly rate</t>
  </si>
  <si>
    <t>XR0201</t>
  </si>
  <si>
    <t>Band 2</t>
  </si>
  <si>
    <t>Band 2 Bottom</t>
  </si>
  <si>
    <t>XR0202</t>
  </si>
  <si>
    <t>Band 2 Mid</t>
  </si>
  <si>
    <t>XR0203</t>
  </si>
  <si>
    <t>Band 2 Top</t>
  </si>
  <si>
    <t>XR0204</t>
  </si>
  <si>
    <t>Band 3</t>
  </si>
  <si>
    <t>Band 3 Bottom</t>
  </si>
  <si>
    <t>XR0205</t>
  </si>
  <si>
    <t>Band 3 Mid</t>
  </si>
  <si>
    <t>XR0206</t>
  </si>
  <si>
    <t>Band 3 Top</t>
  </si>
  <si>
    <t>XR0207</t>
  </si>
  <si>
    <t>Band 4</t>
  </si>
  <si>
    <t>Band 4 Bottom</t>
  </si>
  <si>
    <t>XR0301</t>
  </si>
  <si>
    <t>Band 4 Mid</t>
  </si>
  <si>
    <t>XR0302</t>
  </si>
  <si>
    <t>Band 4 Top</t>
  </si>
  <si>
    <t>XR0303</t>
  </si>
  <si>
    <t>Band 5</t>
  </si>
  <si>
    <t>Band 5 Bottom</t>
  </si>
  <si>
    <t>XR0304</t>
  </si>
  <si>
    <t>Band 5 Mid</t>
  </si>
  <si>
    <t>XR0305</t>
  </si>
  <si>
    <t>Band 5 Top</t>
  </si>
  <si>
    <t>XR0306</t>
  </si>
  <si>
    <t>Band 6</t>
  </si>
  <si>
    <t>Band 6 Bottom</t>
  </si>
  <si>
    <t>XR0307</t>
  </si>
  <si>
    <t>XR0401</t>
  </si>
  <si>
    <t>Band 6 Top</t>
  </si>
  <si>
    <t>XR0402</t>
  </si>
  <si>
    <t>Band 7</t>
  </si>
  <si>
    <t>Band 7 Bottom</t>
  </si>
  <si>
    <t>XR0403</t>
  </si>
  <si>
    <t>XR0404</t>
  </si>
  <si>
    <t>Band 7 Top</t>
  </si>
  <si>
    <t>XR0405</t>
  </si>
  <si>
    <t>Band 8a</t>
  </si>
  <si>
    <t>Band 8a Bottom</t>
  </si>
  <si>
    <t>XR0406</t>
  </si>
  <si>
    <t>XR0407</t>
  </si>
  <si>
    <t>Band 8a Top</t>
  </si>
  <si>
    <t>XR0501</t>
  </si>
  <si>
    <t>Band 8b</t>
  </si>
  <si>
    <t>Band 8b Bottom</t>
  </si>
  <si>
    <t>XR0502</t>
  </si>
  <si>
    <t>Band 8b Mid</t>
  </si>
  <si>
    <t>XR0503</t>
  </si>
  <si>
    <t>Band 8b Top</t>
  </si>
  <si>
    <t>XR0504</t>
  </si>
  <si>
    <t>Band 8c</t>
  </si>
  <si>
    <t>Band 8c Bottom</t>
  </si>
  <si>
    <t>XR0505</t>
  </si>
  <si>
    <t>Band 8c Mid</t>
  </si>
  <si>
    <t>XR0506</t>
  </si>
  <si>
    <t>Band 8c Top</t>
  </si>
  <si>
    <t>XR0507</t>
  </si>
  <si>
    <t>Band 8d</t>
  </si>
  <si>
    <t>Band 8d Bottom</t>
  </si>
  <si>
    <t>XR0508</t>
  </si>
  <si>
    <t>Band 8d Mid</t>
  </si>
  <si>
    <t>XR0601</t>
  </si>
  <si>
    <t>Band 8d Top</t>
  </si>
  <si>
    <t>XR0602</t>
  </si>
  <si>
    <t>Band 9</t>
  </si>
  <si>
    <t>Band 9 Bottom</t>
  </si>
  <si>
    <t>XR0603</t>
  </si>
  <si>
    <t>Band 9 Mid</t>
  </si>
  <si>
    <t>XR0604</t>
  </si>
  <si>
    <t>Band 9 Top</t>
  </si>
  <si>
    <t>XR0605</t>
  </si>
  <si>
    <t>Consultant</t>
  </si>
  <si>
    <t>Consultant bottom</t>
  </si>
  <si>
    <t>XR0606</t>
  </si>
  <si>
    <t>XR0607</t>
  </si>
  <si>
    <t>Consultant top</t>
  </si>
  <si>
    <t>XR0608</t>
  </si>
  <si>
    <t>GP</t>
  </si>
  <si>
    <t xml:space="preserve">GP </t>
  </si>
  <si>
    <t>XR0609</t>
  </si>
  <si>
    <t>XR0701</t>
  </si>
  <si>
    <t>XR0702</t>
  </si>
  <si>
    <t>XR0703</t>
  </si>
  <si>
    <t>XR0704</t>
  </si>
  <si>
    <t>XR0705</t>
  </si>
  <si>
    <t>XR0706</t>
  </si>
  <si>
    <t>XR0707</t>
  </si>
  <si>
    <t>XR0708</t>
  </si>
  <si>
    <t>XR0709</t>
  </si>
  <si>
    <t>8A</t>
  </si>
  <si>
    <t>XR0801</t>
  </si>
  <si>
    <t>XR0802</t>
  </si>
  <si>
    <t>XR0803</t>
  </si>
  <si>
    <t>XR0804</t>
  </si>
  <si>
    <t>XR0805</t>
  </si>
  <si>
    <t>XR0806</t>
  </si>
  <si>
    <t>8B</t>
  </si>
  <si>
    <t>XR0901</t>
  </si>
  <si>
    <t>XR0902</t>
  </si>
  <si>
    <t>XR0903</t>
  </si>
  <si>
    <t>XR0904</t>
  </si>
  <si>
    <t>XR0905</t>
  </si>
  <si>
    <t>XR0906</t>
  </si>
  <si>
    <t>8C</t>
  </si>
  <si>
    <t>XR1001</t>
  </si>
  <si>
    <t>XR1002</t>
  </si>
  <si>
    <t>XR1003</t>
  </si>
  <si>
    <t>XR1004</t>
  </si>
  <si>
    <t>XR1005</t>
  </si>
  <si>
    <t>XR1006</t>
  </si>
  <si>
    <t>8D</t>
  </si>
  <si>
    <t>XR1101</t>
  </si>
  <si>
    <t>XR1102</t>
  </si>
  <si>
    <t>XR1103</t>
  </si>
  <si>
    <t>XR1104</t>
  </si>
  <si>
    <t>XR1105</t>
  </si>
  <si>
    <t>XR1106</t>
  </si>
  <si>
    <t>XR1201</t>
  </si>
  <si>
    <t>XR1202</t>
  </si>
  <si>
    <t>XR1203</t>
  </si>
  <si>
    <t>XR1204</t>
  </si>
  <si>
    <t>XR1205</t>
  </si>
  <si>
    <t>XR1206</t>
  </si>
  <si>
    <t>GP salary costs</t>
  </si>
  <si>
    <t>Average income before tax for GPMS contractor GPs for England</t>
  </si>
  <si>
    <t>Costs (inc. on costs)</t>
  </si>
  <si>
    <t>Average income before tax taken from contractor GP figure from</t>
  </si>
  <si>
    <t>GP Earnings and Expenses Estimates, 2021/22 - NHS Digital</t>
  </si>
  <si>
    <t>National Insurance</t>
  </si>
  <si>
    <t>Up to secondary threshold</t>
  </si>
  <si>
    <t>Above secondary threshold</t>
  </si>
  <si>
    <t>&gt; 9,100</t>
  </si>
  <si>
    <t>To be updated for NI changes Jan 2024</t>
  </si>
  <si>
    <t>Mental Health</t>
  </si>
  <si>
    <t>Primary care, community health care and mental health trusts</t>
  </si>
  <si>
    <t>ICBs</t>
  </si>
  <si>
    <t>Providers</t>
  </si>
  <si>
    <t>Band 7 psycholigist appointments - duration of appointments (hours)</t>
  </si>
  <si>
    <t>Hours above based on calculations below</t>
  </si>
  <si>
    <t>Non medical staffing</t>
  </si>
  <si>
    <t>Day per year</t>
  </si>
  <si>
    <t>Annual leave/bank holidays</t>
  </si>
  <si>
    <t>Mandatory training</t>
  </si>
  <si>
    <t>Sickness at 4%</t>
  </si>
  <si>
    <t>Annual hours per year</t>
  </si>
  <si>
    <t>Weeks worked (net of annual leave/training leave)</t>
  </si>
  <si>
    <t>Sessions worked per week (4 hour sessions)</t>
  </si>
  <si>
    <t>Less SPA allowance (4 hour sessions)</t>
  </si>
  <si>
    <t>Hours of clinical work per year</t>
  </si>
  <si>
    <t>Number of working weeks per year</t>
  </si>
  <si>
    <t>Average working hours per week</t>
  </si>
  <si>
    <t>Total hours per year</t>
  </si>
  <si>
    <t>% of direct patient care</t>
  </si>
  <si>
    <t>Number of hours of direct patient care</t>
  </si>
  <si>
    <t>Each type of capacity is assessed in terms of activity (and some by cost) on the capacity worksheet.</t>
  </si>
  <si>
    <t>Financial impact (cash) shows actual costs that are real spend of actual money, such as software costs.</t>
  </si>
  <si>
    <t>Financial Impact (cash)</t>
  </si>
  <si>
    <t>symptoms of psychosis and prevent relapse</t>
  </si>
  <si>
    <t>in adults and young people:</t>
  </si>
  <si>
    <t>Early value assessment (HTE 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</si>
</sst>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£&quot;#,##0.00"/>
    <numFmt numFmtId="165" formatCode="&quot;£&quot;#,##0"/>
    <numFmt numFmtId="166" formatCode="_-* #,##0_-;\-* #,##0_-;_-* &quot;-&quot;??_-;_-@_-"/>
    <numFmt numFmtId="167" formatCode="_(* #,##0.00_);_(* \(#,##0.00\);_(* &quot;-&quot;??_);_(@_)"/>
    <numFmt numFmtId="168" formatCode="_-&quot;£&quot;* #,##0_-;\-&quot;£&quot;* #,##0_-;_-&quot;£&quot;* &quot;-&quot;??_-;_-@_-"/>
    <numFmt numFmtId="169" formatCode="0.0"/>
    <numFmt numFmtId="170" formatCode="_(* #,##0_);_(* \(#,##0\);_(* &quot;-&quot;??_);_(@_)"/>
    <numFmt numFmtId="171" formatCode="0.000%"/>
    <numFmt numFmtId="172" formatCode="0.00000%"/>
    <numFmt numFmtId="173" formatCode="0.00000000000000%"/>
  </numFmts>
  <fonts count="8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8"/>
      <name val="Courier"/>
      <family val="3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i/>
      <u/>
      <sz val="11"/>
      <color theme="10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name val="MS Sans Serif"/>
      <family val="2"/>
    </font>
    <font>
      <u/>
      <sz val="10"/>
      <color indexed="12"/>
      <name val="MS Sans Serif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u/>
      <sz val="11"/>
      <color rgb="FFFF0000"/>
      <name val="Arial"/>
      <family val="2"/>
    </font>
    <font>
      <sz val="11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6"/>
      <color theme="0"/>
      <name val="Arial"/>
      <family val="2"/>
    </font>
    <font>
      <sz val="16"/>
      <color theme="0"/>
      <name val="Calibri"/>
      <family val="2"/>
      <scheme val="minor"/>
    </font>
    <font>
      <sz val="11"/>
      <color theme="0"/>
      <name val="Arial"/>
      <family val="2"/>
    </font>
    <font>
      <sz val="12"/>
      <color theme="1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1"/>
      <name val="Calibri"/>
      <family val="2"/>
      <scheme val="minor"/>
    </font>
    <font>
      <b/>
      <sz val="11"/>
      <color rgb="FFFF0000"/>
      <name val="Arial"/>
      <family val="2"/>
    </font>
    <font>
      <b/>
      <sz val="11"/>
      <name val="Calibri"/>
      <family val="2"/>
      <scheme val="minor"/>
    </font>
    <font>
      <sz val="9"/>
      <color indexed="81"/>
      <name val="Tahoma"/>
      <family val="2"/>
    </font>
    <font>
      <sz val="11"/>
      <color theme="1"/>
      <name val="Calibri"/>
      <family val="2"/>
    </font>
    <font>
      <i/>
      <sz val="11"/>
      <color rgb="FFFF0000"/>
      <name val="Calibri"/>
      <family val="2"/>
      <scheme val="minor"/>
    </font>
    <font>
      <sz val="24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1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4"/>
      <color rgb="FF000000"/>
      <name val="Arial"/>
      <family val="2"/>
    </font>
    <font>
      <b/>
      <sz val="24"/>
      <color rgb="FF000000"/>
      <name val="Calibri"/>
      <family val="2"/>
      <scheme val="minor"/>
    </font>
    <font>
      <sz val="36"/>
      <color theme="1" tint="0.34998626667073579"/>
      <name val="Aptos ExtraBold"/>
      <family val="2"/>
    </font>
    <font>
      <sz val="11"/>
      <color theme="1"/>
      <name val="Congenial Light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name val="Calibri"/>
      <family val="2"/>
      <scheme val="minor"/>
    </font>
    <font>
      <sz val="7"/>
      <color theme="1"/>
      <name val="Segoe UI"/>
      <family val="2"/>
    </font>
    <font>
      <b/>
      <sz val="14"/>
      <color rgb="FF000000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scheme val="minor"/>
    </font>
    <font>
      <b/>
      <sz val="24"/>
      <name val="Calibri"/>
      <family val="2"/>
      <scheme val="minor"/>
    </font>
  </fonts>
  <fills count="5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18646E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-0.499984740745262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rgb="FF000000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</borders>
  <cellStyleXfs count="111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9" fillId="0" borderId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8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0" fillId="7" borderId="1" applyNumberFormat="0" applyAlignment="0" applyProtection="0"/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10" fillId="0" borderId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23" fillId="20" borderId="8" applyNumberFormat="0" applyAlignment="0" applyProtection="0"/>
    <xf numFmtId="0" fontId="23" fillId="20" borderId="8" applyNumberFormat="0" applyAlignment="0" applyProtection="0"/>
    <xf numFmtId="9" fontId="2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37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36" fillId="0" borderId="0"/>
    <xf numFmtId="0" fontId="38" fillId="0" borderId="0"/>
    <xf numFmtId="0" fontId="19" fillId="0" borderId="26" applyNumberFormat="0" applyFill="0" applyAlignment="0" applyProtection="0"/>
    <xf numFmtId="0" fontId="19" fillId="0" borderId="26" applyNumberFormat="0" applyFill="0" applyAlignment="0" applyProtection="0"/>
    <xf numFmtId="0" fontId="28" fillId="0" borderId="0"/>
    <xf numFmtId="0" fontId="2" fillId="0" borderId="0"/>
  </cellStyleXfs>
  <cellXfs count="699">
    <xf numFmtId="0" fontId="0" fillId="0" borderId="0" xfId="0"/>
    <xf numFmtId="0" fontId="30" fillId="0" borderId="0" xfId="0" applyFont="1"/>
    <xf numFmtId="0" fontId="30" fillId="0" borderId="0" xfId="0" applyFont="1" applyAlignment="1">
      <alignment wrapText="1"/>
    </xf>
    <xf numFmtId="0" fontId="2" fillId="24" borderId="0" xfId="82" applyFill="1"/>
    <xf numFmtId="0" fontId="7" fillId="24" borderId="0" xfId="82" applyFont="1" applyFill="1"/>
    <xf numFmtId="0" fontId="7" fillId="0" borderId="0" xfId="82" applyFont="1"/>
    <xf numFmtId="0" fontId="30" fillId="24" borderId="0" xfId="0" applyFont="1" applyFill="1"/>
    <xf numFmtId="0" fontId="30" fillId="26" borderId="0" xfId="0" applyFont="1" applyFill="1"/>
    <xf numFmtId="0" fontId="33" fillId="0" borderId="0" xfId="0" applyFont="1"/>
    <xf numFmtId="0" fontId="32" fillId="29" borderId="0" xfId="0" applyFont="1" applyFill="1"/>
    <xf numFmtId="0" fontId="33" fillId="26" borderId="0" xfId="0" applyFont="1" applyFill="1" applyAlignment="1">
      <alignment horizontal="left"/>
    </xf>
    <xf numFmtId="0" fontId="30" fillId="29" borderId="0" xfId="0" applyFont="1" applyFill="1"/>
    <xf numFmtId="0" fontId="30" fillId="29" borderId="0" xfId="0" applyFont="1" applyFill="1" applyAlignment="1">
      <alignment horizontal="center"/>
    </xf>
    <xf numFmtId="0" fontId="30" fillId="0" borderId="0" xfId="0" applyFont="1" applyAlignment="1">
      <alignment horizontal="center"/>
    </xf>
    <xf numFmtId="0" fontId="31" fillId="29" borderId="0" xfId="72" applyFont="1" applyFill="1" applyAlignment="1" applyProtection="1"/>
    <xf numFmtId="0" fontId="30" fillId="29" borderId="0" xfId="0" applyFont="1" applyFill="1" applyAlignment="1">
      <alignment horizontal="left"/>
    </xf>
    <xf numFmtId="0" fontId="30" fillId="29" borderId="11" xfId="0" applyFont="1" applyFill="1" applyBorder="1" applyAlignment="1">
      <alignment wrapText="1"/>
    </xf>
    <xf numFmtId="0" fontId="30" fillId="29" borderId="0" xfId="0" applyFont="1" applyFill="1" applyAlignment="1">
      <alignment horizontal="center" wrapText="1"/>
    </xf>
    <xf numFmtId="0" fontId="30" fillId="0" borderId="0" xfId="0" applyFont="1" applyAlignment="1">
      <alignment horizontal="center" wrapText="1"/>
    </xf>
    <xf numFmtId="0" fontId="30" fillId="29" borderId="0" xfId="0" applyFont="1" applyFill="1" applyAlignment="1">
      <alignment wrapText="1"/>
    </xf>
    <xf numFmtId="166" fontId="30" fillId="0" borderId="11" xfId="56" applyNumberFormat="1" applyFont="1" applyFill="1" applyBorder="1" applyAlignment="1">
      <alignment horizontal="right"/>
    </xf>
    <xf numFmtId="0" fontId="30" fillId="29" borderId="11" xfId="0" applyFont="1" applyFill="1" applyBorder="1"/>
    <xf numFmtId="0" fontId="33" fillId="29" borderId="0" xfId="0" applyFont="1" applyFill="1"/>
    <xf numFmtId="0" fontId="33" fillId="29" borderId="0" xfId="0" applyFont="1" applyFill="1" applyAlignment="1">
      <alignment horizontal="center"/>
    </xf>
    <xf numFmtId="3" fontId="30" fillId="29" borderId="0" xfId="0" applyNumberFormat="1" applyFont="1" applyFill="1"/>
    <xf numFmtId="0" fontId="33" fillId="26" borderId="17" xfId="0" applyFont="1" applyFill="1" applyBorder="1" applyAlignment="1">
      <alignment horizontal="center" vertical="center" wrapText="1"/>
    </xf>
    <xf numFmtId="0" fontId="33" fillId="26" borderId="11" xfId="0" applyFont="1" applyFill="1" applyBorder="1" applyAlignment="1">
      <alignment horizontal="center" vertical="center" wrapText="1"/>
    </xf>
    <xf numFmtId="16" fontId="33" fillId="28" borderId="11" xfId="0" applyNumberFormat="1" applyFont="1" applyFill="1" applyBorder="1" applyAlignment="1">
      <alignment horizontal="center" vertical="center" wrapText="1"/>
    </xf>
    <xf numFmtId="3" fontId="8" fillId="0" borderId="12" xfId="0" applyNumberFormat="1" applyFont="1" applyBorder="1" applyAlignment="1">
      <alignment horizontal="right"/>
    </xf>
    <xf numFmtId="3" fontId="8" fillId="0" borderId="20" xfId="0" applyNumberFormat="1" applyFont="1" applyBorder="1" applyAlignment="1">
      <alignment horizontal="right"/>
    </xf>
    <xf numFmtId="0" fontId="7" fillId="0" borderId="16" xfId="0" applyFont="1" applyBorder="1"/>
    <xf numFmtId="0" fontId="30" fillId="0" borderId="16" xfId="0" applyFont="1" applyBorder="1"/>
    <xf numFmtId="0" fontId="33" fillId="33" borderId="16" xfId="0" applyFont="1" applyFill="1" applyBorder="1"/>
    <xf numFmtId="0" fontId="8" fillId="0" borderId="18" xfId="0" applyFont="1" applyBorder="1"/>
    <xf numFmtId="3" fontId="8" fillId="0" borderId="0" xfId="0" applyNumberFormat="1" applyFont="1"/>
    <xf numFmtId="3" fontId="8" fillId="0" borderId="18" xfId="0" applyNumberFormat="1" applyFont="1" applyBorder="1"/>
    <xf numFmtId="3" fontId="33" fillId="0" borderId="0" xfId="0" applyNumberFormat="1" applyFont="1"/>
    <xf numFmtId="3" fontId="33" fillId="0" borderId="18" xfId="0" applyNumberFormat="1" applyFont="1" applyBorder="1"/>
    <xf numFmtId="0" fontId="33" fillId="33" borderId="19" xfId="0" applyFont="1" applyFill="1" applyBorder="1"/>
    <xf numFmtId="0" fontId="8" fillId="0" borderId="22" xfId="0" applyFont="1" applyBorder="1"/>
    <xf numFmtId="3" fontId="8" fillId="0" borderId="10" xfId="0" applyNumberFormat="1" applyFont="1" applyBorder="1"/>
    <xf numFmtId="3" fontId="8" fillId="0" borderId="22" xfId="0" applyNumberFormat="1" applyFont="1" applyBorder="1"/>
    <xf numFmtId="3" fontId="33" fillId="0" borderId="10" xfId="0" applyNumberFormat="1" applyFont="1" applyBorder="1"/>
    <xf numFmtId="3" fontId="33" fillId="0" borderId="22" xfId="0" applyNumberFormat="1" applyFont="1" applyBorder="1"/>
    <xf numFmtId="0" fontId="7" fillId="0" borderId="19" xfId="0" applyFont="1" applyBorder="1"/>
    <xf numFmtId="0" fontId="7" fillId="0" borderId="22" xfId="0" applyFont="1" applyBorder="1"/>
    <xf numFmtId="0" fontId="30" fillId="0" borderId="10" xfId="0" applyFont="1" applyBorder="1"/>
    <xf numFmtId="0" fontId="30" fillId="0" borderId="22" xfId="0" applyFont="1" applyBorder="1"/>
    <xf numFmtId="3" fontId="30" fillId="0" borderId="10" xfId="0" applyNumberFormat="1" applyFont="1" applyBorder="1"/>
    <xf numFmtId="3" fontId="30" fillId="0" borderId="22" xfId="0" applyNumberFormat="1" applyFont="1" applyBorder="1"/>
    <xf numFmtId="3" fontId="7" fillId="0" borderId="0" xfId="0" applyNumberFormat="1" applyFont="1"/>
    <xf numFmtId="3" fontId="7" fillId="0" borderId="18" xfId="0" applyNumberFormat="1" applyFont="1" applyBorder="1"/>
    <xf numFmtId="3" fontId="30" fillId="0" borderId="0" xfId="0" applyNumberFormat="1" applyFont="1"/>
    <xf numFmtId="3" fontId="30" fillId="0" borderId="18" xfId="0" applyNumberFormat="1" applyFont="1" applyBorder="1"/>
    <xf numFmtId="0" fontId="30" fillId="35" borderId="16" xfId="0" applyFont="1" applyFill="1" applyBorder="1"/>
    <xf numFmtId="0" fontId="30" fillId="35" borderId="19" xfId="0" applyFont="1" applyFill="1" applyBorder="1"/>
    <xf numFmtId="3" fontId="7" fillId="0" borderId="10" xfId="0" applyNumberFormat="1" applyFont="1" applyBorder="1"/>
    <xf numFmtId="3" fontId="7" fillId="0" borderId="22" xfId="0" applyNumberFormat="1" applyFont="1" applyBorder="1"/>
    <xf numFmtId="0" fontId="30" fillId="0" borderId="19" xfId="0" applyFont="1" applyBorder="1"/>
    <xf numFmtId="0" fontId="30" fillId="36" borderId="16" xfId="0" applyFont="1" applyFill="1" applyBorder="1"/>
    <xf numFmtId="0" fontId="7" fillId="0" borderId="21" xfId="0" applyFont="1" applyBorder="1"/>
    <xf numFmtId="3" fontId="7" fillId="0" borderId="21" xfId="0" applyNumberFormat="1" applyFont="1" applyBorder="1"/>
    <xf numFmtId="3" fontId="30" fillId="0" borderId="21" xfId="0" applyNumberFormat="1" applyFont="1" applyBorder="1"/>
    <xf numFmtId="0" fontId="30" fillId="36" borderId="19" xfId="0" applyFont="1" applyFill="1" applyBorder="1"/>
    <xf numFmtId="0" fontId="30" fillId="31" borderId="16" xfId="0" applyFont="1" applyFill="1" applyBorder="1"/>
    <xf numFmtId="0" fontId="33" fillId="32" borderId="11" xfId="0" applyFont="1" applyFill="1" applyBorder="1" applyAlignment="1">
      <alignment horizontal="right"/>
    </xf>
    <xf numFmtId="0" fontId="33" fillId="0" borderId="11" xfId="0" applyFont="1" applyBorder="1" applyAlignment="1">
      <alignment horizontal="right"/>
    </xf>
    <xf numFmtId="9" fontId="33" fillId="0" borderId="17" xfId="0" applyNumberFormat="1" applyFont="1" applyBorder="1" applyAlignment="1">
      <alignment horizontal="right"/>
    </xf>
    <xf numFmtId="3" fontId="33" fillId="0" borderId="20" xfId="0" applyNumberFormat="1" applyFont="1" applyBorder="1" applyAlignment="1">
      <alignment horizontal="right"/>
    </xf>
    <xf numFmtId="3" fontId="33" fillId="0" borderId="17" xfId="0" applyNumberFormat="1" applyFont="1" applyBorder="1" applyAlignment="1">
      <alignment horizontal="right"/>
    </xf>
    <xf numFmtId="0" fontId="33" fillId="0" borderId="0" xfId="0" applyFont="1" applyAlignment="1">
      <alignment horizontal="right"/>
    </xf>
    <xf numFmtId="3" fontId="8" fillId="0" borderId="17" xfId="0" applyNumberFormat="1" applyFont="1" applyBorder="1" applyAlignment="1">
      <alignment horizontal="center" wrapText="1"/>
    </xf>
    <xf numFmtId="0" fontId="7" fillId="0" borderId="15" xfId="0" applyFont="1" applyBorder="1"/>
    <xf numFmtId="0" fontId="30" fillId="31" borderId="15" xfId="0" applyFont="1" applyFill="1" applyBorder="1"/>
    <xf numFmtId="0" fontId="33" fillId="33" borderId="15" xfId="0" applyFont="1" applyFill="1" applyBorder="1"/>
    <xf numFmtId="0" fontId="8" fillId="0" borderId="21" xfId="0" applyFont="1" applyBorder="1"/>
    <xf numFmtId="3" fontId="33" fillId="0" borderId="21" xfId="0" applyNumberFormat="1" applyFont="1" applyBorder="1"/>
    <xf numFmtId="3" fontId="8" fillId="0" borderId="21" xfId="0" applyNumberFormat="1" applyFont="1" applyBorder="1"/>
    <xf numFmtId="0" fontId="33" fillId="0" borderId="16" xfId="0" applyFont="1" applyBorder="1"/>
    <xf numFmtId="0" fontId="33" fillId="0" borderId="19" xfId="0" applyFont="1" applyBorder="1"/>
    <xf numFmtId="0" fontId="33" fillId="0" borderId="15" xfId="0" applyFont="1" applyBorder="1"/>
    <xf numFmtId="0" fontId="30" fillId="0" borderId="21" xfId="0" applyFont="1" applyBorder="1"/>
    <xf numFmtId="3" fontId="7" fillId="0" borderId="15" xfId="0" applyNumberFormat="1" applyFont="1" applyBorder="1"/>
    <xf numFmtId="3" fontId="7" fillId="0" borderId="16" xfId="0" applyNumberFormat="1" applyFont="1" applyBorder="1"/>
    <xf numFmtId="0" fontId="33" fillId="28" borderId="11" xfId="0" applyFont="1" applyFill="1" applyBorder="1" applyAlignment="1">
      <alignment horizontal="center" vertical="center" wrapText="1"/>
    </xf>
    <xf numFmtId="0" fontId="33" fillId="28" borderId="17" xfId="0" applyFont="1" applyFill="1" applyBorder="1" applyAlignment="1">
      <alignment horizontal="center" vertical="center" wrapText="1"/>
    </xf>
    <xf numFmtId="0" fontId="30" fillId="34" borderId="15" xfId="0" applyFont="1" applyFill="1" applyBorder="1"/>
    <xf numFmtId="0" fontId="30" fillId="0" borderId="0" xfId="82" applyFont="1"/>
    <xf numFmtId="3" fontId="7" fillId="0" borderId="0" xfId="82" applyNumberFormat="1" applyFont="1"/>
    <xf numFmtId="3" fontId="7" fillId="0" borderId="18" xfId="82" applyNumberFormat="1" applyFont="1" applyBorder="1"/>
    <xf numFmtId="0" fontId="30" fillId="34" borderId="16" xfId="0" applyFont="1" applyFill="1" applyBorder="1"/>
    <xf numFmtId="0" fontId="30" fillId="0" borderId="18" xfId="0" applyFont="1" applyBorder="1"/>
    <xf numFmtId="3" fontId="41" fillId="29" borderId="0" xfId="0" applyNumberFormat="1" applyFont="1" applyFill="1"/>
    <xf numFmtId="0" fontId="41" fillId="29" borderId="0" xfId="0" applyFont="1" applyFill="1" applyAlignment="1">
      <alignment horizontal="left" vertical="top" wrapText="1"/>
    </xf>
    <xf numFmtId="166" fontId="30" fillId="26" borderId="11" xfId="56" applyNumberFormat="1" applyFont="1" applyFill="1" applyBorder="1" applyAlignment="1">
      <alignment horizontal="right"/>
    </xf>
    <xf numFmtId="0" fontId="30" fillId="26" borderId="13" xfId="0" applyFont="1" applyFill="1" applyBorder="1"/>
    <xf numFmtId="0" fontId="30" fillId="26" borderId="21" xfId="0" applyFont="1" applyFill="1" applyBorder="1"/>
    <xf numFmtId="0" fontId="30" fillId="26" borderId="14" xfId="0" applyFont="1" applyFill="1" applyBorder="1"/>
    <xf numFmtId="0" fontId="30" fillId="26" borderId="0" xfId="0" applyFont="1" applyFill="1" applyAlignment="1">
      <alignment horizontal="left"/>
    </xf>
    <xf numFmtId="0" fontId="30" fillId="26" borderId="18" xfId="0" applyFont="1" applyFill="1" applyBorder="1"/>
    <xf numFmtId="0" fontId="30" fillId="26" borderId="14" xfId="0" quotePrefix="1" applyFont="1" applyFill="1" applyBorder="1"/>
    <xf numFmtId="0" fontId="30" fillId="26" borderId="23" xfId="0" quotePrefix="1" applyFont="1" applyFill="1" applyBorder="1"/>
    <xf numFmtId="0" fontId="30" fillId="26" borderId="10" xfId="0" applyFont="1" applyFill="1" applyBorder="1" applyAlignment="1">
      <alignment horizontal="left"/>
    </xf>
    <xf numFmtId="0" fontId="30" fillId="26" borderId="10" xfId="0" applyFont="1" applyFill="1" applyBorder="1"/>
    <xf numFmtId="0" fontId="30" fillId="26" borderId="22" xfId="0" applyFont="1" applyFill="1" applyBorder="1"/>
    <xf numFmtId="0" fontId="33" fillId="29" borderId="0" xfId="0" applyFont="1" applyFill="1" applyAlignment="1">
      <alignment horizontal="left"/>
    </xf>
    <xf numFmtId="49" fontId="7" fillId="0" borderId="19" xfId="0" applyNumberFormat="1" applyFont="1" applyBorder="1"/>
    <xf numFmtId="49" fontId="30" fillId="0" borderId="23" xfId="0" applyNumberFormat="1" applyFont="1" applyBorder="1"/>
    <xf numFmtId="49" fontId="30" fillId="0" borderId="13" xfId="0" applyNumberFormat="1" applyFont="1" applyBorder="1"/>
    <xf numFmtId="49" fontId="30" fillId="0" borderId="14" xfId="0" applyNumberFormat="1" applyFont="1" applyBorder="1"/>
    <xf numFmtId="49" fontId="7" fillId="0" borderId="0" xfId="0" applyNumberFormat="1" applyFont="1"/>
    <xf numFmtId="49" fontId="7" fillId="0" borderId="15" xfId="0" applyNumberFormat="1" applyFont="1" applyBorder="1"/>
    <xf numFmtId="49" fontId="7" fillId="0" borderId="16" xfId="0" applyNumberFormat="1" applyFont="1" applyBorder="1"/>
    <xf numFmtId="3" fontId="30" fillId="0" borderId="14" xfId="0" applyNumberFormat="1" applyFont="1" applyBorder="1"/>
    <xf numFmtId="3" fontId="30" fillId="0" borderId="15" xfId="0" applyNumberFormat="1" applyFont="1" applyBorder="1"/>
    <xf numFmtId="3" fontId="30" fillId="0" borderId="16" xfId="0" applyNumberFormat="1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0" fontId="30" fillId="31" borderId="13" xfId="0" applyFont="1" applyFill="1" applyBorder="1"/>
    <xf numFmtId="3" fontId="30" fillId="0" borderId="13" xfId="0" applyNumberFormat="1" applyFont="1" applyBorder="1"/>
    <xf numFmtId="0" fontId="30" fillId="31" borderId="14" xfId="0" applyFont="1" applyFill="1" applyBorder="1"/>
    <xf numFmtId="0" fontId="30" fillId="29" borderId="16" xfId="0" applyFont="1" applyFill="1" applyBorder="1"/>
    <xf numFmtId="0" fontId="7" fillId="0" borderId="0" xfId="82" applyFont="1" applyAlignment="1">
      <alignment horizontal="left"/>
    </xf>
    <xf numFmtId="0" fontId="8" fillId="0" borderId="11" xfId="0" applyFont="1" applyBorder="1"/>
    <xf numFmtId="49" fontId="8" fillId="0" borderId="12" xfId="0" applyNumberFormat="1" applyFont="1" applyBorder="1"/>
    <xf numFmtId="3" fontId="8" fillId="0" borderId="17" xfId="0" applyNumberFormat="1" applyFont="1" applyBorder="1"/>
    <xf numFmtId="3" fontId="8" fillId="0" borderId="20" xfId="0" applyNumberFormat="1" applyFont="1" applyBorder="1"/>
    <xf numFmtId="0" fontId="8" fillId="0" borderId="0" xfId="0" applyFont="1"/>
    <xf numFmtId="0" fontId="8" fillId="0" borderId="19" xfId="0" applyFont="1" applyBorder="1"/>
    <xf numFmtId="49" fontId="8" fillId="0" borderId="23" xfId="0" applyNumberFormat="1" applyFont="1" applyBorder="1"/>
    <xf numFmtId="0" fontId="8" fillId="0" borderId="14" xfId="0" applyFont="1" applyBorder="1"/>
    <xf numFmtId="49" fontId="8" fillId="0" borderId="15" xfId="0" applyNumberFormat="1" applyFont="1" applyBorder="1"/>
    <xf numFmtId="3" fontId="8" fillId="0" borderId="13" xfId="0" applyNumberFormat="1" applyFont="1" applyBorder="1"/>
    <xf numFmtId="0" fontId="8" fillId="0" borderId="20" xfId="0" applyFont="1" applyBorder="1"/>
    <xf numFmtId="0" fontId="8" fillId="0" borderId="12" xfId="0" applyFont="1" applyBorder="1"/>
    <xf numFmtId="0" fontId="33" fillId="27" borderId="21" xfId="0" applyFont="1" applyFill="1" applyBorder="1"/>
    <xf numFmtId="0" fontId="33" fillId="28" borderId="17" xfId="0" applyFont="1" applyFill="1" applyBorder="1" applyAlignment="1">
      <alignment vertical="center" wrapText="1"/>
    </xf>
    <xf numFmtId="0" fontId="33" fillId="28" borderId="11" xfId="0" applyFont="1" applyFill="1" applyBorder="1" applyAlignment="1">
      <alignment vertical="center" wrapText="1"/>
    </xf>
    <xf numFmtId="0" fontId="33" fillId="30" borderId="13" xfId="0" applyFont="1" applyFill="1" applyBorder="1" applyAlignment="1">
      <alignment vertical="center" wrapText="1"/>
    </xf>
    <xf numFmtId="0" fontId="33" fillId="30" borderId="21" xfId="0" applyFont="1" applyFill="1" applyBorder="1" applyAlignment="1">
      <alignment vertical="center" wrapText="1"/>
    </xf>
    <xf numFmtId="0" fontId="43" fillId="0" borderId="0" xfId="0" applyFont="1" applyAlignment="1">
      <alignment vertical="center" wrapText="1"/>
    </xf>
    <xf numFmtId="3" fontId="0" fillId="0" borderId="11" xfId="0" applyNumberFormat="1" applyBorder="1"/>
    <xf numFmtId="0" fontId="43" fillId="0" borderId="0" xfId="0" applyFont="1" applyAlignment="1">
      <alignment vertical="center"/>
    </xf>
    <xf numFmtId="0" fontId="45" fillId="0" borderId="0" xfId="0" applyFont="1"/>
    <xf numFmtId="0" fontId="49" fillId="25" borderId="0" xfId="82" applyFont="1" applyFill="1"/>
    <xf numFmtId="0" fontId="49" fillId="0" borderId="0" xfId="82" applyFont="1"/>
    <xf numFmtId="0" fontId="42" fillId="0" borderId="0" xfId="0" applyFont="1"/>
    <xf numFmtId="43" fontId="30" fillId="29" borderId="0" xfId="0" applyNumberFormat="1" applyFont="1" applyFill="1"/>
    <xf numFmtId="0" fontId="34" fillId="0" borderId="0" xfId="0" applyFont="1"/>
    <xf numFmtId="3" fontId="8" fillId="0" borderId="12" xfId="0" applyNumberFormat="1" applyFont="1" applyBorder="1"/>
    <xf numFmtId="3" fontId="8" fillId="0" borderId="11" xfId="0" applyNumberFormat="1" applyFont="1" applyBorder="1"/>
    <xf numFmtId="0" fontId="7" fillId="0" borderId="0" xfId="0" applyFont="1"/>
    <xf numFmtId="3" fontId="46" fillId="0" borderId="0" xfId="0" applyNumberFormat="1" applyFont="1" applyAlignment="1">
      <alignment horizontal="right"/>
    </xf>
    <xf numFmtId="0" fontId="8" fillId="0" borderId="17" xfId="0" applyFont="1" applyBorder="1"/>
    <xf numFmtId="0" fontId="30" fillId="29" borderId="11" xfId="0" applyFont="1" applyFill="1" applyBorder="1" applyAlignment="1">
      <alignment horizontal="left"/>
    </xf>
    <xf numFmtId="0" fontId="30" fillId="29" borderId="11" xfId="0" applyFont="1" applyFill="1" applyBorder="1" applyAlignment="1">
      <alignment horizontal="center"/>
    </xf>
    <xf numFmtId="0" fontId="30" fillId="31" borderId="19" xfId="0" applyFont="1" applyFill="1" applyBorder="1"/>
    <xf numFmtId="0" fontId="0" fillId="0" borderId="0" xfId="0" applyAlignment="1">
      <alignment vertical="center"/>
    </xf>
    <xf numFmtId="10" fontId="30" fillId="39" borderId="11" xfId="92" applyNumberFormat="1" applyFont="1" applyFill="1" applyBorder="1" applyAlignment="1">
      <alignment horizontal="center"/>
    </xf>
    <xf numFmtId="3" fontId="41" fillId="29" borderId="0" xfId="0" applyNumberFormat="1" applyFont="1" applyFill="1" applyAlignment="1">
      <alignment horizontal="left" vertical="top" wrapText="1"/>
    </xf>
    <xf numFmtId="0" fontId="4" fillId="25" borderId="0" xfId="0" applyFont="1" applyFill="1" applyAlignment="1">
      <alignment vertical="center" wrapText="1"/>
    </xf>
    <xf numFmtId="0" fontId="43" fillId="37" borderId="11" xfId="0" applyFont="1" applyFill="1" applyBorder="1" applyAlignment="1">
      <alignment vertical="center"/>
    </xf>
    <xf numFmtId="0" fontId="44" fillId="0" borderId="14" xfId="0" applyFont="1" applyBorder="1"/>
    <xf numFmtId="0" fontId="44" fillId="0" borderId="0" xfId="0" applyFont="1"/>
    <xf numFmtId="0" fontId="48" fillId="0" borderId="0" xfId="0" applyFont="1"/>
    <xf numFmtId="0" fontId="0" fillId="0" borderId="11" xfId="0" applyBorder="1"/>
    <xf numFmtId="0" fontId="54" fillId="39" borderId="1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right"/>
    </xf>
    <xf numFmtId="0" fontId="2" fillId="25" borderId="0" xfId="82" applyFill="1"/>
    <xf numFmtId="0" fontId="43" fillId="37" borderId="20" xfId="0" applyFont="1" applyFill="1" applyBorder="1" applyAlignment="1">
      <alignment horizontal="center" vertical="center"/>
    </xf>
    <xf numFmtId="0" fontId="43" fillId="37" borderId="20" xfId="0" applyFont="1" applyFill="1" applyBorder="1" applyAlignment="1">
      <alignment horizontal="left" vertical="center"/>
    </xf>
    <xf numFmtId="0" fontId="48" fillId="0" borderId="13" xfId="0" applyFont="1" applyBorder="1"/>
    <xf numFmtId="0" fontId="0" fillId="0" borderId="21" xfId="0" applyBorder="1"/>
    <xf numFmtId="0" fontId="48" fillId="0" borderId="14" xfId="0" applyFont="1" applyBorder="1"/>
    <xf numFmtId="0" fontId="0" fillId="0" borderId="18" xfId="0" applyBorder="1"/>
    <xf numFmtId="0" fontId="0" fillId="0" borderId="14" xfId="0" applyBorder="1"/>
    <xf numFmtId="0" fontId="0" fillId="0" borderId="23" xfId="0" applyBorder="1"/>
    <xf numFmtId="0" fontId="0" fillId="0" borderId="10" xfId="0" applyBorder="1"/>
    <xf numFmtId="0" fontId="0" fillId="0" borderId="22" xfId="0" applyBorder="1"/>
    <xf numFmtId="0" fontId="0" fillId="0" borderId="10" xfId="0" applyBorder="1" applyAlignment="1">
      <alignment horizontal="right"/>
    </xf>
    <xf numFmtId="0" fontId="0" fillId="24" borderId="11" xfId="0" applyFill="1" applyBorder="1" applyAlignment="1">
      <alignment horizontal="center" wrapText="1"/>
    </xf>
    <xf numFmtId="165" fontId="48" fillId="24" borderId="11" xfId="0" applyNumberFormat="1" applyFont="1" applyFill="1" applyBorder="1" applyAlignment="1">
      <alignment horizontal="center" wrapText="1"/>
    </xf>
    <xf numFmtId="0" fontId="0" fillId="0" borderId="12" xfId="0" applyBorder="1" applyAlignment="1">
      <alignment wrapText="1"/>
    </xf>
    <xf numFmtId="0" fontId="0" fillId="0" borderId="17" xfId="0" applyBorder="1"/>
    <xf numFmtId="0" fontId="32" fillId="29" borderId="0" xfId="0" applyFont="1" applyFill="1" applyAlignment="1">
      <alignment horizontal="center"/>
    </xf>
    <xf numFmtId="0" fontId="55" fillId="0" borderId="0" xfId="0" applyFont="1"/>
    <xf numFmtId="0" fontId="0" fillId="37" borderId="0" xfId="0" applyFill="1"/>
    <xf numFmtId="0" fontId="0" fillId="0" borderId="13" xfId="0" applyBorder="1"/>
    <xf numFmtId="0" fontId="42" fillId="37" borderId="0" xfId="0" applyFont="1" applyFill="1"/>
    <xf numFmtId="0" fontId="56" fillId="37" borderId="0" xfId="0" applyFont="1" applyFill="1"/>
    <xf numFmtId="0" fontId="57" fillId="0" borderId="0" xfId="0" applyFont="1"/>
    <xf numFmtId="0" fontId="58" fillId="0" borderId="0" xfId="0" applyFont="1"/>
    <xf numFmtId="0" fontId="59" fillId="0" borderId="0" xfId="0" applyFont="1"/>
    <xf numFmtId="166" fontId="7" fillId="0" borderId="0" xfId="56" applyNumberFormat="1" applyFont="1" applyFill="1" applyBorder="1" applyAlignment="1">
      <alignment horizontal="center"/>
    </xf>
    <xf numFmtId="0" fontId="7" fillId="0" borderId="0" xfId="82" applyFont="1" applyAlignment="1">
      <alignment horizontal="right"/>
    </xf>
    <xf numFmtId="166" fontId="7" fillId="0" borderId="0" xfId="56" applyNumberFormat="1" applyFont="1" applyFill="1" applyBorder="1"/>
    <xf numFmtId="0" fontId="7" fillId="0" borderId="0" xfId="82" applyFont="1" applyAlignment="1">
      <alignment horizontal="center"/>
    </xf>
    <xf numFmtId="44" fontId="7" fillId="0" borderId="0" xfId="82" applyNumberFormat="1" applyFont="1"/>
    <xf numFmtId="3" fontId="48" fillId="0" borderId="11" xfId="0" applyNumberFormat="1" applyFont="1" applyBorder="1"/>
    <xf numFmtId="165" fontId="48" fillId="0" borderId="17" xfId="0" applyNumberFormat="1" applyFont="1" applyBorder="1"/>
    <xf numFmtId="0" fontId="42" fillId="24" borderId="20" xfId="0" applyFont="1" applyFill="1" applyBorder="1"/>
    <xf numFmtId="0" fontId="42" fillId="24" borderId="17" xfId="0" applyFont="1" applyFill="1" applyBorder="1"/>
    <xf numFmtId="0" fontId="48" fillId="24" borderId="10" xfId="0" applyFont="1" applyFill="1" applyBorder="1"/>
    <xf numFmtId="3" fontId="48" fillId="24" borderId="11" xfId="0" applyNumberFormat="1" applyFont="1" applyFill="1" applyBorder="1"/>
    <xf numFmtId="0" fontId="48" fillId="24" borderId="11" xfId="0" applyFont="1" applyFill="1" applyBorder="1"/>
    <xf numFmtId="165" fontId="48" fillId="24" borderId="11" xfId="0" applyNumberFormat="1" applyFont="1" applyFill="1" applyBorder="1"/>
    <xf numFmtId="165" fontId="48" fillId="24" borderId="17" xfId="0" applyNumberFormat="1" applyFont="1" applyFill="1" applyBorder="1"/>
    <xf numFmtId="0" fontId="0" fillId="0" borderId="0" xfId="0" applyAlignment="1">
      <alignment horizontal="left"/>
    </xf>
    <xf numFmtId="0" fontId="30" fillId="29" borderId="12" xfId="0" applyFont="1" applyFill="1" applyBorder="1" applyAlignment="1">
      <alignment horizontal="center"/>
    </xf>
    <xf numFmtId="0" fontId="2" fillId="0" borderId="0" xfId="82"/>
    <xf numFmtId="0" fontId="28" fillId="0" borderId="0" xfId="82" applyFont="1" applyAlignment="1">
      <alignment vertical="top"/>
    </xf>
    <xf numFmtId="0" fontId="50" fillId="25" borderId="0" xfId="82" applyFont="1" applyFill="1" applyAlignment="1">
      <alignment horizontal="left"/>
    </xf>
    <xf numFmtId="165" fontId="48" fillId="0" borderId="11" xfId="56" applyNumberFormat="1" applyFont="1" applyBorder="1"/>
    <xf numFmtId="0" fontId="0" fillId="0" borderId="20" xfId="0" applyBorder="1"/>
    <xf numFmtId="0" fontId="0" fillId="0" borderId="12" xfId="0" applyBorder="1" applyAlignment="1">
      <alignment horizontal="left"/>
    </xf>
    <xf numFmtId="0" fontId="33" fillId="26" borderId="15" xfId="0" applyFont="1" applyFill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left"/>
    </xf>
    <xf numFmtId="0" fontId="33" fillId="0" borderId="11" xfId="0" applyFont="1" applyBorder="1" applyAlignment="1">
      <alignment horizontal="left"/>
    </xf>
    <xf numFmtId="166" fontId="33" fillId="0" borderId="11" xfId="56" applyNumberFormat="1" applyFont="1" applyFill="1" applyBorder="1" applyAlignment="1">
      <alignment horizontal="right"/>
    </xf>
    <xf numFmtId="0" fontId="51" fillId="0" borderId="11" xfId="0" applyFont="1" applyBorder="1" applyAlignment="1">
      <alignment horizontal="center"/>
    </xf>
    <xf numFmtId="0" fontId="0" fillId="24" borderId="11" xfId="0" applyFill="1" applyBorder="1"/>
    <xf numFmtId="0" fontId="0" fillId="24" borderId="17" xfId="0" applyFill="1" applyBorder="1"/>
    <xf numFmtId="0" fontId="0" fillId="24" borderId="11" xfId="0" applyFill="1" applyBorder="1" applyAlignment="1">
      <alignment horizontal="center"/>
    </xf>
    <xf numFmtId="0" fontId="0" fillId="24" borderId="31" xfId="0" applyFill="1" applyBorder="1" applyAlignment="1">
      <alignment horizontal="center"/>
    </xf>
    <xf numFmtId="2" fontId="0" fillId="0" borderId="0" xfId="0" applyNumberFormat="1"/>
    <xf numFmtId="0" fontId="43" fillId="37" borderId="0" xfId="0" applyFont="1" applyFill="1" applyAlignment="1">
      <alignment vertical="center" wrapText="1"/>
    </xf>
    <xf numFmtId="0" fontId="42" fillId="40" borderId="17" xfId="0" applyFont="1" applyFill="1" applyBorder="1"/>
    <xf numFmtId="0" fontId="42" fillId="40" borderId="0" xfId="0" applyFont="1" applyFill="1"/>
    <xf numFmtId="0" fontId="42" fillId="43" borderId="17" xfId="0" applyFont="1" applyFill="1" applyBorder="1"/>
    <xf numFmtId="0" fontId="42" fillId="43" borderId="0" xfId="0" applyFont="1" applyFill="1"/>
    <xf numFmtId="0" fontId="42" fillId="31" borderId="17" xfId="0" applyFont="1" applyFill="1" applyBorder="1"/>
    <xf numFmtId="0" fontId="0" fillId="24" borderId="0" xfId="0" applyFill="1"/>
    <xf numFmtId="0" fontId="48" fillId="0" borderId="12" xfId="0" applyFont="1" applyBorder="1" applyAlignment="1">
      <alignment wrapText="1"/>
    </xf>
    <xf numFmtId="0" fontId="0" fillId="24" borderId="13" xfId="0" applyFill="1" applyBorder="1"/>
    <xf numFmtId="0" fontId="0" fillId="24" borderId="21" xfId="0" applyFill="1" applyBorder="1"/>
    <xf numFmtId="0" fontId="0" fillId="24" borderId="10" xfId="0" applyFill="1" applyBorder="1"/>
    <xf numFmtId="0" fontId="0" fillId="24" borderId="23" xfId="0" applyFill="1" applyBorder="1"/>
    <xf numFmtId="0" fontId="0" fillId="24" borderId="22" xfId="0" applyFill="1" applyBorder="1"/>
    <xf numFmtId="0" fontId="0" fillId="24" borderId="14" xfId="0" applyFill="1" applyBorder="1"/>
    <xf numFmtId="0" fontId="2" fillId="24" borderId="0" xfId="87" applyFont="1" applyFill="1" applyAlignment="1">
      <alignment horizontal="left"/>
    </xf>
    <xf numFmtId="0" fontId="0" fillId="24" borderId="18" xfId="0" applyFill="1" applyBorder="1"/>
    <xf numFmtId="0" fontId="5" fillId="24" borderId="0" xfId="0" applyFont="1" applyFill="1" applyAlignment="1">
      <alignment horizontal="left"/>
    </xf>
    <xf numFmtId="0" fontId="35" fillId="24" borderId="0" xfId="72" applyFont="1" applyFill="1" applyBorder="1" applyAlignment="1" applyProtection="1">
      <alignment horizontal="left"/>
    </xf>
    <xf numFmtId="0" fontId="5" fillId="24" borderId="0" xfId="72" applyFont="1" applyFill="1" applyBorder="1" applyAlignment="1" applyProtection="1">
      <alignment horizontal="left"/>
    </xf>
    <xf numFmtId="0" fontId="2" fillId="24" borderId="0" xfId="72" applyFont="1" applyFill="1" applyBorder="1" applyAlignment="1" applyProtection="1">
      <alignment horizontal="left"/>
    </xf>
    <xf numFmtId="0" fontId="5" fillId="24" borderId="0" xfId="82" applyFont="1" applyFill="1" applyAlignment="1">
      <alignment horizontal="left"/>
    </xf>
    <xf numFmtId="0" fontId="35" fillId="24" borderId="0" xfId="72" applyFont="1" applyFill="1" applyBorder="1" applyAlignment="1" applyProtection="1"/>
    <xf numFmtId="0" fontId="39" fillId="24" borderId="0" xfId="0" applyFont="1" applyFill="1"/>
    <xf numFmtId="0" fontId="5" fillId="24" borderId="0" xfId="105" applyFont="1" applyFill="1"/>
    <xf numFmtId="0" fontId="34" fillId="24" borderId="10" xfId="0" applyFont="1" applyFill="1" applyBorder="1"/>
    <xf numFmtId="0" fontId="42" fillId="37" borderId="11" xfId="0" applyFont="1" applyFill="1" applyBorder="1" applyAlignment="1">
      <alignment horizontal="center" wrapText="1"/>
    </xf>
    <xf numFmtId="0" fontId="0" fillId="24" borderId="12" xfId="0" applyFill="1" applyBorder="1" applyAlignment="1">
      <alignment horizontal="center" wrapText="1"/>
    </xf>
    <xf numFmtId="0" fontId="0" fillId="0" borderId="12" xfId="0" applyBorder="1"/>
    <xf numFmtId="0" fontId="52" fillId="0" borderId="12" xfId="0" applyFont="1" applyBorder="1" applyAlignment="1">
      <alignment wrapText="1"/>
    </xf>
    <xf numFmtId="0" fontId="42" fillId="38" borderId="11" xfId="0" applyFont="1" applyFill="1" applyBorder="1" applyAlignment="1">
      <alignment horizontal="center" wrapText="1"/>
    </xf>
    <xf numFmtId="3" fontId="0" fillId="24" borderId="11" xfId="0" applyNumberFormat="1" applyFill="1" applyBorder="1"/>
    <xf numFmtId="0" fontId="62" fillId="0" borderId="20" xfId="0" applyFont="1" applyBorder="1" applyAlignment="1">
      <alignment wrapText="1"/>
    </xf>
    <xf numFmtId="0" fontId="50" fillId="0" borderId="12" xfId="0" applyFont="1" applyBorder="1" applyAlignment="1">
      <alignment wrapText="1"/>
    </xf>
    <xf numFmtId="0" fontId="0" fillId="0" borderId="20" xfId="0" applyBorder="1" applyAlignment="1">
      <alignment wrapText="1"/>
    </xf>
    <xf numFmtId="0" fontId="28" fillId="0" borderId="0" xfId="0" applyFont="1"/>
    <xf numFmtId="0" fontId="42" fillId="0" borderId="0" xfId="82" applyFont="1"/>
    <xf numFmtId="0" fontId="50" fillId="0" borderId="0" xfId="82" applyFont="1"/>
    <xf numFmtId="0" fontId="52" fillId="24" borderId="11" xfId="82" applyFont="1" applyFill="1" applyBorder="1" applyAlignment="1">
      <alignment horizontal="center" wrapText="1"/>
    </xf>
    <xf numFmtId="0" fontId="50" fillId="0" borderId="12" xfId="82" applyFont="1" applyBorder="1"/>
    <xf numFmtId="0" fontId="0" fillId="24" borderId="11" xfId="0" quotePrefix="1" applyFill="1" applyBorder="1" applyAlignment="1">
      <alignment horizontal="center"/>
    </xf>
    <xf numFmtId="165" fontId="0" fillId="0" borderId="11" xfId="56" applyNumberFormat="1" applyFont="1" applyBorder="1"/>
    <xf numFmtId="43" fontId="0" fillId="0" borderId="0" xfId="56" applyFont="1"/>
    <xf numFmtId="0" fontId="0" fillId="24" borderId="20" xfId="0" applyFill="1" applyBorder="1" applyAlignment="1">
      <alignment horizontal="center" wrapText="1"/>
    </xf>
    <xf numFmtId="0" fontId="0" fillId="24" borderId="17" xfId="0" applyFill="1" applyBorder="1" applyAlignment="1">
      <alignment horizontal="center" wrapText="1"/>
    </xf>
    <xf numFmtId="0" fontId="0" fillId="24" borderId="20" xfId="0" applyFill="1" applyBorder="1"/>
    <xf numFmtId="0" fontId="48" fillId="24" borderId="12" xfId="0" applyFont="1" applyFill="1" applyBorder="1"/>
    <xf numFmtId="0" fontId="48" fillId="24" borderId="17" xfId="82" applyFont="1" applyFill="1" applyBorder="1"/>
    <xf numFmtId="0" fontId="48" fillId="24" borderId="12" xfId="82" applyFont="1" applyFill="1" applyBorder="1"/>
    <xf numFmtId="0" fontId="48" fillId="24" borderId="20" xfId="82" applyFont="1" applyFill="1" applyBorder="1"/>
    <xf numFmtId="0" fontId="50" fillId="0" borderId="12" xfId="0" applyFont="1" applyBorder="1" applyAlignment="1">
      <alignment horizontal="left"/>
    </xf>
    <xf numFmtId="0" fontId="50" fillId="0" borderId="17" xfId="0" applyFont="1" applyBorder="1" applyAlignment="1">
      <alignment horizontal="left"/>
    </xf>
    <xf numFmtId="0" fontId="48" fillId="24" borderId="11" xfId="82" applyFont="1" applyFill="1" applyBorder="1"/>
    <xf numFmtId="0" fontId="42" fillId="0" borderId="21" xfId="82" applyFont="1" applyBorder="1"/>
    <xf numFmtId="0" fontId="0" fillId="0" borderId="12" xfId="82" applyFont="1" applyBorder="1"/>
    <xf numFmtId="0" fontId="0" fillId="0" borderId="0" xfId="82" applyFont="1"/>
    <xf numFmtId="0" fontId="50" fillId="0" borderId="17" xfId="0" applyFont="1" applyBorder="1" applyAlignment="1">
      <alignment horizontal="left" wrapText="1"/>
    </xf>
    <xf numFmtId="165" fontId="28" fillId="24" borderId="17" xfId="0" applyNumberFormat="1" applyFont="1" applyFill="1" applyBorder="1" applyAlignment="1">
      <alignment wrapText="1"/>
    </xf>
    <xf numFmtId="0" fontId="28" fillId="24" borderId="17" xfId="0" applyFont="1" applyFill="1" applyBorder="1" applyAlignment="1">
      <alignment horizontal="center" wrapText="1"/>
    </xf>
    <xf numFmtId="0" fontId="28" fillId="24" borderId="11" xfId="0" applyFont="1" applyFill="1" applyBorder="1" applyAlignment="1">
      <alignment horizontal="center" wrapText="1"/>
    </xf>
    <xf numFmtId="3" fontId="28" fillId="0" borderId="0" xfId="0" applyNumberFormat="1" applyFont="1"/>
    <xf numFmtId="165" fontId="28" fillId="24" borderId="20" xfId="0" applyNumberFormat="1" applyFont="1" applyFill="1" applyBorder="1" applyAlignment="1">
      <alignment wrapText="1"/>
    </xf>
    <xf numFmtId="3" fontId="28" fillId="0" borderId="11" xfId="0" applyNumberFormat="1" applyFont="1" applyBorder="1"/>
    <xf numFmtId="165" fontId="28" fillId="24" borderId="15" xfId="0" applyNumberFormat="1" applyFont="1" applyFill="1" applyBorder="1" applyAlignment="1">
      <alignment horizontal="center" wrapText="1"/>
    </xf>
    <xf numFmtId="0" fontId="28" fillId="24" borderId="11" xfId="0" quotePrefix="1" applyFont="1" applyFill="1" applyBorder="1" applyAlignment="1">
      <alignment horizontal="center"/>
    </xf>
    <xf numFmtId="165" fontId="28" fillId="0" borderId="11" xfId="0" applyNumberFormat="1" applyFont="1" applyBorder="1"/>
    <xf numFmtId="0" fontId="28" fillId="24" borderId="20" xfId="0" applyFont="1" applyFill="1" applyBorder="1"/>
    <xf numFmtId="0" fontId="48" fillId="24" borderId="12" xfId="0" applyFont="1" applyFill="1" applyBorder="1" applyAlignment="1">
      <alignment horizontal="left"/>
    </xf>
    <xf numFmtId="0" fontId="52" fillId="24" borderId="12" xfId="0" applyFont="1" applyFill="1" applyBorder="1" applyAlignment="1">
      <alignment horizontal="left" vertical="center" wrapText="1"/>
    </xf>
    <xf numFmtId="0" fontId="62" fillId="0" borderId="0" xfId="0" applyFont="1" applyAlignment="1">
      <alignment vertical="center" wrapText="1"/>
    </xf>
    <xf numFmtId="0" fontId="48" fillId="24" borderId="11" xfId="0" applyFont="1" applyFill="1" applyBorder="1" applyAlignment="1">
      <alignment horizontal="left"/>
    </xf>
    <xf numFmtId="0" fontId="52" fillId="24" borderId="11" xfId="0" applyFont="1" applyFill="1" applyBorder="1" applyAlignment="1">
      <alignment horizontal="left" vertical="center" wrapText="1"/>
    </xf>
    <xf numFmtId="0" fontId="52" fillId="24" borderId="24" xfId="0" applyFont="1" applyFill="1" applyBorder="1" applyAlignment="1">
      <alignment horizontal="right" vertical="center"/>
    </xf>
    <xf numFmtId="0" fontId="52" fillId="24" borderId="17" xfId="0" applyFont="1" applyFill="1" applyBorder="1" applyAlignment="1">
      <alignment horizontal="right" vertical="center"/>
    </xf>
    <xf numFmtId="3" fontId="0" fillId="0" borderId="0" xfId="0" applyNumberFormat="1"/>
    <xf numFmtId="0" fontId="0" fillId="43" borderId="0" xfId="0" applyFill="1"/>
    <xf numFmtId="0" fontId="0" fillId="31" borderId="0" xfId="0" applyFill="1"/>
    <xf numFmtId="164" fontId="0" fillId="39" borderId="11" xfId="0" applyNumberFormat="1" applyFill="1" applyBorder="1"/>
    <xf numFmtId="165" fontId="0" fillId="0" borderId="11" xfId="0" applyNumberFormat="1" applyBorder="1"/>
    <xf numFmtId="165" fontId="48" fillId="0" borderId="11" xfId="0" applyNumberFormat="1" applyFont="1" applyBorder="1"/>
    <xf numFmtId="0" fontId="48" fillId="0" borderId="12" xfId="82" applyFont="1" applyBorder="1"/>
    <xf numFmtId="0" fontId="0" fillId="40" borderId="11" xfId="0" applyFill="1" applyBorder="1" applyAlignment="1">
      <alignment horizontal="center"/>
    </xf>
    <xf numFmtId="4" fontId="0" fillId="0" borderId="11" xfId="0" applyNumberFormat="1" applyBorder="1"/>
    <xf numFmtId="0" fontId="0" fillId="40" borderId="0" xfId="0" applyFill="1"/>
    <xf numFmtId="4" fontId="0" fillId="40" borderId="20" xfId="0" applyNumberFormat="1" applyFill="1" applyBorder="1"/>
    <xf numFmtId="0" fontId="0" fillId="40" borderId="20" xfId="0" applyFill="1" applyBorder="1" applyAlignment="1">
      <alignment horizontal="center"/>
    </xf>
    <xf numFmtId="164" fontId="0" fillId="40" borderId="20" xfId="0" applyNumberFormat="1" applyFill="1" applyBorder="1"/>
    <xf numFmtId="0" fontId="0" fillId="40" borderId="20" xfId="0" applyFill="1" applyBorder="1"/>
    <xf numFmtId="4" fontId="0" fillId="40" borderId="0" xfId="0" applyNumberFormat="1" applyFill="1"/>
    <xf numFmtId="0" fontId="0" fillId="40" borderId="0" xfId="0" applyFill="1" applyAlignment="1">
      <alignment horizontal="center"/>
    </xf>
    <xf numFmtId="164" fontId="0" fillId="40" borderId="0" xfId="0" applyNumberFormat="1" applyFill="1"/>
    <xf numFmtId="0" fontId="0" fillId="40" borderId="18" xfId="0" applyFill="1" applyBorder="1"/>
    <xf numFmtId="4" fontId="0" fillId="43" borderId="20" xfId="0" applyNumberFormat="1" applyFill="1" applyBorder="1"/>
    <xf numFmtId="0" fontId="0" fillId="43" borderId="20" xfId="0" applyFill="1" applyBorder="1" applyAlignment="1">
      <alignment horizontal="center"/>
    </xf>
    <xf numFmtId="164" fontId="0" fillId="43" borderId="20" xfId="0" applyNumberFormat="1" applyFill="1" applyBorder="1"/>
    <xf numFmtId="0" fontId="0" fillId="43" borderId="20" xfId="0" applyFill="1" applyBorder="1"/>
    <xf numFmtId="0" fontId="0" fillId="24" borderId="12" xfId="0" applyFill="1" applyBorder="1"/>
    <xf numFmtId="4" fontId="0" fillId="31" borderId="20" xfId="0" applyNumberFormat="1" applyFill="1" applyBorder="1"/>
    <xf numFmtId="0" fontId="0" fillId="31" borderId="20" xfId="0" applyFill="1" applyBorder="1" applyAlignment="1">
      <alignment horizontal="center"/>
    </xf>
    <xf numFmtId="164" fontId="0" fillId="31" borderId="20" xfId="0" applyNumberFormat="1" applyFill="1" applyBorder="1"/>
    <xf numFmtId="0" fontId="0" fillId="31" borderId="20" xfId="0" applyFill="1" applyBorder="1"/>
    <xf numFmtId="0" fontId="48" fillId="24" borderId="20" xfId="0" applyFont="1" applyFill="1" applyBorder="1" applyAlignment="1">
      <alignment horizontal="left"/>
    </xf>
    <xf numFmtId="0" fontId="50" fillId="0" borderId="0" xfId="0" applyFont="1" applyAlignment="1">
      <alignment horizontal="left" vertical="center"/>
    </xf>
    <xf numFmtId="0" fontId="52" fillId="40" borderId="12" xfId="0" applyFont="1" applyFill="1" applyBorder="1" applyAlignment="1">
      <alignment horizontal="left" vertical="center"/>
    </xf>
    <xf numFmtId="0" fontId="50" fillId="40" borderId="0" xfId="0" applyFont="1" applyFill="1" applyAlignment="1">
      <alignment horizontal="left" vertical="center"/>
    </xf>
    <xf numFmtId="0" fontId="52" fillId="24" borderId="17" xfId="0" applyFont="1" applyFill="1" applyBorder="1" applyAlignment="1">
      <alignment horizontal="left" vertical="center" wrapText="1"/>
    </xf>
    <xf numFmtId="0" fontId="52" fillId="43" borderId="12" xfId="0" applyFont="1" applyFill="1" applyBorder="1" applyAlignment="1">
      <alignment horizontal="left" vertical="center"/>
    </xf>
    <xf numFmtId="0" fontId="42" fillId="43" borderId="0" xfId="82" applyFont="1" applyFill="1"/>
    <xf numFmtId="0" fontId="52" fillId="31" borderId="12" xfId="0" applyFont="1" applyFill="1" applyBorder="1" applyAlignment="1">
      <alignment horizontal="left" vertical="center"/>
    </xf>
    <xf numFmtId="0" fontId="0" fillId="0" borderId="35" xfId="0" applyBorder="1"/>
    <xf numFmtId="0" fontId="0" fillId="45" borderId="0" xfId="0" applyFill="1"/>
    <xf numFmtId="0" fontId="52" fillId="45" borderId="12" xfId="0" applyFont="1" applyFill="1" applyBorder="1" applyAlignment="1">
      <alignment horizontal="left" vertical="center"/>
    </xf>
    <xf numFmtId="4" fontId="0" fillId="45" borderId="20" xfId="0" applyNumberFormat="1" applyFill="1" applyBorder="1"/>
    <xf numFmtId="0" fontId="0" fillId="45" borderId="20" xfId="0" applyFill="1" applyBorder="1" applyAlignment="1">
      <alignment horizontal="center"/>
    </xf>
    <xf numFmtId="164" fontId="0" fillId="45" borderId="20" xfId="0" applyNumberFormat="1" applyFill="1" applyBorder="1"/>
    <xf numFmtId="0" fontId="0" fillId="45" borderId="20" xfId="0" applyFill="1" applyBorder="1"/>
    <xf numFmtId="0" fontId="42" fillId="45" borderId="17" xfId="0" applyFont="1" applyFill="1" applyBorder="1"/>
    <xf numFmtId="168" fontId="2" fillId="0" borderId="0" xfId="82" applyNumberFormat="1"/>
    <xf numFmtId="165" fontId="48" fillId="0" borderId="0" xfId="56" applyNumberFormat="1" applyFont="1" applyBorder="1"/>
    <xf numFmtId="0" fontId="30" fillId="26" borderId="0" xfId="0" applyFont="1" applyFill="1" applyAlignment="1">
      <alignment horizontal="center"/>
    </xf>
    <xf numFmtId="0" fontId="30" fillId="26" borderId="11" xfId="0" applyFont="1" applyFill="1" applyBorder="1"/>
    <xf numFmtId="0" fontId="61" fillId="38" borderId="12" xfId="0" applyFont="1" applyFill="1" applyBorder="1" applyAlignment="1">
      <alignment horizontal="left"/>
    </xf>
    <xf numFmtId="165" fontId="42" fillId="38" borderId="20" xfId="0" applyNumberFormat="1" applyFont="1" applyFill="1" applyBorder="1" applyAlignment="1">
      <alignment wrapText="1"/>
    </xf>
    <xf numFmtId="0" fontId="42" fillId="38" borderId="20" xfId="0" applyFont="1" applyFill="1" applyBorder="1"/>
    <xf numFmtId="0" fontId="42" fillId="38" borderId="17" xfId="0" applyFont="1" applyFill="1" applyBorder="1"/>
    <xf numFmtId="0" fontId="50" fillId="0" borderId="12" xfId="0" applyFont="1" applyBorder="1" applyAlignment="1">
      <alignment horizontal="left" wrapText="1"/>
    </xf>
    <xf numFmtId="0" fontId="63" fillId="0" borderId="0" xfId="0" applyFont="1" applyAlignment="1">
      <alignment vertical="center"/>
    </xf>
    <xf numFmtId="0" fontId="64" fillId="0" borderId="0" xfId="0" applyFont="1" applyAlignment="1">
      <alignment vertical="center"/>
    </xf>
    <xf numFmtId="0" fontId="0" fillId="0" borderId="12" xfId="0" applyBorder="1" applyAlignment="1">
      <alignment horizontal="left" vertical="center"/>
    </xf>
    <xf numFmtId="165" fontId="28" fillId="0" borderId="21" xfId="0" applyNumberFormat="1" applyFont="1" applyBorder="1"/>
    <xf numFmtId="165" fontId="28" fillId="0" borderId="17" xfId="0" applyNumberFormat="1" applyFont="1" applyBorder="1"/>
    <xf numFmtId="10" fontId="0" fillId="0" borderId="11" xfId="92" applyNumberFormat="1" applyFont="1" applyFill="1" applyBorder="1"/>
    <xf numFmtId="3" fontId="0" fillId="0" borderId="11" xfId="0" applyNumberFormat="1" applyBorder="1" applyAlignment="1">
      <alignment horizontal="right"/>
    </xf>
    <xf numFmtId="0" fontId="0" fillId="0" borderId="0" xfId="0" applyAlignment="1">
      <alignment horizontal="right" vertical="center"/>
    </xf>
    <xf numFmtId="0" fontId="29" fillId="0" borderId="0" xfId="72" applyAlignment="1" applyProtection="1"/>
    <xf numFmtId="0" fontId="52" fillId="24" borderId="17" xfId="0" applyFont="1" applyFill="1" applyBorder="1" applyAlignment="1">
      <alignment horizontal="right"/>
    </xf>
    <xf numFmtId="165" fontId="28" fillId="0" borderId="0" xfId="0" applyNumberFormat="1" applyFont="1"/>
    <xf numFmtId="0" fontId="48" fillId="0" borderId="0" xfId="0" applyFont="1" applyAlignment="1">
      <alignment wrapText="1"/>
    </xf>
    <xf numFmtId="10" fontId="28" fillId="0" borderId="0" xfId="92" applyNumberFormat="1" applyFont="1" applyFill="1" applyBorder="1"/>
    <xf numFmtId="3" fontId="48" fillId="0" borderId="0" xfId="0" applyNumberFormat="1" applyFont="1"/>
    <xf numFmtId="0" fontId="65" fillId="0" borderId="0" xfId="0" applyFont="1"/>
    <xf numFmtId="0" fontId="66" fillId="0" borderId="0" xfId="0" applyFont="1" applyAlignment="1">
      <alignment vertical="center" wrapText="1"/>
    </xf>
    <xf numFmtId="0" fontId="0" fillId="31" borderId="11" xfId="0" applyFill="1" applyBorder="1" applyAlignment="1">
      <alignment horizontal="center" wrapText="1"/>
    </xf>
    <xf numFmtId="0" fontId="48" fillId="0" borderId="0" xfId="0" applyFont="1" applyAlignment="1">
      <alignment horizontal="right"/>
    </xf>
    <xf numFmtId="0" fontId="0" fillId="0" borderId="11" xfId="0" applyBorder="1" applyAlignment="1">
      <alignment horizontal="center" vertical="center" wrapText="1"/>
    </xf>
    <xf numFmtId="0" fontId="28" fillId="0" borderId="11" xfId="72" applyFont="1" applyFill="1" applyBorder="1" applyAlignment="1" applyProtection="1">
      <alignment horizontal="center" vertical="top" wrapText="1"/>
    </xf>
    <xf numFmtId="0" fontId="28" fillId="0" borderId="11" xfId="0" applyFont="1" applyBorder="1" applyAlignment="1">
      <alignment horizontal="center" vertical="center" wrapText="1"/>
    </xf>
    <xf numFmtId="0" fontId="28" fillId="0" borderId="11" xfId="72" applyFont="1" applyFill="1" applyBorder="1" applyAlignment="1" applyProtection="1">
      <alignment horizontal="center" vertical="center" wrapText="1"/>
    </xf>
    <xf numFmtId="0" fontId="69" fillId="39" borderId="11" xfId="0" applyFont="1" applyFill="1" applyBorder="1" applyAlignment="1">
      <alignment horizontal="center" vertical="center" wrapText="1"/>
    </xf>
    <xf numFmtId="0" fontId="69" fillId="0" borderId="0" xfId="0" applyFont="1" applyAlignment="1">
      <alignment horizontal="center" vertical="center"/>
    </xf>
    <xf numFmtId="0" fontId="70" fillId="46" borderId="11" xfId="0" applyFont="1" applyFill="1" applyBorder="1" applyAlignment="1">
      <alignment horizontal="center" vertical="center" wrapText="1"/>
    </xf>
    <xf numFmtId="0" fontId="48" fillId="0" borderId="12" xfId="0" applyFont="1" applyBorder="1" applyAlignment="1">
      <alignment horizontal="left"/>
    </xf>
    <xf numFmtId="0" fontId="48" fillId="0" borderId="20" xfId="0" applyFont="1" applyBorder="1" applyAlignment="1">
      <alignment horizontal="center"/>
    </xf>
    <xf numFmtId="164" fontId="48" fillId="0" borderId="20" xfId="0" applyNumberFormat="1" applyFont="1" applyBorder="1"/>
    <xf numFmtId="0" fontId="48" fillId="0" borderId="20" xfId="0" applyFont="1" applyBorder="1"/>
    <xf numFmtId="0" fontId="61" fillId="0" borderId="20" xfId="0" applyFont="1" applyBorder="1"/>
    <xf numFmtId="0" fontId="48" fillId="0" borderId="17" xfId="0" applyFont="1" applyBorder="1"/>
    <xf numFmtId="0" fontId="43" fillId="37" borderId="11" xfId="0" applyFont="1" applyFill="1" applyBorder="1" applyAlignment="1">
      <alignment vertical="center" wrapText="1"/>
    </xf>
    <xf numFmtId="0" fontId="28" fillId="24" borderId="12" xfId="0" applyFont="1" applyFill="1" applyBorder="1"/>
    <xf numFmtId="3" fontId="48" fillId="0" borderId="17" xfId="0" applyNumberFormat="1" applyFont="1" applyBorder="1"/>
    <xf numFmtId="0" fontId="43" fillId="37" borderId="12" xfId="0" applyFont="1" applyFill="1" applyBorder="1" applyAlignment="1">
      <alignment vertical="center" wrapText="1"/>
    </xf>
    <xf numFmtId="0" fontId="42" fillId="37" borderId="20" xfId="0" applyFont="1" applyFill="1" applyBorder="1"/>
    <xf numFmtId="0" fontId="42" fillId="37" borderId="17" xfId="0" applyFont="1" applyFill="1" applyBorder="1"/>
    <xf numFmtId="0" fontId="71" fillId="37" borderId="20" xfId="0" applyFont="1" applyFill="1" applyBorder="1" applyAlignment="1">
      <alignment horizontal="left"/>
    </xf>
    <xf numFmtId="0" fontId="0" fillId="45" borderId="17" xfId="0" applyFill="1" applyBorder="1"/>
    <xf numFmtId="0" fontId="48" fillId="40" borderId="20" xfId="0" applyFont="1" applyFill="1" applyBorder="1" applyAlignment="1">
      <alignment horizontal="left"/>
    </xf>
    <xf numFmtId="0" fontId="42" fillId="40" borderId="20" xfId="0" applyFont="1" applyFill="1" applyBorder="1"/>
    <xf numFmtId="0" fontId="48" fillId="43" borderId="12" xfId="0" applyFont="1" applyFill="1" applyBorder="1" applyAlignment="1">
      <alignment horizontal="left"/>
    </xf>
    <xf numFmtId="0" fontId="42" fillId="43" borderId="20" xfId="0" applyFont="1" applyFill="1" applyBorder="1"/>
    <xf numFmtId="0" fontId="48" fillId="45" borderId="12" xfId="0" applyFont="1" applyFill="1" applyBorder="1" applyAlignment="1">
      <alignment horizontal="left"/>
    </xf>
    <xf numFmtId="0" fontId="42" fillId="45" borderId="20" xfId="0" applyFont="1" applyFill="1" applyBorder="1"/>
    <xf numFmtId="0" fontId="48" fillId="31" borderId="12" xfId="0" applyFont="1" applyFill="1" applyBorder="1" applyAlignment="1">
      <alignment horizontal="left"/>
    </xf>
    <xf numFmtId="0" fontId="42" fillId="31" borderId="20" xfId="0" applyFont="1" applyFill="1" applyBorder="1"/>
    <xf numFmtId="0" fontId="30" fillId="29" borderId="19" xfId="0" applyFont="1" applyFill="1" applyBorder="1"/>
    <xf numFmtId="0" fontId="50" fillId="0" borderId="12" xfId="0" applyFont="1" applyBorder="1"/>
    <xf numFmtId="9" fontId="30" fillId="29" borderId="13" xfId="0" applyNumberFormat="1" applyFont="1" applyFill="1" applyBorder="1" applyAlignment="1">
      <alignment horizontal="center"/>
    </xf>
    <xf numFmtId="0" fontId="0" fillId="24" borderId="35" xfId="0" applyFill="1" applyBorder="1"/>
    <xf numFmtId="0" fontId="48" fillId="24" borderId="13" xfId="0" applyFont="1" applyFill="1" applyBorder="1"/>
    <xf numFmtId="0" fontId="42" fillId="45" borderId="0" xfId="0" applyFont="1" applyFill="1"/>
    <xf numFmtId="165" fontId="0" fillId="0" borderId="0" xfId="56" applyNumberFormat="1" applyFont="1" applyBorder="1"/>
    <xf numFmtId="0" fontId="0" fillId="0" borderId="11" xfId="72" applyFont="1" applyFill="1" applyBorder="1" applyAlignment="1" applyProtection="1">
      <alignment horizontal="center" vertical="center" wrapText="1"/>
    </xf>
    <xf numFmtId="0" fontId="0" fillId="43" borderId="11" xfId="0" applyFill="1" applyBorder="1" applyAlignment="1">
      <alignment horizontal="center"/>
    </xf>
    <xf numFmtId="0" fontId="0" fillId="44" borderId="11" xfId="0" applyFill="1" applyBorder="1" applyAlignment="1">
      <alignment horizontal="center"/>
    </xf>
    <xf numFmtId="0" fontId="48" fillId="24" borderId="11" xfId="0" applyFont="1" applyFill="1" applyBorder="1" applyAlignment="1">
      <alignment horizontal="center" wrapText="1"/>
    </xf>
    <xf numFmtId="0" fontId="0" fillId="45" borderId="11" xfId="0" applyFill="1" applyBorder="1" applyAlignment="1">
      <alignment horizontal="center"/>
    </xf>
    <xf numFmtId="0" fontId="0" fillId="41" borderId="11" xfId="0" applyFill="1" applyBorder="1" applyAlignment="1">
      <alignment horizontal="center"/>
    </xf>
    <xf numFmtId="2" fontId="0" fillId="42" borderId="11" xfId="0" applyNumberFormat="1" applyFill="1" applyBorder="1" applyAlignment="1">
      <alignment horizontal="center"/>
    </xf>
    <xf numFmtId="0" fontId="30" fillId="29" borderId="11" xfId="0" applyFont="1" applyFill="1" applyBorder="1" applyAlignment="1">
      <alignment horizontal="center" wrapText="1"/>
    </xf>
    <xf numFmtId="0" fontId="42" fillId="24" borderId="11" xfId="0" applyFont="1" applyFill="1" applyBorder="1"/>
    <xf numFmtId="3" fontId="0" fillId="40" borderId="11" xfId="0" applyNumberFormat="1" applyFill="1" applyBorder="1"/>
    <xf numFmtId="3" fontId="0" fillId="43" borderId="11" xfId="0" applyNumberFormat="1" applyFill="1" applyBorder="1"/>
    <xf numFmtId="0" fontId="42" fillId="37" borderId="35" xfId="0" applyFont="1" applyFill="1" applyBorder="1" applyAlignment="1">
      <alignment horizontal="center" wrapText="1"/>
    </xf>
    <xf numFmtId="0" fontId="0" fillId="24" borderId="15" xfId="0" applyFill="1" applyBorder="1" applyAlignment="1">
      <alignment horizontal="center" wrapText="1"/>
    </xf>
    <xf numFmtId="3" fontId="0" fillId="45" borderId="11" xfId="0" applyNumberFormat="1" applyFill="1" applyBorder="1"/>
    <xf numFmtId="3" fontId="0" fillId="31" borderId="11" xfId="0" applyNumberFormat="1" applyFill="1" applyBorder="1"/>
    <xf numFmtId="0" fontId="42" fillId="40" borderId="14" xfId="0" applyFont="1" applyFill="1" applyBorder="1"/>
    <xf numFmtId="0" fontId="42" fillId="43" borderId="10" xfId="0" applyFont="1" applyFill="1" applyBorder="1"/>
    <xf numFmtId="0" fontId="42" fillId="43" borderId="14" xfId="0" applyFont="1" applyFill="1" applyBorder="1"/>
    <xf numFmtId="0" fontId="0" fillId="31" borderId="17" xfId="0" applyFill="1" applyBorder="1"/>
    <xf numFmtId="0" fontId="0" fillId="40" borderId="17" xfId="0" applyFill="1" applyBorder="1"/>
    <xf numFmtId="0" fontId="0" fillId="40" borderId="14" xfId="0" applyFill="1" applyBorder="1"/>
    <xf numFmtId="0" fontId="0" fillId="43" borderId="14" xfId="0" applyFill="1" applyBorder="1"/>
    <xf numFmtId="0" fontId="42" fillId="45" borderId="10" xfId="0" applyFont="1" applyFill="1" applyBorder="1"/>
    <xf numFmtId="0" fontId="42" fillId="31" borderId="0" xfId="0" applyFont="1" applyFill="1"/>
    <xf numFmtId="0" fontId="42" fillId="31" borderId="10" xfId="0" applyFont="1" applyFill="1" applyBorder="1"/>
    <xf numFmtId="0" fontId="0" fillId="31" borderId="14" xfId="0" applyFill="1" applyBorder="1"/>
    <xf numFmtId="0" fontId="48" fillId="24" borderId="20" xfId="0" applyFont="1" applyFill="1" applyBorder="1" applyAlignment="1">
      <alignment horizontal="center"/>
    </xf>
    <xf numFmtId="164" fontId="48" fillId="24" borderId="20" xfId="0" applyNumberFormat="1" applyFont="1" applyFill="1" applyBorder="1"/>
    <xf numFmtId="0" fontId="48" fillId="24" borderId="20" xfId="0" applyFont="1" applyFill="1" applyBorder="1"/>
    <xf numFmtId="0" fontId="61" fillId="24" borderId="20" xfId="0" applyFont="1" applyFill="1" applyBorder="1"/>
    <xf numFmtId="165" fontId="52" fillId="0" borderId="12" xfId="82" applyNumberFormat="1" applyFont="1" applyBorder="1"/>
    <xf numFmtId="165" fontId="52" fillId="0" borderId="11" xfId="82" applyNumberFormat="1" applyFont="1" applyBorder="1"/>
    <xf numFmtId="0" fontId="0" fillId="43" borderId="12" xfId="0" applyFill="1" applyBorder="1" applyAlignment="1">
      <alignment wrapText="1"/>
    </xf>
    <xf numFmtId="0" fontId="0" fillId="45" borderId="12" xfId="0" applyFill="1" applyBorder="1" applyAlignment="1">
      <alignment wrapText="1"/>
    </xf>
    <xf numFmtId="0" fontId="50" fillId="31" borderId="12" xfId="82" applyFont="1" applyFill="1" applyBorder="1"/>
    <xf numFmtId="3" fontId="48" fillId="43" borderId="17" xfId="0" applyNumberFormat="1" applyFont="1" applyFill="1" applyBorder="1"/>
    <xf numFmtId="3" fontId="48" fillId="45" borderId="17" xfId="0" applyNumberFormat="1" applyFont="1" applyFill="1" applyBorder="1"/>
    <xf numFmtId="0" fontId="7" fillId="24" borderId="20" xfId="82" applyFont="1" applyFill="1" applyBorder="1"/>
    <xf numFmtId="0" fontId="7" fillId="24" borderId="12" xfId="82" applyFont="1" applyFill="1" applyBorder="1"/>
    <xf numFmtId="0" fontId="7" fillId="24" borderId="17" xfId="82" applyFont="1" applyFill="1" applyBorder="1"/>
    <xf numFmtId="0" fontId="7" fillId="25" borderId="0" xfId="82" applyFont="1" applyFill="1"/>
    <xf numFmtId="0" fontId="52" fillId="24" borderId="20" xfId="82" applyFont="1" applyFill="1" applyBorder="1" applyAlignment="1">
      <alignment horizontal="left"/>
    </xf>
    <xf numFmtId="0" fontId="0" fillId="40" borderId="12" xfId="0" applyFill="1" applyBorder="1"/>
    <xf numFmtId="0" fontId="52" fillId="0" borderId="11" xfId="0" applyFont="1" applyBorder="1" applyAlignment="1">
      <alignment horizontal="left"/>
    </xf>
    <xf numFmtId="0" fontId="69" fillId="39" borderId="11" xfId="0" applyFont="1" applyFill="1" applyBorder="1" applyAlignment="1">
      <alignment horizontal="center" vertical="center"/>
    </xf>
    <xf numFmtId="0" fontId="0" fillId="0" borderId="39" xfId="0" applyBorder="1"/>
    <xf numFmtId="0" fontId="0" fillId="0" borderId="1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69" fillId="24" borderId="0" xfId="0" applyFont="1" applyFill="1" applyAlignment="1">
      <alignment horizontal="center" vertical="center"/>
    </xf>
    <xf numFmtId="0" fontId="69" fillId="24" borderId="18" xfId="0" applyFont="1" applyFill="1" applyBorder="1" applyAlignment="1">
      <alignment horizontal="center" vertical="center"/>
    </xf>
    <xf numFmtId="0" fontId="28" fillId="24" borderId="0" xfId="0" applyFont="1" applyFill="1"/>
    <xf numFmtId="0" fontId="28" fillId="24" borderId="18" xfId="0" applyFont="1" applyFill="1" applyBorder="1"/>
    <xf numFmtId="0" fontId="69" fillId="24" borderId="14" xfId="0" applyFont="1" applyFill="1" applyBorder="1" applyAlignment="1">
      <alignment horizontal="center" vertical="center"/>
    </xf>
    <xf numFmtId="0" fontId="28" fillId="24" borderId="14" xfId="0" applyFont="1" applyFill="1" applyBorder="1"/>
    <xf numFmtId="0" fontId="0" fillId="24" borderId="39" xfId="0" applyFill="1" applyBorder="1"/>
    <xf numFmtId="0" fontId="50" fillId="24" borderId="14" xfId="0" applyFont="1" applyFill="1" applyBorder="1" applyAlignment="1">
      <alignment horizontal="left"/>
    </xf>
    <xf numFmtId="0" fontId="50" fillId="24" borderId="14" xfId="0" applyFont="1" applyFill="1" applyBorder="1"/>
    <xf numFmtId="0" fontId="50" fillId="24" borderId="14" xfId="0" applyFont="1" applyFill="1" applyBorder="1" applyAlignment="1">
      <alignment vertical="center"/>
    </xf>
    <xf numFmtId="0" fontId="29" fillId="24" borderId="14" xfId="72" applyFill="1" applyBorder="1" applyAlignment="1" applyProtection="1">
      <alignment vertical="center"/>
    </xf>
    <xf numFmtId="3" fontId="0" fillId="0" borderId="0" xfId="0" applyNumberFormat="1" applyAlignment="1">
      <alignment horizontal="right"/>
    </xf>
    <xf numFmtId="165" fontId="0" fillId="0" borderId="0" xfId="0" applyNumberFormat="1"/>
    <xf numFmtId="0" fontId="61" fillId="0" borderId="0" xfId="82" applyFont="1" applyAlignment="1">
      <alignment horizontal="center"/>
    </xf>
    <xf numFmtId="0" fontId="61" fillId="0" borderId="0" xfId="110" applyFont="1" applyAlignment="1">
      <alignment horizontal="left" vertical="center" wrapText="1"/>
    </xf>
    <xf numFmtId="170" fontId="50" fillId="0" borderId="11" xfId="82" applyNumberFormat="1" applyFont="1" applyBorder="1"/>
    <xf numFmtId="170" fontId="50" fillId="0" borderId="0" xfId="82" applyNumberFormat="1" applyFont="1"/>
    <xf numFmtId="170" fontId="50" fillId="0" borderId="18" xfId="82" applyNumberFormat="1" applyFont="1" applyBorder="1"/>
    <xf numFmtId="0" fontId="0" fillId="25" borderId="0" xfId="0" applyFill="1"/>
    <xf numFmtId="170" fontId="50" fillId="25" borderId="0" xfId="82" applyNumberFormat="1" applyFont="1" applyFill="1"/>
    <xf numFmtId="3" fontId="0" fillId="25" borderId="0" xfId="0" applyNumberFormat="1" applyFill="1" applyAlignment="1">
      <alignment horizontal="right"/>
    </xf>
    <xf numFmtId="0" fontId="74" fillId="0" borderId="0" xfId="82" applyFont="1"/>
    <xf numFmtId="165" fontId="50" fillId="0" borderId="22" xfId="56" applyNumberFormat="1" applyFont="1" applyBorder="1" applyAlignment="1" applyProtection="1">
      <alignment horizontal="right" wrapText="1"/>
    </xf>
    <xf numFmtId="165" fontId="50" fillId="0" borderId="11" xfId="56" applyNumberFormat="1" applyFont="1" applyBorder="1" applyProtection="1"/>
    <xf numFmtId="164" fontId="7" fillId="0" borderId="0" xfId="82" applyNumberFormat="1" applyFont="1" applyAlignment="1">
      <alignment horizontal="right"/>
    </xf>
    <xf numFmtId="0" fontId="73" fillId="0" borderId="11" xfId="0" applyFont="1" applyBorder="1" applyAlignment="1">
      <alignment wrapText="1"/>
    </xf>
    <xf numFmtId="3" fontId="73" fillId="0" borderId="11" xfId="0" applyNumberFormat="1" applyFont="1" applyBorder="1"/>
    <xf numFmtId="9" fontId="73" fillId="0" borderId="11" xfId="0" applyNumberFormat="1" applyFont="1" applyBorder="1"/>
    <xf numFmtId="0" fontId="73" fillId="0" borderId="11" xfId="0" applyFont="1" applyBorder="1" applyAlignment="1">
      <alignment horizontal="right"/>
    </xf>
    <xf numFmtId="0" fontId="72" fillId="0" borderId="0" xfId="0" applyFont="1"/>
    <xf numFmtId="10" fontId="73" fillId="0" borderId="11" xfId="0" applyNumberFormat="1" applyFont="1" applyBorder="1"/>
    <xf numFmtId="165" fontId="0" fillId="0" borderId="11" xfId="0" applyNumberFormat="1" applyBorder="1" applyAlignment="1" applyProtection="1">
      <alignment horizontal="right" vertical="center"/>
      <protection locked="0"/>
    </xf>
    <xf numFmtId="9" fontId="0" fillId="0" borderId="11" xfId="0" applyNumberFormat="1" applyBorder="1"/>
    <xf numFmtId="9" fontId="28" fillId="0" borderId="11" xfId="92" applyFont="1" applyFill="1" applyBorder="1" applyAlignment="1" applyProtection="1">
      <alignment horizontal="right" vertical="center"/>
      <protection locked="0"/>
    </xf>
    <xf numFmtId="0" fontId="72" fillId="0" borderId="11" xfId="0" applyFont="1" applyBorder="1" applyAlignment="1">
      <alignment horizontal="center" wrapText="1"/>
    </xf>
    <xf numFmtId="0" fontId="48" fillId="0" borderId="11" xfId="0" applyFont="1" applyBorder="1" applyAlignment="1">
      <alignment horizontal="center" wrapText="1"/>
    </xf>
    <xf numFmtId="164" fontId="0" fillId="0" borderId="11" xfId="0" applyNumberFormat="1" applyBorder="1" applyAlignment="1" applyProtection="1">
      <alignment horizontal="right" vertical="center"/>
      <protection locked="0"/>
    </xf>
    <xf numFmtId="0" fontId="72" fillId="48" borderId="11" xfId="0" applyFont="1" applyFill="1" applyBorder="1" applyAlignment="1">
      <alignment horizontal="center" wrapText="1"/>
    </xf>
    <xf numFmtId="0" fontId="48" fillId="48" borderId="11" xfId="0" applyFont="1" applyFill="1" applyBorder="1" applyAlignment="1">
      <alignment horizontal="center" wrapText="1"/>
    </xf>
    <xf numFmtId="170" fontId="50" fillId="0" borderId="11" xfId="57" applyNumberFormat="1" applyFont="1" applyFill="1" applyBorder="1" applyProtection="1"/>
    <xf numFmtId="3" fontId="50" fillId="0" borderId="11" xfId="82" applyNumberFormat="1" applyFont="1" applyBorder="1" applyAlignment="1">
      <alignment horizontal="right"/>
    </xf>
    <xf numFmtId="170" fontId="50" fillId="0" borderId="41" xfId="82" applyNumberFormat="1" applyFont="1" applyBorder="1"/>
    <xf numFmtId="0" fontId="0" fillId="0" borderId="29" xfId="0" applyBorder="1"/>
    <xf numFmtId="170" fontId="50" fillId="0" borderId="29" xfId="82" applyNumberFormat="1" applyFont="1" applyBorder="1"/>
    <xf numFmtId="3" fontId="0" fillId="0" borderId="29" xfId="0" applyNumberFormat="1" applyBorder="1" applyAlignment="1">
      <alignment horizontal="right"/>
    </xf>
    <xf numFmtId="170" fontId="50" fillId="0" borderId="27" xfId="82" applyNumberFormat="1" applyFont="1" applyBorder="1"/>
    <xf numFmtId="0" fontId="52" fillId="0" borderId="11" xfId="110" applyFont="1" applyBorder="1" applyAlignment="1">
      <alignment horizontal="center" vertical="center" wrapText="1"/>
    </xf>
    <xf numFmtId="3" fontId="52" fillId="0" borderId="11" xfId="110" applyNumberFormat="1" applyFont="1" applyBorder="1" applyAlignment="1">
      <alignment horizontal="right" vertical="center" wrapText="1"/>
    </xf>
    <xf numFmtId="0" fontId="61" fillId="0" borderId="11" xfId="110" applyFont="1" applyBorder="1" applyAlignment="1">
      <alignment horizontal="left" vertical="center" wrapText="1"/>
    </xf>
    <xf numFmtId="165" fontId="50" fillId="0" borderId="22" xfId="82" applyNumberFormat="1" applyFont="1" applyBorder="1" applyAlignment="1" applyProtection="1">
      <alignment horizontal="right"/>
      <protection locked="0"/>
    </xf>
    <xf numFmtId="0" fontId="0" fillId="39" borderId="31" xfId="0" applyFill="1" applyBorder="1" applyAlignment="1">
      <alignment horizontal="center" wrapText="1"/>
    </xf>
    <xf numFmtId="0" fontId="42" fillId="24" borderId="17" xfId="0" applyFont="1" applyFill="1" applyBorder="1" applyAlignment="1">
      <alignment horizontal="center" wrapText="1"/>
    </xf>
    <xf numFmtId="0" fontId="42" fillId="0" borderId="20" xfId="0" applyFont="1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48" fillId="0" borderId="20" xfId="82" applyFont="1" applyBorder="1"/>
    <xf numFmtId="1" fontId="0" fillId="0" borderId="11" xfId="0" applyNumberFormat="1" applyBorder="1"/>
    <xf numFmtId="0" fontId="48" fillId="0" borderId="40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8" xfId="0" applyBorder="1" applyAlignment="1">
      <alignment horizontal="center"/>
    </xf>
    <xf numFmtId="0" fontId="52" fillId="24" borderId="17" xfId="110" applyFont="1" applyFill="1" applyBorder="1" applyAlignment="1">
      <alignment horizontal="left" vertical="center" wrapText="1"/>
    </xf>
    <xf numFmtId="0" fontId="52" fillId="24" borderId="11" xfId="110" applyFont="1" applyFill="1" applyBorder="1" applyAlignment="1">
      <alignment horizontal="left" vertical="center" wrapText="1"/>
    </xf>
    <xf numFmtId="0" fontId="72" fillId="24" borderId="11" xfId="0" applyFont="1" applyFill="1" applyBorder="1" applyAlignment="1">
      <alignment horizontal="center" wrapText="1"/>
    </xf>
    <xf numFmtId="170" fontId="50" fillId="24" borderId="17" xfId="82" applyNumberFormat="1" applyFont="1" applyFill="1" applyBorder="1"/>
    <xf numFmtId="170" fontId="50" fillId="24" borderId="11" xfId="82" applyNumberFormat="1" applyFont="1" applyFill="1" applyBorder="1"/>
    <xf numFmtId="0" fontId="48" fillId="0" borderId="19" xfId="82" applyFont="1" applyBorder="1" applyAlignment="1">
      <alignment horizontal="center"/>
    </xf>
    <xf numFmtId="0" fontId="48" fillId="0" borderId="19" xfId="110" applyFont="1" applyBorder="1" applyAlignment="1">
      <alignment horizontal="center" wrapText="1"/>
    </xf>
    <xf numFmtId="3" fontId="48" fillId="0" borderId="19" xfId="110" applyNumberFormat="1" applyFont="1" applyBorder="1" applyAlignment="1">
      <alignment horizontal="center" wrapText="1"/>
    </xf>
    <xf numFmtId="0" fontId="48" fillId="0" borderId="25" xfId="110" applyFont="1" applyBorder="1" applyAlignment="1">
      <alignment horizontal="center" wrapText="1"/>
    </xf>
    <xf numFmtId="0" fontId="75" fillId="0" borderId="0" xfId="0" applyFont="1" applyAlignment="1">
      <alignment vertical="center"/>
    </xf>
    <xf numFmtId="0" fontId="48" fillId="0" borderId="0" xfId="82" applyFont="1"/>
    <xf numFmtId="0" fontId="48" fillId="0" borderId="11" xfId="82" applyFont="1" applyBorder="1"/>
    <xf numFmtId="0" fontId="0" fillId="0" borderId="30" xfId="82" applyFont="1" applyBorder="1"/>
    <xf numFmtId="165" fontId="48" fillId="0" borderId="30" xfId="56" applyNumberFormat="1" applyFont="1" applyBorder="1"/>
    <xf numFmtId="0" fontId="42" fillId="0" borderId="30" xfId="0" applyFont="1" applyBorder="1"/>
    <xf numFmtId="0" fontId="30" fillId="48" borderId="11" xfId="0" applyFont="1" applyFill="1" applyBorder="1" applyAlignment="1">
      <alignment horizontal="left"/>
    </xf>
    <xf numFmtId="10" fontId="30" fillId="48" borderId="11" xfId="92" applyNumberFormat="1" applyFont="1" applyFill="1" applyBorder="1" applyAlignment="1">
      <alignment horizontal="center"/>
    </xf>
    <xf numFmtId="10" fontId="30" fillId="0" borderId="0" xfId="0" applyNumberFormat="1" applyFont="1" applyAlignment="1">
      <alignment horizontal="center"/>
    </xf>
    <xf numFmtId="2" fontId="30" fillId="0" borderId="0" xfId="0" applyNumberFormat="1" applyFont="1" applyAlignment="1">
      <alignment horizontal="center"/>
    </xf>
    <xf numFmtId="172" fontId="30" fillId="0" borderId="0" xfId="92" applyNumberFormat="1" applyFont="1" applyAlignment="1">
      <alignment horizontal="center"/>
    </xf>
    <xf numFmtId="173" fontId="30" fillId="0" borderId="0" xfId="0" applyNumberFormat="1" applyFont="1" applyAlignment="1">
      <alignment horizontal="center"/>
    </xf>
    <xf numFmtId="171" fontId="30" fillId="26" borderId="11" xfId="92" applyNumberFormat="1" applyFont="1" applyFill="1" applyBorder="1"/>
    <xf numFmtId="0" fontId="30" fillId="24" borderId="11" xfId="0" applyFont="1" applyFill="1" applyBorder="1" applyAlignment="1">
      <alignment horizontal="center"/>
    </xf>
    <xf numFmtId="10" fontId="30" fillId="24" borderId="11" xfId="0" applyNumberFormat="1" applyFont="1" applyFill="1" applyBorder="1"/>
    <xf numFmtId="0" fontId="30" fillId="24" borderId="0" xfId="0" applyFont="1" applyFill="1" applyAlignment="1">
      <alignment horizontal="center"/>
    </xf>
    <xf numFmtId="0" fontId="30" fillId="24" borderId="11" xfId="0" applyFont="1" applyFill="1" applyBorder="1"/>
    <xf numFmtId="171" fontId="30" fillId="24" borderId="11" xfId="0" applyNumberFormat="1" applyFont="1" applyFill="1" applyBorder="1" applyAlignment="1">
      <alignment horizontal="center"/>
    </xf>
    <xf numFmtId="0" fontId="52" fillId="24" borderId="20" xfId="0" applyFont="1" applyFill="1" applyBorder="1" applyAlignment="1">
      <alignment horizontal="left" vertical="center" wrapText="1"/>
    </xf>
    <xf numFmtId="0" fontId="48" fillId="40" borderId="12" xfId="0" applyFont="1" applyFill="1" applyBorder="1" applyAlignment="1">
      <alignment horizontal="left"/>
    </xf>
    <xf numFmtId="0" fontId="0" fillId="0" borderId="17" xfId="0" applyBorder="1" applyAlignment="1">
      <alignment horizontal="center" vertical="center"/>
    </xf>
    <xf numFmtId="0" fontId="61" fillId="0" borderId="16" xfId="0" applyFont="1" applyBorder="1"/>
    <xf numFmtId="0" fontId="0" fillId="0" borderId="20" xfId="0" applyBorder="1" applyAlignment="1">
      <alignment horizontal="center" vertical="center"/>
    </xf>
    <xf numFmtId="10" fontId="30" fillId="48" borderId="11" xfId="0" applyNumberFormat="1" applyFont="1" applyFill="1" applyBorder="1"/>
    <xf numFmtId="171" fontId="30" fillId="48" borderId="11" xfId="0" applyNumberFormat="1" applyFont="1" applyFill="1" applyBorder="1" applyAlignment="1">
      <alignment horizontal="center"/>
    </xf>
    <xf numFmtId="0" fontId="30" fillId="48" borderId="0" xfId="0" applyFont="1" applyFill="1" applyAlignment="1">
      <alignment horizontal="left"/>
    </xf>
    <xf numFmtId="0" fontId="30" fillId="26" borderId="35" xfId="0" applyFont="1" applyFill="1" applyBorder="1" applyAlignment="1">
      <alignment horizontal="left"/>
    </xf>
    <xf numFmtId="0" fontId="30" fillId="26" borderId="35" xfId="0" applyFont="1" applyFill="1" applyBorder="1"/>
    <xf numFmtId="0" fontId="33" fillId="30" borderId="35" xfId="0" applyFont="1" applyFill="1" applyBorder="1" applyAlignment="1">
      <alignment vertical="center" wrapText="1"/>
    </xf>
    <xf numFmtId="0" fontId="33" fillId="27" borderId="35" xfId="0" applyFont="1" applyFill="1" applyBorder="1"/>
    <xf numFmtId="0" fontId="30" fillId="0" borderId="35" xfId="0" applyFont="1" applyBorder="1"/>
    <xf numFmtId="3" fontId="33" fillId="0" borderId="35" xfId="0" applyNumberFormat="1" applyFont="1" applyBorder="1"/>
    <xf numFmtId="3" fontId="8" fillId="0" borderId="35" xfId="0" applyNumberFormat="1" applyFont="1" applyBorder="1"/>
    <xf numFmtId="3" fontId="30" fillId="0" borderId="35" xfId="0" applyNumberFormat="1" applyFont="1" applyBorder="1"/>
    <xf numFmtId="3" fontId="7" fillId="0" borderId="35" xfId="0" applyNumberFormat="1" applyFont="1" applyBorder="1"/>
    <xf numFmtId="0" fontId="7" fillId="0" borderId="35" xfId="0" applyFont="1" applyBorder="1"/>
    <xf numFmtId="0" fontId="0" fillId="24" borderId="21" xfId="0" applyFill="1" applyBorder="1" applyAlignment="1">
      <alignment horizontal="center" wrapText="1"/>
    </xf>
    <xf numFmtId="0" fontId="48" fillId="43" borderId="21" xfId="0" applyFont="1" applyFill="1" applyBorder="1"/>
    <xf numFmtId="0" fontId="0" fillId="45" borderId="21" xfId="0" applyFill="1" applyBorder="1"/>
    <xf numFmtId="0" fontId="0" fillId="31" borderId="21" xfId="0" applyFill="1" applyBorder="1"/>
    <xf numFmtId="0" fontId="55" fillId="25" borderId="14" xfId="0" applyFont="1" applyFill="1" applyBorder="1"/>
    <xf numFmtId="166" fontId="55" fillId="25" borderId="0" xfId="56" applyNumberFormat="1" applyFont="1" applyFill="1" applyBorder="1" applyAlignment="1">
      <alignment horizontal="left"/>
    </xf>
    <xf numFmtId="0" fontId="0" fillId="25" borderId="0" xfId="0" applyFill="1" applyAlignment="1">
      <alignment horizontal="left"/>
    </xf>
    <xf numFmtId="0" fontId="0" fillId="25" borderId="0" xfId="0" applyFill="1" applyAlignment="1">
      <alignment horizontal="right"/>
    </xf>
    <xf numFmtId="0" fontId="0" fillId="25" borderId="0" xfId="0" applyFill="1" applyAlignment="1">
      <alignment horizontal="center"/>
    </xf>
    <xf numFmtId="0" fontId="0" fillId="25" borderId="0" xfId="0" applyFill="1" applyAlignment="1">
      <alignment horizontal="center" wrapText="1"/>
    </xf>
    <xf numFmtId="0" fontId="29" fillId="25" borderId="0" xfId="72" applyFill="1" applyBorder="1" applyAlignment="1" applyProtection="1"/>
    <xf numFmtId="0" fontId="55" fillId="25" borderId="0" xfId="0" applyFont="1" applyFill="1"/>
    <xf numFmtId="0" fontId="8" fillId="0" borderId="11" xfId="82" applyFont="1" applyBorder="1" applyAlignment="1">
      <alignment horizontal="center" vertical="center" wrapText="1"/>
    </xf>
    <xf numFmtId="43" fontId="7" fillId="39" borderId="11" xfId="56" applyFont="1" applyFill="1" applyBorder="1" applyProtection="1">
      <protection locked="0"/>
    </xf>
    <xf numFmtId="9" fontId="7" fillId="39" borderId="11" xfId="92" applyFont="1" applyFill="1" applyBorder="1" applyProtection="1">
      <protection locked="0"/>
    </xf>
    <xf numFmtId="0" fontId="7" fillId="39" borderId="11" xfId="82" applyFont="1" applyFill="1" applyBorder="1" applyProtection="1">
      <protection locked="0"/>
    </xf>
    <xf numFmtId="0" fontId="8" fillId="0" borderId="11" xfId="82" applyFont="1" applyBorder="1" applyAlignment="1">
      <alignment horizontal="center" wrapText="1"/>
    </xf>
    <xf numFmtId="0" fontId="7" fillId="39" borderId="11" xfId="82" applyFont="1" applyFill="1" applyBorder="1" applyAlignment="1" applyProtection="1">
      <alignment vertical="top"/>
      <protection locked="0"/>
    </xf>
    <xf numFmtId="43" fontId="7" fillId="0" borderId="0" xfId="56" applyFont="1" applyFill="1" applyBorder="1"/>
    <xf numFmtId="0" fontId="7" fillId="0" borderId="0" xfId="82" applyFont="1" applyAlignment="1" applyProtection="1">
      <alignment vertical="top"/>
      <protection locked="0"/>
    </xf>
    <xf numFmtId="43" fontId="7" fillId="0" borderId="0" xfId="56" applyFont="1" applyFill="1" applyBorder="1" applyProtection="1">
      <protection locked="0"/>
    </xf>
    <xf numFmtId="9" fontId="7" fillId="0" borderId="0" xfId="92" applyFont="1" applyFill="1" applyBorder="1" applyProtection="1">
      <protection locked="0"/>
    </xf>
    <xf numFmtId="0" fontId="7" fillId="0" borderId="0" xfId="82" applyFont="1" applyProtection="1">
      <protection locked="0"/>
    </xf>
    <xf numFmtId="0" fontId="7" fillId="0" borderId="10" xfId="82" applyFont="1" applyBorder="1"/>
    <xf numFmtId="164" fontId="7" fillId="0" borderId="10" xfId="82" applyNumberFormat="1" applyFont="1" applyBorder="1"/>
    <xf numFmtId="0" fontId="8" fillId="0" borderId="19" xfId="82" applyFont="1" applyBorder="1" applyAlignment="1">
      <alignment horizontal="center" wrapText="1"/>
    </xf>
    <xf numFmtId="3" fontId="8" fillId="0" borderId="19" xfId="82" applyNumberFormat="1" applyFont="1" applyBorder="1" applyAlignment="1">
      <alignment horizontal="center" wrapText="1"/>
    </xf>
    <xf numFmtId="44" fontId="8" fillId="0" borderId="11" xfId="82" applyNumberFormat="1" applyFont="1" applyBorder="1" applyAlignment="1">
      <alignment horizontal="center" wrapText="1"/>
    </xf>
    <xf numFmtId="3" fontId="7" fillId="39" borderId="11" xfId="82" applyNumberFormat="1" applyFont="1" applyFill="1" applyBorder="1" applyAlignment="1" applyProtection="1">
      <alignment horizontal="right"/>
      <protection locked="0"/>
    </xf>
    <xf numFmtId="44" fontId="7" fillId="39" borderId="11" xfId="82" applyNumberFormat="1" applyFont="1" applyFill="1" applyBorder="1" applyProtection="1">
      <protection locked="0"/>
    </xf>
    <xf numFmtId="4" fontId="7" fillId="39" borderId="11" xfId="82" applyNumberFormat="1" applyFont="1" applyFill="1" applyBorder="1" applyAlignment="1" applyProtection="1">
      <alignment horizontal="right"/>
      <protection locked="0"/>
    </xf>
    <xf numFmtId="0" fontId="8" fillId="0" borderId="11" xfId="82" applyFont="1" applyBorder="1"/>
    <xf numFmtId="0" fontId="33" fillId="0" borderId="10" xfId="0" applyFont="1" applyBorder="1"/>
    <xf numFmtId="0" fontId="8" fillId="0" borderId="0" xfId="82" applyFont="1" applyAlignment="1">
      <alignment horizontal="center" vertical="center" wrapText="1"/>
    </xf>
    <xf numFmtId="0" fontId="8" fillId="0" borderId="40" xfId="82" applyFont="1" applyBorder="1" applyAlignment="1">
      <alignment vertical="center"/>
    </xf>
    <xf numFmtId="0" fontId="8" fillId="0" borderId="43" xfId="82" applyFont="1" applyBorder="1" applyAlignment="1">
      <alignment horizontal="center" vertical="center" wrapText="1"/>
    </xf>
    <xf numFmtId="0" fontId="8" fillId="0" borderId="44" xfId="82" applyFont="1" applyBorder="1" applyAlignment="1">
      <alignment horizontal="center" vertical="center"/>
    </xf>
    <xf numFmtId="0" fontId="0" fillId="0" borderId="45" xfId="0" applyBorder="1"/>
    <xf numFmtId="0" fontId="8" fillId="0" borderId="41" xfId="82" applyFont="1" applyBorder="1" applyAlignment="1">
      <alignment horizontal="center" vertical="center"/>
    </xf>
    <xf numFmtId="0" fontId="7" fillId="39" borderId="24" xfId="82" applyFont="1" applyFill="1" applyBorder="1" applyAlignment="1" applyProtection="1">
      <alignment vertical="top"/>
      <protection locked="0"/>
    </xf>
    <xf numFmtId="0" fontId="8" fillId="25" borderId="0" xfId="82" applyFont="1" applyFill="1" applyAlignment="1">
      <alignment horizontal="center" vertical="center" wrapText="1"/>
    </xf>
    <xf numFmtId="168" fontId="7" fillId="25" borderId="0" xfId="82" applyNumberFormat="1" applyFont="1" applyFill="1"/>
    <xf numFmtId="0" fontId="52" fillId="25" borderId="0" xfId="0" applyFont="1" applyFill="1" applyAlignment="1">
      <alignment horizontal="left" vertical="center" wrapText="1"/>
    </xf>
    <xf numFmtId="0" fontId="48" fillId="25" borderId="0" xfId="0" applyFont="1" applyFill="1"/>
    <xf numFmtId="165" fontId="48" fillId="25" borderId="0" xfId="0" applyNumberFormat="1" applyFont="1" applyFill="1"/>
    <xf numFmtId="169" fontId="0" fillId="25" borderId="0" xfId="0" applyNumberFormat="1" applyFill="1" applyAlignment="1">
      <alignment horizontal="right"/>
    </xf>
    <xf numFmtId="0" fontId="0" fillId="25" borderId="12" xfId="0" applyFill="1" applyBorder="1" applyAlignment="1">
      <alignment horizontal="left"/>
    </xf>
    <xf numFmtId="165" fontId="28" fillId="25" borderId="35" xfId="0" applyNumberFormat="1" applyFont="1" applyFill="1" applyBorder="1" applyAlignment="1">
      <alignment wrapText="1"/>
    </xf>
    <xf numFmtId="0" fontId="0" fillId="25" borderId="20" xfId="0" applyFill="1" applyBorder="1" applyAlignment="1">
      <alignment horizontal="left"/>
    </xf>
    <xf numFmtId="0" fontId="0" fillId="25" borderId="11" xfId="0" applyFill="1" applyBorder="1"/>
    <xf numFmtId="3" fontId="0" fillId="25" borderId="11" xfId="0" applyNumberFormat="1" applyFill="1" applyBorder="1"/>
    <xf numFmtId="0" fontId="52" fillId="24" borderId="0" xfId="0" applyFont="1" applyFill="1" applyAlignment="1">
      <alignment horizontal="right" vertical="center"/>
    </xf>
    <xf numFmtId="3" fontId="48" fillId="24" borderId="0" xfId="0" applyNumberFormat="1" applyFont="1" applyFill="1"/>
    <xf numFmtId="0" fontId="48" fillId="43" borderId="0" xfId="0" applyFont="1" applyFill="1"/>
    <xf numFmtId="165" fontId="48" fillId="0" borderId="0" xfId="0" applyNumberFormat="1" applyFont="1"/>
    <xf numFmtId="44" fontId="7" fillId="25" borderId="0" xfId="82" applyNumberFormat="1" applyFont="1" applyFill="1" applyProtection="1">
      <protection locked="0"/>
    </xf>
    <xf numFmtId="3" fontId="7" fillId="0" borderId="0" xfId="82" applyNumberFormat="1" applyFont="1" applyAlignment="1" applyProtection="1">
      <alignment horizontal="right"/>
      <protection locked="0"/>
    </xf>
    <xf numFmtId="44" fontId="7" fillId="0" borderId="0" xfId="82" applyNumberFormat="1" applyFont="1" applyProtection="1">
      <protection locked="0"/>
    </xf>
    <xf numFmtId="4" fontId="7" fillId="0" borderId="0" xfId="82" applyNumberFormat="1" applyFont="1" applyAlignment="1" applyProtection="1">
      <alignment horizontal="right"/>
      <protection locked="0"/>
    </xf>
    <xf numFmtId="4" fontId="7" fillId="0" borderId="0" xfId="82" applyNumberFormat="1" applyFont="1"/>
    <xf numFmtId="2" fontId="7" fillId="0" borderId="0" xfId="82" applyNumberFormat="1" applyFont="1"/>
    <xf numFmtId="3" fontId="8" fillId="0" borderId="11" xfId="82" applyNumberFormat="1" applyFont="1" applyBorder="1" applyAlignment="1">
      <alignment horizontal="center" wrapText="1"/>
    </xf>
    <xf numFmtId="0" fontId="8" fillId="0" borderId="0" xfId="82" applyFont="1"/>
    <xf numFmtId="0" fontId="7" fillId="0" borderId="0" xfId="72" applyFont="1" applyFill="1" applyBorder="1" applyAlignment="1" applyProtection="1">
      <protection locked="0"/>
    </xf>
    <xf numFmtId="0" fontId="8" fillId="0" borderId="0" xfId="82" applyFont="1" applyAlignment="1" applyProtection="1">
      <alignment vertical="top"/>
      <protection locked="0"/>
    </xf>
    <xf numFmtId="0" fontId="4" fillId="25" borderId="0" xfId="0" applyFont="1" applyFill="1" applyAlignment="1">
      <alignment vertical="center"/>
    </xf>
    <xf numFmtId="0" fontId="2" fillId="0" borderId="0" xfId="82" applyAlignment="1">
      <alignment vertical="center"/>
    </xf>
    <xf numFmtId="0" fontId="76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49" fillId="25" borderId="0" xfId="82" applyFont="1" applyFill="1" applyAlignment="1">
      <alignment vertical="center"/>
    </xf>
    <xf numFmtId="0" fontId="2" fillId="25" borderId="0" xfId="82" applyFill="1" applyAlignment="1">
      <alignment vertical="center"/>
    </xf>
    <xf numFmtId="0" fontId="2" fillId="24" borderId="0" xfId="82" applyFill="1" applyAlignment="1">
      <alignment vertical="center"/>
    </xf>
    <xf numFmtId="0" fontId="0" fillId="24" borderId="11" xfId="0" applyFill="1" applyBorder="1" applyAlignment="1">
      <alignment horizontal="center" vertical="center" wrapText="1"/>
    </xf>
    <xf numFmtId="168" fontId="50" fillId="39" borderId="11" xfId="82" applyNumberFormat="1" applyFont="1" applyFill="1" applyBorder="1" applyProtection="1">
      <protection locked="0"/>
    </xf>
    <xf numFmtId="0" fontId="77" fillId="0" borderId="0" xfId="0" applyFont="1"/>
    <xf numFmtId="165" fontId="0" fillId="0" borderId="11" xfId="56" applyNumberFormat="1" applyFont="1" applyFill="1" applyBorder="1"/>
    <xf numFmtId="165" fontId="48" fillId="0" borderId="11" xfId="56" applyNumberFormat="1" applyFont="1" applyFill="1" applyBorder="1"/>
    <xf numFmtId="165" fontId="0" fillId="0" borderId="11" xfId="0" quotePrefix="1" applyNumberFormat="1" applyBorder="1" applyAlignment="1">
      <alignment horizontal="right"/>
    </xf>
    <xf numFmtId="165" fontId="0" fillId="0" borderId="0" xfId="0" quotePrefix="1" applyNumberFormat="1" applyAlignment="1">
      <alignment horizontal="center"/>
    </xf>
    <xf numFmtId="165" fontId="48" fillId="0" borderId="19" xfId="56" applyNumberFormat="1" applyFont="1" applyFill="1" applyBorder="1"/>
    <xf numFmtId="0" fontId="8" fillId="0" borderId="24" xfId="82" applyFont="1" applyBorder="1" applyAlignment="1">
      <alignment horizontal="left" vertical="center" wrapText="1"/>
    </xf>
    <xf numFmtId="0" fontId="49" fillId="0" borderId="0" xfId="82" applyFont="1" applyAlignment="1">
      <alignment vertical="center"/>
    </xf>
    <xf numFmtId="0" fontId="48" fillId="0" borderId="12" xfId="0" applyFont="1" applyBorder="1" applyAlignment="1">
      <alignment horizontal="left" vertical="center"/>
    </xf>
    <xf numFmtId="0" fontId="61" fillId="0" borderId="0" xfId="0" applyFont="1"/>
    <xf numFmtId="43" fontId="7" fillId="39" borderId="41" xfId="56" applyFont="1" applyFill="1" applyBorder="1" applyProtection="1">
      <protection locked="0"/>
    </xf>
    <xf numFmtId="4" fontId="7" fillId="39" borderId="11" xfId="82" applyNumberFormat="1" applyFont="1" applyFill="1" applyBorder="1" applyProtection="1">
      <protection locked="0"/>
    </xf>
    <xf numFmtId="2" fontId="7" fillId="39" borderId="11" xfId="82" applyNumberFormat="1" applyFont="1" applyFill="1" applyBorder="1" applyProtection="1">
      <protection locked="0"/>
    </xf>
    <xf numFmtId="10" fontId="50" fillId="39" borderId="11" xfId="92" applyNumberFormat="1" applyFont="1" applyFill="1" applyBorder="1" applyProtection="1">
      <protection locked="0"/>
    </xf>
    <xf numFmtId="165" fontId="50" fillId="39" borderId="12" xfId="82" applyNumberFormat="1" applyFont="1" applyFill="1" applyBorder="1" applyProtection="1">
      <protection locked="0"/>
    </xf>
    <xf numFmtId="165" fontId="50" fillId="39" borderId="11" xfId="82" applyNumberFormat="1" applyFont="1" applyFill="1" applyBorder="1" applyProtection="1">
      <protection locked="0"/>
    </xf>
    <xf numFmtId="0" fontId="0" fillId="39" borderId="31" xfId="0" applyFill="1" applyBorder="1" applyAlignment="1" applyProtection="1">
      <alignment horizontal="center"/>
      <protection locked="0"/>
    </xf>
    <xf numFmtId="166" fontId="0" fillId="39" borderId="11" xfId="56" applyNumberFormat="1" applyFont="1" applyFill="1" applyBorder="1" applyAlignment="1" applyProtection="1">
      <alignment horizontal="right"/>
      <protection locked="0"/>
    </xf>
    <xf numFmtId="10" fontId="0" fillId="39" borderId="11" xfId="92" applyNumberFormat="1" applyFont="1" applyFill="1" applyBorder="1" applyProtection="1">
      <protection locked="0"/>
    </xf>
    <xf numFmtId="3" fontId="0" fillId="39" borderId="11" xfId="0" applyNumberFormat="1" applyFill="1" applyBorder="1" applyProtection="1">
      <protection locked="0"/>
    </xf>
    <xf numFmtId="3" fontId="48" fillId="39" borderId="11" xfId="0" applyNumberFormat="1" applyFont="1" applyFill="1" applyBorder="1" applyProtection="1">
      <protection locked="0"/>
    </xf>
    <xf numFmtId="9" fontId="48" fillId="0" borderId="11" xfId="0" applyNumberFormat="1" applyFont="1" applyBorder="1" applyAlignment="1">
      <alignment horizontal="right"/>
    </xf>
    <xf numFmtId="0" fontId="48" fillId="0" borderId="18" xfId="0" applyFont="1" applyBorder="1"/>
    <xf numFmtId="0" fontId="0" fillId="39" borderId="46" xfId="0" applyFill="1" applyBorder="1" applyProtection="1">
      <protection locked="0"/>
    </xf>
    <xf numFmtId="0" fontId="0" fillId="39" borderId="38" xfId="0" applyFill="1" applyBorder="1" applyProtection="1">
      <protection locked="0"/>
    </xf>
    <xf numFmtId="0" fontId="0" fillId="39" borderId="47" xfId="0" applyFill="1" applyBorder="1" applyAlignment="1" applyProtection="1">
      <alignment horizontal="right"/>
      <protection locked="0"/>
    </xf>
    <xf numFmtId="9" fontId="0" fillId="39" borderId="31" xfId="0" applyNumberFormat="1" applyFill="1" applyBorder="1" applyAlignment="1" applyProtection="1">
      <alignment horizontal="right"/>
      <protection locked="0"/>
    </xf>
    <xf numFmtId="0" fontId="0" fillId="39" borderId="32" xfId="0" applyFill="1" applyBorder="1" applyProtection="1">
      <protection locked="0"/>
    </xf>
    <xf numFmtId="0" fontId="0" fillId="39" borderId="42" xfId="0" applyFill="1" applyBorder="1" applyProtection="1">
      <protection locked="0"/>
    </xf>
    <xf numFmtId="0" fontId="0" fillId="39" borderId="31" xfId="0" applyFill="1" applyBorder="1" applyProtection="1">
      <protection locked="0"/>
    </xf>
    <xf numFmtId="0" fontId="0" fillId="39" borderId="36" xfId="0" applyFill="1" applyBorder="1" applyProtection="1">
      <protection locked="0"/>
    </xf>
    <xf numFmtId="0" fontId="0" fillId="39" borderId="34" xfId="0" applyFill="1" applyBorder="1" applyProtection="1">
      <protection locked="0"/>
    </xf>
    <xf numFmtId="0" fontId="0" fillId="39" borderId="11" xfId="0" applyFill="1" applyBorder="1" applyProtection="1">
      <protection locked="0"/>
    </xf>
    <xf numFmtId="0" fontId="0" fillId="39" borderId="33" xfId="0" applyFill="1" applyBorder="1" applyProtection="1">
      <protection locked="0"/>
    </xf>
    <xf numFmtId="0" fontId="0" fillId="39" borderId="37" xfId="0" applyFill="1" applyBorder="1" applyProtection="1">
      <protection locked="0"/>
    </xf>
    <xf numFmtId="10" fontId="0" fillId="39" borderId="32" xfId="92" applyNumberFormat="1" applyFont="1" applyFill="1" applyBorder="1" applyProtection="1">
      <protection locked="0"/>
    </xf>
    <xf numFmtId="0" fontId="0" fillId="39" borderId="32" xfId="0" applyFill="1" applyBorder="1" applyAlignment="1" applyProtection="1">
      <alignment horizontal="center" wrapText="1"/>
      <protection locked="0"/>
    </xf>
    <xf numFmtId="164" fontId="0" fillId="39" borderId="11" xfId="0" applyNumberFormat="1" applyFill="1" applyBorder="1" applyProtection="1">
      <protection locked="0"/>
    </xf>
    <xf numFmtId="0" fontId="0" fillId="39" borderId="31" xfId="0" applyFill="1" applyBorder="1" applyAlignment="1" applyProtection="1">
      <alignment horizontal="center" wrapText="1"/>
      <protection locked="0"/>
    </xf>
    <xf numFmtId="0" fontId="0" fillId="24" borderId="11" xfId="0" applyFill="1" applyBorder="1" applyAlignment="1" applyProtection="1">
      <alignment horizontal="center"/>
      <protection locked="0"/>
    </xf>
    <xf numFmtId="0" fontId="30" fillId="0" borderId="0" xfId="0" quotePrefix="1" applyFont="1" applyAlignment="1">
      <alignment wrapText="1"/>
    </xf>
    <xf numFmtId="0" fontId="0" fillId="0" borderId="0" xfId="0" applyAlignment="1">
      <alignment wrapText="1"/>
    </xf>
    <xf numFmtId="0" fontId="8" fillId="0" borderId="11" xfId="82" applyFont="1" applyBorder="1" applyAlignment="1">
      <alignment horizontal="right" wrapText="1"/>
    </xf>
    <xf numFmtId="3" fontId="78" fillId="39" borderId="11" xfId="82" applyNumberFormat="1" applyFont="1" applyFill="1" applyBorder="1" applyAlignment="1" applyProtection="1">
      <alignment horizontal="right"/>
      <protection locked="0"/>
    </xf>
    <xf numFmtId="0" fontId="0" fillId="43" borderId="12" xfId="0" applyFill="1" applyBorder="1" applyAlignment="1">
      <alignment horizontal="left" wrapText="1"/>
    </xf>
    <xf numFmtId="1" fontId="0" fillId="39" borderId="11" xfId="0" applyNumberFormat="1" applyFill="1" applyBorder="1" applyProtection="1">
      <protection locked="0"/>
    </xf>
    <xf numFmtId="0" fontId="7" fillId="39" borderId="12" xfId="82" applyFont="1" applyFill="1" applyBorder="1" applyAlignment="1" applyProtection="1">
      <alignment vertical="top"/>
      <protection locked="0"/>
    </xf>
    <xf numFmtId="0" fontId="50" fillId="39" borderId="11" xfId="82" applyFont="1" applyFill="1" applyBorder="1" applyProtection="1">
      <protection locked="0"/>
    </xf>
    <xf numFmtId="166" fontId="28" fillId="39" borderId="11" xfId="56" applyNumberFormat="1" applyFont="1" applyFill="1" applyBorder="1" applyAlignment="1" applyProtection="1">
      <alignment horizontal="right"/>
      <protection locked="0"/>
    </xf>
    <xf numFmtId="165" fontId="0" fillId="0" borderId="35" xfId="0" applyNumberFormat="1" applyBorder="1"/>
    <xf numFmtId="170" fontId="52" fillId="0" borderId="14" xfId="82" applyNumberFormat="1" applyFont="1" applyBorder="1"/>
    <xf numFmtId="170" fontId="50" fillId="0" borderId="14" xfId="82" applyNumberFormat="1" applyFont="1" applyBorder="1"/>
    <xf numFmtId="9" fontId="0" fillId="0" borderId="0" xfId="0" applyNumberFormat="1"/>
    <xf numFmtId="0" fontId="48" fillId="0" borderId="35" xfId="0" applyFont="1" applyBorder="1" applyAlignment="1">
      <alignment horizontal="right"/>
    </xf>
    <xf numFmtId="165" fontId="0" fillId="0" borderId="10" xfId="0" applyNumberFormat="1" applyBorder="1"/>
    <xf numFmtId="0" fontId="79" fillId="0" borderId="0" xfId="0" applyFont="1" applyAlignment="1">
      <alignment vertical="center"/>
    </xf>
    <xf numFmtId="0" fontId="60" fillId="0" borderId="20" xfId="72" applyFont="1" applyFill="1" applyBorder="1" applyAlignment="1" applyProtection="1">
      <alignment horizontal="left" vertical="center" wrapText="1"/>
    </xf>
    <xf numFmtId="0" fontId="50" fillId="0" borderId="20" xfId="0" applyFont="1" applyBorder="1" applyAlignment="1">
      <alignment wrapText="1"/>
    </xf>
    <xf numFmtId="0" fontId="50" fillId="0" borderId="17" xfId="0" applyFont="1" applyBorder="1" applyAlignment="1">
      <alignment wrapText="1"/>
    </xf>
    <xf numFmtId="0" fontId="30" fillId="29" borderId="12" xfId="0" applyFont="1" applyFill="1" applyBorder="1" applyAlignment="1">
      <alignment horizontal="center"/>
    </xf>
    <xf numFmtId="0" fontId="30" fillId="29" borderId="20" xfId="0" applyFont="1" applyFill="1" applyBorder="1" applyAlignment="1">
      <alignment horizontal="center"/>
    </xf>
    <xf numFmtId="0" fontId="30" fillId="29" borderId="17" xfId="0" applyFont="1" applyFill="1" applyBorder="1" applyAlignment="1">
      <alignment horizontal="center"/>
    </xf>
    <xf numFmtId="0" fontId="48" fillId="49" borderId="12" xfId="82" applyFont="1" applyFill="1" applyBorder="1" applyAlignment="1">
      <alignment horizontal="center" vertical="center"/>
    </xf>
    <xf numFmtId="0" fontId="48" fillId="49" borderId="20" xfId="82" applyFont="1" applyFill="1" applyBorder="1" applyAlignment="1">
      <alignment horizontal="center" vertical="center"/>
    </xf>
    <xf numFmtId="0" fontId="48" fillId="49" borderId="17" xfId="82" applyFont="1" applyFill="1" applyBorder="1" applyAlignment="1">
      <alignment horizontal="center" vertical="center"/>
    </xf>
    <xf numFmtId="0" fontId="61" fillId="47" borderId="23" xfId="82" applyFont="1" applyFill="1" applyBorder="1" applyAlignment="1">
      <alignment horizontal="center"/>
    </xf>
    <xf numFmtId="0" fontId="61" fillId="47" borderId="10" xfId="82" applyFont="1" applyFill="1" applyBorder="1" applyAlignment="1">
      <alignment horizontal="center"/>
    </xf>
    <xf numFmtId="0" fontId="61" fillId="47" borderId="22" xfId="82" applyFont="1" applyFill="1" applyBorder="1" applyAlignment="1">
      <alignment horizontal="center"/>
    </xf>
  </cellXfs>
  <cellStyles count="111">
    <cellStyle name="20% - Accent1 2" xfId="1" xr:uid="{00000000-0005-0000-0000-000000000000}"/>
    <cellStyle name="20% - Accent1 3" xfId="2" xr:uid="{00000000-0005-0000-0000-000001000000}"/>
    <cellStyle name="20% - Accent2 2" xfId="3" xr:uid="{00000000-0005-0000-0000-000002000000}"/>
    <cellStyle name="20% - Accent2 3" xfId="4" xr:uid="{00000000-0005-0000-0000-000003000000}"/>
    <cellStyle name="20% - Accent3 2" xfId="5" xr:uid="{00000000-0005-0000-0000-000004000000}"/>
    <cellStyle name="20% - Accent3 3" xfId="6" xr:uid="{00000000-0005-0000-0000-000005000000}"/>
    <cellStyle name="20% - Accent4 2" xfId="7" xr:uid="{00000000-0005-0000-0000-000006000000}"/>
    <cellStyle name="20% - Accent4 3" xfId="8" xr:uid="{00000000-0005-0000-0000-000007000000}"/>
    <cellStyle name="20% - Accent5 2" xfId="9" xr:uid="{00000000-0005-0000-0000-000008000000}"/>
    <cellStyle name="20% - Accent5 3" xfId="10" xr:uid="{00000000-0005-0000-0000-000009000000}"/>
    <cellStyle name="20% - Accent6 2" xfId="11" xr:uid="{00000000-0005-0000-0000-00000A000000}"/>
    <cellStyle name="20% - Accent6 3" xfId="12" xr:uid="{00000000-0005-0000-0000-00000B000000}"/>
    <cellStyle name="40% - Accent1 2" xfId="13" xr:uid="{00000000-0005-0000-0000-00000C000000}"/>
    <cellStyle name="40% - Accent1 3" xfId="14" xr:uid="{00000000-0005-0000-0000-00000D000000}"/>
    <cellStyle name="40% - Accent2 2" xfId="15" xr:uid="{00000000-0005-0000-0000-00000E000000}"/>
    <cellStyle name="40% - Accent2 3" xfId="16" xr:uid="{00000000-0005-0000-0000-00000F000000}"/>
    <cellStyle name="40% - Accent3 2" xfId="17" xr:uid="{00000000-0005-0000-0000-000010000000}"/>
    <cellStyle name="40% - Accent3 3" xfId="18" xr:uid="{00000000-0005-0000-0000-000011000000}"/>
    <cellStyle name="40% - Accent4 2" xfId="19" xr:uid="{00000000-0005-0000-0000-000012000000}"/>
    <cellStyle name="40% - Accent4 3" xfId="20" xr:uid="{00000000-0005-0000-0000-000013000000}"/>
    <cellStyle name="40% - Accent5 2" xfId="21" xr:uid="{00000000-0005-0000-0000-000014000000}"/>
    <cellStyle name="40% - Accent5 3" xfId="22" xr:uid="{00000000-0005-0000-0000-000015000000}"/>
    <cellStyle name="40% - Accent6 2" xfId="23" xr:uid="{00000000-0005-0000-0000-000016000000}"/>
    <cellStyle name="40% - Accent6 3" xfId="24" xr:uid="{00000000-0005-0000-0000-000017000000}"/>
    <cellStyle name="60% - Accent1 2" xfId="25" xr:uid="{00000000-0005-0000-0000-000018000000}"/>
    <cellStyle name="60% - Accent1 3" xfId="26" xr:uid="{00000000-0005-0000-0000-000019000000}"/>
    <cellStyle name="60% - Accent2 2" xfId="27" xr:uid="{00000000-0005-0000-0000-00001A000000}"/>
    <cellStyle name="60% - Accent2 3" xfId="28" xr:uid="{00000000-0005-0000-0000-00001B000000}"/>
    <cellStyle name="60% - Accent3 2" xfId="29" xr:uid="{00000000-0005-0000-0000-00001C000000}"/>
    <cellStyle name="60% - Accent3 3" xfId="30" xr:uid="{00000000-0005-0000-0000-00001D000000}"/>
    <cellStyle name="60% - Accent4 2" xfId="31" xr:uid="{00000000-0005-0000-0000-00001E000000}"/>
    <cellStyle name="60% - Accent4 3" xfId="32" xr:uid="{00000000-0005-0000-0000-00001F000000}"/>
    <cellStyle name="60% - Accent5 2" xfId="33" xr:uid="{00000000-0005-0000-0000-000020000000}"/>
    <cellStyle name="60% - Accent5 3" xfId="34" xr:uid="{00000000-0005-0000-0000-000021000000}"/>
    <cellStyle name="60% - Accent6 2" xfId="35" xr:uid="{00000000-0005-0000-0000-000022000000}"/>
    <cellStyle name="60% - Accent6 3" xfId="36" xr:uid="{00000000-0005-0000-0000-000023000000}"/>
    <cellStyle name="Accent1 2" xfId="37" xr:uid="{00000000-0005-0000-0000-000024000000}"/>
    <cellStyle name="Accent1 3" xfId="38" xr:uid="{00000000-0005-0000-0000-000025000000}"/>
    <cellStyle name="Accent2 2" xfId="39" xr:uid="{00000000-0005-0000-0000-000026000000}"/>
    <cellStyle name="Accent2 3" xfId="40" xr:uid="{00000000-0005-0000-0000-000027000000}"/>
    <cellStyle name="Accent3 2" xfId="41" xr:uid="{00000000-0005-0000-0000-000028000000}"/>
    <cellStyle name="Accent3 3" xfId="42" xr:uid="{00000000-0005-0000-0000-000029000000}"/>
    <cellStyle name="Accent4 2" xfId="43" xr:uid="{00000000-0005-0000-0000-00002A000000}"/>
    <cellStyle name="Accent4 3" xfId="44" xr:uid="{00000000-0005-0000-0000-00002B000000}"/>
    <cellStyle name="Accent5 2" xfId="45" xr:uid="{00000000-0005-0000-0000-00002C000000}"/>
    <cellStyle name="Accent5 3" xfId="46" xr:uid="{00000000-0005-0000-0000-00002D000000}"/>
    <cellStyle name="Accent6 2" xfId="47" xr:uid="{00000000-0005-0000-0000-00002E000000}"/>
    <cellStyle name="Accent6 3" xfId="48" xr:uid="{00000000-0005-0000-0000-00002F000000}"/>
    <cellStyle name="ariel" xfId="49" xr:uid="{00000000-0005-0000-0000-000030000000}"/>
    <cellStyle name="Bad 2" xfId="50" xr:uid="{00000000-0005-0000-0000-000031000000}"/>
    <cellStyle name="Bad 3" xfId="51" xr:uid="{00000000-0005-0000-0000-000032000000}"/>
    <cellStyle name="Calculation 2" xfId="52" xr:uid="{00000000-0005-0000-0000-000033000000}"/>
    <cellStyle name="Calculation 3" xfId="53" xr:uid="{00000000-0005-0000-0000-000034000000}"/>
    <cellStyle name="Check Cell 2" xfId="54" xr:uid="{00000000-0005-0000-0000-000035000000}"/>
    <cellStyle name="Check Cell 3" xfId="55" xr:uid="{00000000-0005-0000-0000-000036000000}"/>
    <cellStyle name="Comma" xfId="56" builtinId="3"/>
    <cellStyle name="Comma 2" xfId="57" xr:uid="{00000000-0005-0000-0000-000038000000}"/>
    <cellStyle name="Comma 3" xfId="58" xr:uid="{00000000-0005-0000-0000-000039000000}"/>
    <cellStyle name="Comma 4" xfId="59" xr:uid="{00000000-0005-0000-0000-00003A000000}"/>
    <cellStyle name="Explanatory Text 2" xfId="60" xr:uid="{00000000-0005-0000-0000-00003B000000}"/>
    <cellStyle name="Explanatory Text 3" xfId="61" xr:uid="{00000000-0005-0000-0000-00003C000000}"/>
    <cellStyle name="Good 2" xfId="62" xr:uid="{00000000-0005-0000-0000-00003D000000}"/>
    <cellStyle name="Good 3" xfId="63" xr:uid="{00000000-0005-0000-0000-00003E000000}"/>
    <cellStyle name="Heading 1 2" xfId="64" xr:uid="{00000000-0005-0000-0000-00003F000000}"/>
    <cellStyle name="Heading 1 3" xfId="65" xr:uid="{00000000-0005-0000-0000-000040000000}"/>
    <cellStyle name="Heading 2 2" xfId="66" xr:uid="{00000000-0005-0000-0000-000041000000}"/>
    <cellStyle name="Heading 2 3" xfId="67" xr:uid="{00000000-0005-0000-0000-000042000000}"/>
    <cellStyle name="Heading 3 2" xfId="68" xr:uid="{00000000-0005-0000-0000-000043000000}"/>
    <cellStyle name="Heading 3 2 2" xfId="108" xr:uid="{00000000-0005-0000-0000-000044000000}"/>
    <cellStyle name="Heading 3 3" xfId="69" xr:uid="{00000000-0005-0000-0000-000045000000}"/>
    <cellStyle name="Heading 3 3 2" xfId="107" xr:uid="{00000000-0005-0000-0000-000046000000}"/>
    <cellStyle name="Heading 4 2" xfId="70" xr:uid="{00000000-0005-0000-0000-000047000000}"/>
    <cellStyle name="Heading 4 3" xfId="71" xr:uid="{00000000-0005-0000-0000-000048000000}"/>
    <cellStyle name="Hyperlink" xfId="72" builtinId="8"/>
    <cellStyle name="Hyperlink 2" xfId="73" xr:uid="{00000000-0005-0000-0000-00004A000000}"/>
    <cellStyle name="Hyperlink 2 2" xfId="74" xr:uid="{00000000-0005-0000-0000-00004B000000}"/>
    <cellStyle name="Hyperlink 3" xfId="75" xr:uid="{00000000-0005-0000-0000-00004C000000}"/>
    <cellStyle name="Hyperlink 4" xfId="103" xr:uid="{00000000-0005-0000-0000-00004D000000}"/>
    <cellStyle name="Hyperlink 5" xfId="102" xr:uid="{00000000-0005-0000-0000-00004E000000}"/>
    <cellStyle name="Input 2" xfId="76" xr:uid="{00000000-0005-0000-0000-00004F000000}"/>
    <cellStyle name="Input 3" xfId="77" xr:uid="{00000000-0005-0000-0000-000050000000}"/>
    <cellStyle name="Linked Cell 2" xfId="78" xr:uid="{00000000-0005-0000-0000-000051000000}"/>
    <cellStyle name="Linked Cell 3" xfId="79" xr:uid="{00000000-0005-0000-0000-000052000000}"/>
    <cellStyle name="Neutral 2" xfId="80" xr:uid="{00000000-0005-0000-0000-000053000000}"/>
    <cellStyle name="Neutral 3" xfId="81" xr:uid="{00000000-0005-0000-0000-000054000000}"/>
    <cellStyle name="Normal" xfId="0" builtinId="0"/>
    <cellStyle name="Normal 2" xfId="82" xr:uid="{00000000-0005-0000-0000-000056000000}"/>
    <cellStyle name="Normal 2 2" xfId="83" xr:uid="{00000000-0005-0000-0000-000057000000}"/>
    <cellStyle name="Normal 3" xfId="84" xr:uid="{00000000-0005-0000-0000-000058000000}"/>
    <cellStyle name="Normal 3 2" xfId="85" xr:uid="{00000000-0005-0000-0000-000059000000}"/>
    <cellStyle name="Normal 3 3" xfId="109" xr:uid="{4DE0461D-A09A-46DB-9420-EA36D32D2B1E}"/>
    <cellStyle name="Normal 38" xfId="110" xr:uid="{5C880423-993E-4053-9D18-8525566CBCE5}"/>
    <cellStyle name="Normal 4" xfId="86" xr:uid="{00000000-0005-0000-0000-00005A000000}"/>
    <cellStyle name="Normal 4 2" xfId="101" xr:uid="{00000000-0005-0000-0000-00005B000000}"/>
    <cellStyle name="Normal 5" xfId="104" xr:uid="{00000000-0005-0000-0000-00005C000000}"/>
    <cellStyle name="Normal 6" xfId="105" xr:uid="{00000000-0005-0000-0000-00005D000000}"/>
    <cellStyle name="Normal 7" xfId="106" xr:uid="{00000000-0005-0000-0000-00005E000000}"/>
    <cellStyle name="Normal_pcopop06quina" xfId="87" xr:uid="{00000000-0005-0000-0000-00005F000000}"/>
    <cellStyle name="Note 2" xfId="88" xr:uid="{00000000-0005-0000-0000-000060000000}"/>
    <cellStyle name="Note 3" xfId="89" xr:uid="{00000000-0005-0000-0000-000061000000}"/>
    <cellStyle name="Output 2" xfId="90" xr:uid="{00000000-0005-0000-0000-000062000000}"/>
    <cellStyle name="Output 3" xfId="91" xr:uid="{00000000-0005-0000-0000-000063000000}"/>
    <cellStyle name="Per cent" xfId="92" builtinId="5"/>
    <cellStyle name="Percent 2" xfId="93" xr:uid="{00000000-0005-0000-0000-000065000000}"/>
    <cellStyle name="Percent 3" xfId="94" xr:uid="{00000000-0005-0000-0000-000066000000}"/>
    <cellStyle name="Title 2" xfId="95" xr:uid="{00000000-0005-0000-0000-000067000000}"/>
    <cellStyle name="Title 3" xfId="96" xr:uid="{00000000-0005-0000-0000-000068000000}"/>
    <cellStyle name="Total 2" xfId="97" xr:uid="{00000000-0005-0000-0000-000069000000}"/>
    <cellStyle name="Total 3" xfId="98" xr:uid="{00000000-0005-0000-0000-00006A000000}"/>
    <cellStyle name="Warning Text 2" xfId="99" xr:uid="{00000000-0005-0000-0000-00006B000000}"/>
    <cellStyle name="Warning Text 3" xfId="100" xr:uid="{00000000-0005-0000-0000-00006C000000}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</dxfs>
  <tableStyles count="0" defaultTableStyle="TableStyleMedium9" defaultPivotStyle="PivotStyleLight16"/>
  <colors>
    <mruColors>
      <color rgb="FFFFFF99"/>
      <color rgb="FFFF00FF"/>
      <color rgb="FFE4E5B5"/>
      <color rgb="FF18646E"/>
      <color rgb="FFE4ED69"/>
      <color rgb="FF15434A"/>
      <color rgb="FF51560A"/>
      <color rgb="FF41441C"/>
      <color rgb="FF66FF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G:\RIA\Operational%20resources%20and%20templates\RIA%20product%20templates\Excel%20template%20July%202022\H&amp;SC\_TEAM%20PLANNING%20&amp;%20PROCEDURES\RIA\Operational%20resources%20and%20templates\RIA%20product%20templates\Excel%20template%20October%202020%20-%20do%20not%20use\Resource%20impact%20template%20ACS%20v3.1.xlsx?C5D85BB1" TargetMode="External"/><Relationship Id="rId1" Type="http://schemas.openxmlformats.org/officeDocument/2006/relationships/externalLinkPath" Target="file:///\\C5D85BB1\Resource%20impact%20template%20ACS%20v3.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iceuk.sharepoint.com/NICE/NICE%20Templates/Adoption%20and%20impact%20tools/Resource%20impact%20tools/Resource%20impact%20-%20template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"/>
      <sheetName val="Guide"/>
      <sheetName val="Population &amp; resource summary"/>
      <sheetName val="Instructions CA"/>
      <sheetName val="Population selection"/>
      <sheetName val="MFF 2014-15"/>
      <sheetName val="Assumptions input old"/>
      <sheetName val="Assumptions input"/>
      <sheetName val="Unit costs"/>
      <sheetName val="Resource impact template old"/>
      <sheetName val="Resource impact template"/>
      <sheetName val="Resource impact overtime old"/>
      <sheetName val="Resource impact over time"/>
      <sheetName val="Sensitivity analysis"/>
      <sheetName val="References"/>
    </sheetNames>
    <sheetDataSet>
      <sheetData sheetId="0"/>
      <sheetData sheetId="1"/>
      <sheetData sheetId="2"/>
      <sheetData sheetId="3"/>
      <sheetData sheetId="4">
        <row r="12">
          <cell r="L12" t="str">
            <v>Per 100,000 population</v>
          </cell>
        </row>
        <row r="13">
          <cell r="L13" t="str">
            <v>National</v>
          </cell>
        </row>
        <row r="14">
          <cell r="L14" t="str">
            <v>England – CCGs</v>
          </cell>
        </row>
        <row r="15">
          <cell r="L15" t="str">
            <v>Wales – Health Boards</v>
          </cell>
        </row>
        <row r="16">
          <cell r="L16" t="str">
            <v>NI – Health and Social Care Trusts</v>
          </cell>
        </row>
        <row r="17">
          <cell r="L17" t="str">
            <v>England STPs</v>
          </cell>
        </row>
        <row r="18">
          <cell r="L18" t="str">
            <v>NHSE area teams</v>
          </cell>
        </row>
        <row r="19">
          <cell r="L19" t="str">
            <v>Local authorities</v>
          </cell>
        </row>
      </sheetData>
      <sheetData sheetId="5"/>
      <sheetData sheetId="6"/>
      <sheetData sheetId="7"/>
      <sheetData sheetId="8"/>
      <sheetData sheetId="9"/>
      <sheetData sheetId="10">
        <row r="6">
          <cell r="A6" t="str">
            <v>Recommendation 1.2.17 &amp; 1.2.20 - People with unstable angina or NSTEMI - Primary Care Impact</v>
          </cell>
        </row>
      </sheetData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"/>
      <sheetName val="Guide"/>
      <sheetName val="Population &amp; resource summary"/>
      <sheetName val="Instructions CA"/>
      <sheetName val="Population selection"/>
      <sheetName val="MFF 2014-15"/>
      <sheetName val="Assumptions input"/>
      <sheetName val="Resource impact template"/>
      <sheetName val="Resource impact over time"/>
      <sheetName val="Supporting info. – unit costs"/>
      <sheetName val="Sensitivity analysis"/>
      <sheetName val="Supporting info. – references"/>
    </sheetNames>
    <sheetDataSet>
      <sheetData sheetId="0" refreshError="1"/>
      <sheetData sheetId="1"/>
      <sheetData sheetId="2" refreshError="1"/>
      <sheetData sheetId="3" refreshError="1"/>
      <sheetData sheetId="4">
        <row r="12">
          <cell r="L12" t="str">
            <v>Per 100,000 population</v>
          </cell>
        </row>
        <row r="13">
          <cell r="L13" t="str">
            <v>National</v>
          </cell>
        </row>
        <row r="14">
          <cell r="L14" t="str">
            <v>England – CCGs</v>
          </cell>
        </row>
        <row r="15">
          <cell r="L15" t="str">
            <v>Wales – Health Boards</v>
          </cell>
        </row>
        <row r="16">
          <cell r="L16" t="str">
            <v>NI – Health and Social Care Trusts</v>
          </cell>
        </row>
        <row r="17">
          <cell r="L17" t="str">
            <v>NHSE area teams</v>
          </cell>
        </row>
        <row r="18">
          <cell r="L18" t="str">
            <v>Local authorities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nice.org.uk/terms-and-conditions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ns.gov.uk/peoplepopulationandcommunity/populationandmigration/populationestimates/datasets/populationestimatesforukenglandandwalesscotlandandnorthernireland" TargetMode="External"/><Relationship Id="rId7" Type="http://schemas.openxmlformats.org/officeDocument/2006/relationships/comments" Target="../comments1.xml"/><Relationship Id="rId2" Type="http://schemas.openxmlformats.org/officeDocument/2006/relationships/hyperlink" Target="https://statswales.gov.wales/Catalogue/Population-and-Migration/Population/Estimates/Local-Health-Boards" TargetMode="External"/><Relationship Id="rId1" Type="http://schemas.openxmlformats.org/officeDocument/2006/relationships/hyperlink" Target="http://www.ons.gov.uk/peoplepopulationandcommunity/populationandmigration/populationestimates/datasets/clinicalcommissioninggroupmidyearpopulationestimates" TargetMode="External"/><Relationship Id="rId6" Type="http://schemas.openxmlformats.org/officeDocument/2006/relationships/vmlDrawing" Target="../drawings/vmlDrawing2.vm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www.nisra.gov.uk/statistics/population/mid-year-population-estimate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s://digital.nhs.uk/data-and-information/publications/statistical/gp-earnings-and-expenses-estimates/2021-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14999847407452621"/>
    <pageSetUpPr fitToPage="1"/>
  </sheetPr>
  <dimension ref="B2:U39"/>
  <sheetViews>
    <sheetView showGridLines="0" tabSelected="1" zoomScale="80" zoomScaleNormal="80" zoomScaleSheetLayoutView="80" workbookViewId="0">
      <selection activeCell="Q3" sqref="Q3"/>
    </sheetView>
  </sheetViews>
  <sheetFormatPr defaultRowHeight="14.4" x14ac:dyDescent="0.3"/>
  <cols>
    <col min="1" max="1" width="1.44140625" customWidth="1"/>
    <col min="2" max="2" width="1.88671875" customWidth="1"/>
    <col min="13" max="13" width="12.44140625" customWidth="1"/>
    <col min="14" max="14" width="8.6640625" customWidth="1"/>
    <col min="15" max="15" width="1.5546875" customWidth="1"/>
    <col min="16" max="16" width="1.44140625" customWidth="1"/>
    <col min="21" max="21" width="31" customWidth="1"/>
  </cols>
  <sheetData>
    <row r="2" spans="2:21" x14ac:dyDescent="0.3">
      <c r="B2" s="187"/>
      <c r="C2" s="334"/>
      <c r="D2" s="334"/>
      <c r="E2" s="334"/>
      <c r="F2" s="334"/>
      <c r="G2" s="334"/>
      <c r="H2" s="334"/>
      <c r="I2" s="334"/>
      <c r="J2" s="334"/>
      <c r="K2" s="334"/>
      <c r="L2" s="334"/>
      <c r="M2" s="334"/>
      <c r="N2" s="334"/>
      <c r="O2" s="172"/>
    </row>
    <row r="3" spans="2:21" x14ac:dyDescent="0.3">
      <c r="B3" s="175"/>
      <c r="O3" s="174"/>
    </row>
    <row r="4" spans="2:21" x14ac:dyDescent="0.3">
      <c r="B4" s="175"/>
      <c r="O4" s="174"/>
    </row>
    <row r="5" spans="2:21" x14ac:dyDescent="0.3">
      <c r="B5" s="175"/>
      <c r="O5" s="174"/>
    </row>
    <row r="6" spans="2:21" ht="47.4" x14ac:dyDescent="0.9">
      <c r="B6" s="175"/>
      <c r="O6" s="174"/>
      <c r="S6" s="365"/>
      <c r="U6" s="366"/>
    </row>
    <row r="7" spans="2:21" x14ac:dyDescent="0.3">
      <c r="B7" s="175"/>
      <c r="O7" s="174"/>
    </row>
    <row r="8" spans="2:21" x14ac:dyDescent="0.3">
      <c r="B8" s="175"/>
      <c r="O8" s="174"/>
    </row>
    <row r="9" spans="2:21" x14ac:dyDescent="0.3">
      <c r="B9" s="175"/>
      <c r="O9" s="174"/>
    </row>
    <row r="10" spans="2:21" x14ac:dyDescent="0.3">
      <c r="B10" s="175"/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74"/>
    </row>
    <row r="11" spans="2:21" ht="31.2" x14ac:dyDescent="0.6">
      <c r="B11" s="175"/>
      <c r="C11" s="189" t="s">
        <v>0</v>
      </c>
      <c r="D11" s="188"/>
      <c r="E11" s="188"/>
      <c r="F11" s="188"/>
      <c r="G11" s="188"/>
      <c r="H11" s="188"/>
      <c r="I11" s="188"/>
      <c r="J11" s="188"/>
      <c r="K11" s="188"/>
      <c r="L11" s="188"/>
      <c r="M11" s="188"/>
      <c r="N11" s="188"/>
      <c r="O11" s="174"/>
    </row>
    <row r="12" spans="2:21" x14ac:dyDescent="0.3">
      <c r="B12" s="175"/>
      <c r="C12" s="188"/>
      <c r="D12" s="188"/>
      <c r="E12" s="188"/>
      <c r="F12" s="188"/>
      <c r="G12" s="188"/>
      <c r="H12" s="188"/>
      <c r="I12" s="188"/>
      <c r="J12" s="188"/>
      <c r="K12" s="188"/>
      <c r="L12" s="188"/>
      <c r="M12" s="188"/>
      <c r="N12" s="188"/>
      <c r="O12" s="174"/>
    </row>
    <row r="13" spans="2:21" x14ac:dyDescent="0.3">
      <c r="B13" s="175"/>
      <c r="O13" s="174"/>
    </row>
    <row r="14" spans="2:21" ht="31.2" x14ac:dyDescent="0.6">
      <c r="B14" s="175"/>
      <c r="C14" s="191" t="s">
        <v>1</v>
      </c>
      <c r="O14" s="174"/>
    </row>
    <row r="15" spans="2:21" ht="31.2" x14ac:dyDescent="0.3">
      <c r="B15" s="175"/>
      <c r="C15" s="352" t="s">
        <v>2</v>
      </c>
      <c r="O15" s="174"/>
    </row>
    <row r="16" spans="2:21" ht="31.2" x14ac:dyDescent="0.3">
      <c r="B16" s="175"/>
      <c r="C16" s="352" t="s">
        <v>1023</v>
      </c>
      <c r="O16" s="174"/>
    </row>
    <row r="17" spans="2:15" ht="31.2" x14ac:dyDescent="0.3">
      <c r="B17" s="175"/>
      <c r="C17" s="352" t="s">
        <v>1024</v>
      </c>
      <c r="O17" s="174"/>
    </row>
    <row r="18" spans="2:15" ht="31.2" x14ac:dyDescent="0.3">
      <c r="B18" s="175"/>
      <c r="C18" s="686" t="s">
        <v>1025</v>
      </c>
      <c r="O18" s="174"/>
    </row>
    <row r="19" spans="2:15" ht="31.2" x14ac:dyDescent="0.6">
      <c r="B19" s="175"/>
      <c r="C19" s="352"/>
      <c r="D19" s="192"/>
      <c r="O19" s="174"/>
    </row>
    <row r="20" spans="2:15" ht="31.2" x14ac:dyDescent="0.6">
      <c r="B20" s="175"/>
      <c r="D20" s="192"/>
      <c r="O20" s="174"/>
    </row>
    <row r="21" spans="2:15" ht="31.2" x14ac:dyDescent="0.6">
      <c r="B21" s="175"/>
      <c r="C21" s="190" t="s">
        <v>3</v>
      </c>
      <c r="D21" s="192"/>
      <c r="O21" s="174"/>
    </row>
    <row r="22" spans="2:15" ht="31.2" x14ac:dyDescent="0.6">
      <c r="B22" s="175"/>
      <c r="D22" s="192"/>
      <c r="O22" s="174"/>
    </row>
    <row r="23" spans="2:15" ht="31.2" x14ac:dyDescent="0.6">
      <c r="B23" s="175"/>
      <c r="D23" s="192"/>
      <c r="O23" s="174"/>
    </row>
    <row r="24" spans="2:15" ht="31.2" x14ac:dyDescent="0.6">
      <c r="B24" s="175"/>
      <c r="D24" s="192"/>
      <c r="O24" s="174"/>
    </row>
    <row r="25" spans="2:15" ht="31.2" x14ac:dyDescent="0.6">
      <c r="B25" s="175"/>
      <c r="C25" s="351"/>
      <c r="D25" s="192"/>
      <c r="O25" s="174"/>
    </row>
    <row r="26" spans="2:15" x14ac:dyDescent="0.3">
      <c r="B26" s="175"/>
      <c r="O26" s="174"/>
    </row>
    <row r="27" spans="2:15" x14ac:dyDescent="0.3">
      <c r="B27" s="175"/>
      <c r="O27" s="174"/>
    </row>
    <row r="28" spans="2:15" x14ac:dyDescent="0.3">
      <c r="B28" s="175"/>
      <c r="O28" s="174"/>
    </row>
    <row r="29" spans="2:15" x14ac:dyDescent="0.3">
      <c r="B29" s="175"/>
      <c r="O29" s="174"/>
    </row>
    <row r="30" spans="2:15" x14ac:dyDescent="0.3">
      <c r="B30" s="175"/>
      <c r="O30" s="174"/>
    </row>
    <row r="31" spans="2:15" x14ac:dyDescent="0.3">
      <c r="B31" s="175"/>
      <c r="O31" s="174"/>
    </row>
    <row r="32" spans="2:15" x14ac:dyDescent="0.3">
      <c r="B32" s="175"/>
      <c r="O32" s="174"/>
    </row>
    <row r="33" spans="2:15" x14ac:dyDescent="0.3">
      <c r="B33" s="175"/>
      <c r="O33" s="174"/>
    </row>
    <row r="34" spans="2:15" x14ac:dyDescent="0.3">
      <c r="B34" s="175"/>
      <c r="O34" s="174"/>
    </row>
    <row r="35" spans="2:15" x14ac:dyDescent="0.3">
      <c r="B35" s="175"/>
      <c r="O35" s="174"/>
    </row>
    <row r="36" spans="2:15" x14ac:dyDescent="0.3">
      <c r="B36" s="175"/>
      <c r="C36" s="165" t="s">
        <v>4</v>
      </c>
      <c r="D36" s="213"/>
      <c r="E36" s="183"/>
      <c r="F36" s="253" t="s">
        <v>999</v>
      </c>
      <c r="G36" s="213"/>
      <c r="H36" s="213"/>
      <c r="I36" s="213"/>
      <c r="J36" s="213"/>
      <c r="K36" s="213"/>
      <c r="L36" s="213"/>
      <c r="M36" s="183"/>
      <c r="O36" s="174"/>
    </row>
    <row r="37" spans="2:15" x14ac:dyDescent="0.3">
      <c r="B37" s="175"/>
      <c r="C37" s="253" t="s">
        <v>1002</v>
      </c>
      <c r="D37" s="213"/>
      <c r="E37" s="183"/>
      <c r="F37" s="253" t="s">
        <v>1000</v>
      </c>
      <c r="G37" s="213"/>
      <c r="H37" s="213"/>
      <c r="I37" s="213"/>
      <c r="J37" s="213"/>
      <c r="K37" s="213"/>
      <c r="L37" s="213"/>
      <c r="M37" s="183"/>
      <c r="O37" s="174"/>
    </row>
    <row r="38" spans="2:15" x14ac:dyDescent="0.3">
      <c r="B38" s="175"/>
      <c r="C38" s="165" t="s">
        <v>5</v>
      </c>
      <c r="D38" s="213"/>
      <c r="E38" s="183"/>
      <c r="F38" s="253" t="s">
        <v>1001</v>
      </c>
      <c r="G38" s="213"/>
      <c r="H38" s="213"/>
      <c r="I38" s="213"/>
      <c r="J38" s="213"/>
      <c r="K38" s="213"/>
      <c r="L38" s="213"/>
      <c r="M38" s="183"/>
      <c r="O38" s="174"/>
    </row>
    <row r="39" spans="2:15" x14ac:dyDescent="0.3">
      <c r="B39" s="176"/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8"/>
    </row>
  </sheetData>
  <sheetProtection algorithmName="SHA-512" hashValue="C+m588fblJLpOBODtP1s6r+5sAZYcOY9juVV8HxdYX975Igx5rWwfU8UFgZWsSVHfpq6Vv+kFvuj0f3lsrHWLw==" saltValue="OanSD74DMdmn5Fyp1YAAMg==" spinCount="100000" sheet="1" objects="1" scenarios="1"/>
  <pageMargins left="0.23622047244094491" right="0.23622047244094491" top="0.74803149606299213" bottom="0.74803149606299213" header="0.31496062992125984" footer="0.31496062992125984"/>
  <pageSetup paperSize="9" scale="89" fitToHeight="0" orientation="portrait" verticalDpi="300" r:id="rId1"/>
  <headerFooter>
    <oddHeader>&amp;R&amp;G</oddHeader>
    <oddFooter>&amp;CDraft.  Subject to change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388F9-0609-41FB-A47D-9DBEBDF12F79}">
  <sheetPr>
    <tabColor theme="1" tint="0.14999847407452621"/>
    <pageSetUpPr fitToPage="1"/>
  </sheetPr>
  <dimension ref="B2:Q28"/>
  <sheetViews>
    <sheetView showGridLines="0" zoomScale="80" zoomScaleNormal="80" workbookViewId="0"/>
  </sheetViews>
  <sheetFormatPr defaultRowHeight="14.4" x14ac:dyDescent="0.3"/>
  <cols>
    <col min="1" max="1" width="3.88671875" customWidth="1"/>
    <col min="2" max="2" width="3.6640625" customWidth="1"/>
    <col min="3" max="3" width="20.5546875" customWidth="1"/>
    <col min="4" max="4" width="3.88671875" customWidth="1"/>
    <col min="5" max="5" width="20.5546875" customWidth="1"/>
    <col min="6" max="6" width="3.88671875" customWidth="1"/>
    <col min="7" max="7" width="20.5546875" customWidth="1"/>
    <col min="8" max="10" width="3.88671875" customWidth="1"/>
    <col min="11" max="11" width="20.5546875" customWidth="1"/>
    <col min="12" max="12" width="3.88671875" customWidth="1"/>
    <col min="13" max="13" width="20.5546875" customWidth="1"/>
    <col min="14" max="14" width="3.88671875" customWidth="1"/>
    <col min="15" max="15" width="20.5546875" customWidth="1"/>
    <col min="16" max="16" width="3.6640625" customWidth="1"/>
  </cols>
  <sheetData>
    <row r="2" spans="2:17" ht="25.8" x14ac:dyDescent="0.5">
      <c r="B2" s="388" t="s">
        <v>6</v>
      </c>
      <c r="C2" s="386"/>
      <c r="D2" s="386"/>
      <c r="E2" s="386"/>
      <c r="F2" s="386"/>
      <c r="G2" s="386"/>
      <c r="H2" s="386"/>
      <c r="I2" s="386"/>
      <c r="J2" s="386"/>
      <c r="K2" s="386"/>
      <c r="L2" s="386"/>
      <c r="M2" s="386"/>
      <c r="N2" s="386"/>
      <c r="O2" s="386"/>
      <c r="P2" s="387"/>
    </row>
    <row r="5" spans="2:17" x14ac:dyDescent="0.3">
      <c r="B5" s="234" t="s">
        <v>7</v>
      </c>
      <c r="C5" s="401"/>
      <c r="D5" s="401"/>
      <c r="E5" s="401"/>
      <c r="F5" s="401"/>
      <c r="G5" s="401"/>
      <c r="H5" s="401"/>
      <c r="I5" s="401"/>
      <c r="J5" s="401"/>
      <c r="K5" s="401"/>
      <c r="L5" s="401"/>
      <c r="M5" s="401"/>
      <c r="N5" s="401"/>
      <c r="O5" s="401"/>
      <c r="P5" s="235"/>
    </row>
    <row r="6" spans="2:17" x14ac:dyDescent="0.3">
      <c r="B6" s="239" t="s">
        <v>8</v>
      </c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41"/>
    </row>
    <row r="7" spans="2:17" x14ac:dyDescent="0.3">
      <c r="B7" s="237" t="s">
        <v>9</v>
      </c>
      <c r="C7" s="236"/>
      <c r="D7" s="236"/>
      <c r="E7" s="236"/>
      <c r="F7" s="236"/>
      <c r="G7" s="236"/>
      <c r="H7" s="236"/>
      <c r="I7" s="236"/>
      <c r="J7" s="236"/>
      <c r="K7" s="236"/>
      <c r="L7" s="236"/>
      <c r="M7" s="236"/>
      <c r="N7" s="236"/>
      <c r="O7" s="236"/>
      <c r="P7" s="238"/>
    </row>
    <row r="9" spans="2:17" x14ac:dyDescent="0.3">
      <c r="N9" s="450"/>
      <c r="O9" s="450"/>
      <c r="P9" s="450"/>
    </row>
    <row r="10" spans="2:17" x14ac:dyDescent="0.3">
      <c r="B10" s="234"/>
      <c r="C10" s="401"/>
      <c r="D10" s="401"/>
      <c r="E10" s="401"/>
      <c r="F10" s="401"/>
      <c r="G10" s="401"/>
      <c r="H10" s="235"/>
      <c r="J10" s="234"/>
      <c r="K10" s="401"/>
      <c r="L10" s="401"/>
      <c r="M10" s="401"/>
      <c r="N10" s="232"/>
      <c r="O10" s="232"/>
      <c r="P10" s="232"/>
      <c r="Q10" s="175"/>
    </row>
    <row r="11" spans="2:17" ht="46.8" x14ac:dyDescent="0.3">
      <c r="B11" s="239"/>
      <c r="C11" s="373" t="s">
        <v>10</v>
      </c>
      <c r="D11" s="453"/>
      <c r="E11" s="373" t="s">
        <v>11</v>
      </c>
      <c r="F11" s="453"/>
      <c r="G11" s="449" t="s">
        <v>12</v>
      </c>
      <c r="H11" s="454"/>
      <c r="I11" s="374"/>
      <c r="J11" s="457"/>
      <c r="K11" s="375" t="s">
        <v>13</v>
      </c>
      <c r="L11" s="457"/>
      <c r="M11" s="375" t="s">
        <v>14</v>
      </c>
      <c r="N11" s="453"/>
      <c r="O11" s="375" t="s">
        <v>15</v>
      </c>
      <c r="P11" s="453"/>
      <c r="Q11" s="175"/>
    </row>
    <row r="12" spans="2:17" x14ac:dyDescent="0.3">
      <c r="B12" s="239"/>
      <c r="C12" s="232"/>
      <c r="D12" s="232"/>
      <c r="E12" s="232"/>
      <c r="F12" s="232"/>
      <c r="G12" s="232"/>
      <c r="H12" s="241"/>
      <c r="J12" s="239"/>
      <c r="K12" s="232"/>
      <c r="L12" s="232"/>
      <c r="M12" s="232"/>
      <c r="N12" s="232"/>
      <c r="O12" s="232"/>
      <c r="P12" s="232"/>
      <c r="Q12" s="175"/>
    </row>
    <row r="13" spans="2:17" ht="39.9" customHeight="1" x14ac:dyDescent="0.3">
      <c r="B13" s="239"/>
      <c r="C13" s="451"/>
      <c r="D13" s="213"/>
      <c r="E13" s="541" t="s">
        <v>16</v>
      </c>
      <c r="F13" s="213"/>
      <c r="G13" s="452"/>
      <c r="H13" s="241"/>
      <c r="J13" s="239"/>
      <c r="K13" s="451"/>
      <c r="L13" s="213"/>
      <c r="M13" s="543" t="s">
        <v>17</v>
      </c>
      <c r="N13" s="213"/>
      <c r="O13" s="452"/>
      <c r="P13" s="232"/>
      <c r="Q13" s="175"/>
    </row>
    <row r="14" spans="2:17" x14ac:dyDescent="0.3">
      <c r="B14" s="239"/>
      <c r="C14" s="232"/>
      <c r="D14" s="232"/>
      <c r="E14" s="232"/>
      <c r="F14" s="232"/>
      <c r="G14" s="232"/>
      <c r="H14" s="241"/>
      <c r="J14" s="239"/>
      <c r="K14" s="232"/>
      <c r="L14" s="232"/>
      <c r="M14" s="232"/>
      <c r="N14" s="232"/>
      <c r="O14" s="232"/>
      <c r="P14" s="232"/>
      <c r="Q14" s="175"/>
    </row>
    <row r="15" spans="2:17" ht="226.5" customHeight="1" x14ac:dyDescent="0.3">
      <c r="B15" s="239"/>
      <c r="C15" s="370" t="s">
        <v>18</v>
      </c>
      <c r="D15" s="455"/>
      <c r="E15" s="371" t="s">
        <v>19</v>
      </c>
      <c r="F15" s="455"/>
      <c r="G15" s="369" t="s">
        <v>20</v>
      </c>
      <c r="H15" s="456"/>
      <c r="I15" s="260"/>
      <c r="J15" s="458"/>
      <c r="K15" s="372" t="s">
        <v>21</v>
      </c>
      <c r="L15" s="458"/>
      <c r="M15" s="405" t="s">
        <v>22</v>
      </c>
      <c r="N15" s="455"/>
      <c r="O15" s="405" t="s">
        <v>23</v>
      </c>
      <c r="P15" s="455"/>
      <c r="Q15" s="175"/>
    </row>
    <row r="16" spans="2:17" x14ac:dyDescent="0.3">
      <c r="B16" s="237"/>
      <c r="C16" s="236"/>
      <c r="D16" s="236"/>
      <c r="E16" s="236"/>
      <c r="F16" s="236"/>
      <c r="G16" s="236"/>
      <c r="H16" s="238"/>
      <c r="J16" s="237"/>
      <c r="K16" s="236"/>
      <c r="L16" s="459"/>
      <c r="M16" s="459"/>
      <c r="N16" s="459"/>
      <c r="O16" s="459"/>
      <c r="P16" s="459"/>
      <c r="Q16" s="175"/>
    </row>
    <row r="19" spans="2:16" x14ac:dyDescent="0.3">
      <c r="B19" s="234"/>
      <c r="C19" s="401"/>
      <c r="D19" s="401"/>
      <c r="E19" s="401"/>
      <c r="F19" s="401"/>
      <c r="G19" s="401"/>
      <c r="H19" s="401"/>
      <c r="I19" s="401"/>
      <c r="J19" s="401"/>
      <c r="K19" s="401"/>
      <c r="L19" s="401"/>
      <c r="M19" s="401"/>
      <c r="N19" s="401"/>
      <c r="O19" s="401"/>
      <c r="P19" s="235"/>
    </row>
    <row r="20" spans="2:16" x14ac:dyDescent="0.3">
      <c r="B20" s="239" t="s">
        <v>24</v>
      </c>
      <c r="C20" s="232"/>
      <c r="D20" s="232"/>
      <c r="E20" s="232"/>
      <c r="F20" s="232"/>
      <c r="G20" s="232"/>
      <c r="H20" s="232"/>
      <c r="I20" s="232"/>
      <c r="J20" s="232"/>
      <c r="K20" s="232"/>
      <c r="L20" s="232"/>
      <c r="M20" s="232"/>
      <c r="N20" s="232"/>
      <c r="O20" s="232"/>
      <c r="P20" s="241"/>
    </row>
    <row r="21" spans="2:16" x14ac:dyDescent="0.3">
      <c r="B21" s="460" t="s">
        <v>25</v>
      </c>
      <c r="C21" s="232"/>
      <c r="D21" s="232"/>
      <c r="E21" s="232"/>
      <c r="F21" s="232"/>
      <c r="G21" s="232"/>
      <c r="H21" s="232"/>
      <c r="I21" s="232"/>
      <c r="J21" s="232"/>
      <c r="K21" s="232"/>
      <c r="L21" s="232"/>
      <c r="M21" s="232"/>
      <c r="N21" s="232"/>
      <c r="O21" s="232"/>
      <c r="P21" s="241"/>
    </row>
    <row r="22" spans="2:16" x14ac:dyDescent="0.3">
      <c r="B22" s="461" t="s">
        <v>26</v>
      </c>
      <c r="C22" s="232"/>
      <c r="D22" s="232"/>
      <c r="E22" s="232"/>
      <c r="F22" s="232"/>
      <c r="G22" s="232"/>
      <c r="H22" s="232"/>
      <c r="I22" s="232"/>
      <c r="J22" s="232"/>
      <c r="K22" s="232"/>
      <c r="L22" s="232"/>
      <c r="M22" s="232"/>
      <c r="N22" s="232"/>
      <c r="O22" s="232"/>
      <c r="P22" s="241"/>
    </row>
    <row r="23" spans="2:16" x14ac:dyDescent="0.3">
      <c r="B23" s="462" t="s">
        <v>27</v>
      </c>
      <c r="C23" s="232"/>
      <c r="D23" s="232"/>
      <c r="E23" s="232"/>
      <c r="F23" s="232"/>
      <c r="G23" s="232"/>
      <c r="H23" s="232"/>
      <c r="I23" s="232"/>
      <c r="J23" s="232"/>
      <c r="K23" s="232"/>
      <c r="L23" s="232"/>
      <c r="M23" s="232"/>
      <c r="N23" s="232"/>
      <c r="O23" s="232"/>
      <c r="P23" s="241"/>
    </row>
    <row r="24" spans="2:16" x14ac:dyDescent="0.3">
      <c r="B24" s="461" t="s">
        <v>28</v>
      </c>
      <c r="C24" s="232"/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241"/>
    </row>
    <row r="25" spans="2:16" x14ac:dyDescent="0.3">
      <c r="B25" s="461" t="s">
        <v>29</v>
      </c>
      <c r="C25" s="232"/>
      <c r="D25" s="232"/>
      <c r="E25" s="232"/>
      <c r="F25" s="232"/>
      <c r="G25" s="232"/>
      <c r="H25" s="232"/>
      <c r="I25" s="232"/>
      <c r="J25" s="232"/>
      <c r="K25" s="232"/>
      <c r="L25" s="232"/>
      <c r="M25" s="232"/>
      <c r="N25" s="232"/>
      <c r="O25" s="232"/>
      <c r="P25" s="241"/>
    </row>
    <row r="26" spans="2:16" x14ac:dyDescent="0.3">
      <c r="B26" s="239"/>
      <c r="C26" s="232"/>
      <c r="D26" s="232"/>
      <c r="E26" s="232"/>
      <c r="F26" s="232"/>
      <c r="G26" s="232"/>
      <c r="H26" s="232"/>
      <c r="I26" s="232"/>
      <c r="J26" s="232"/>
      <c r="K26" s="232"/>
      <c r="L26" s="232"/>
      <c r="M26" s="232"/>
      <c r="N26" s="232"/>
      <c r="O26" s="232"/>
      <c r="P26" s="241"/>
    </row>
    <row r="27" spans="2:16" x14ac:dyDescent="0.3">
      <c r="B27" s="463" t="s">
        <v>30</v>
      </c>
      <c r="C27" s="232"/>
      <c r="D27" s="23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41"/>
    </row>
    <row r="28" spans="2:16" x14ac:dyDescent="0.3">
      <c r="B28" s="237"/>
      <c r="C28" s="236"/>
      <c r="D28" s="236"/>
      <c r="E28" s="236"/>
      <c r="F28" s="236"/>
      <c r="G28" s="236"/>
      <c r="H28" s="236"/>
      <c r="I28" s="236"/>
      <c r="J28" s="236"/>
      <c r="K28" s="236"/>
      <c r="L28" s="236"/>
      <c r="M28" s="236"/>
      <c r="N28" s="236"/>
      <c r="O28" s="236"/>
      <c r="P28" s="238"/>
    </row>
  </sheetData>
  <sheetProtection algorithmName="SHA-512" hashValue="e+gEIGMqgzRjWWtxtgggUjBxeRNwCoF+7nAchDkUUzsAtO/F/dirI2OA2yhWwOPIWYWE2AayaG0t5h2yTfDfVg==" saltValue="QMqGuCGHgvpYueDmTlap2w==" spinCount="100000" sheet="1" objects="1" scenarios="1"/>
  <hyperlinks>
    <hyperlink ref="B27" r:id="rId1" xr:uid="{A9028629-3EA9-424F-9115-3A028530777C}"/>
  </hyperlinks>
  <pageMargins left="0.7" right="0.7" top="0.75" bottom="0.75" header="0.3" footer="0.3"/>
  <pageSetup paperSize="9" scale="57" fitToHeight="0" orientation="portrait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79BA1-2D2E-4A1D-987C-D10A096A796A}">
  <sheetPr>
    <tabColor theme="8" tint="0.59999389629810485"/>
  </sheetPr>
  <dimension ref="B2:S103"/>
  <sheetViews>
    <sheetView showGridLines="0" zoomScale="80" zoomScaleNormal="80" workbookViewId="0"/>
  </sheetViews>
  <sheetFormatPr defaultRowHeight="14.4" x14ac:dyDescent="0.3"/>
  <cols>
    <col min="1" max="1" width="2.44140625" customWidth="1"/>
    <col min="2" max="2" width="5.88671875" customWidth="1"/>
    <col min="3" max="3" width="41.109375" customWidth="1"/>
    <col min="4" max="4" width="19.44140625" customWidth="1"/>
    <col min="5" max="6" width="13.6640625" customWidth="1"/>
    <col min="7" max="7" width="14" customWidth="1"/>
    <col min="8" max="12" width="13.44140625" customWidth="1"/>
    <col min="13" max="13" width="3.33203125" customWidth="1"/>
  </cols>
  <sheetData>
    <row r="2" spans="2:18" ht="30" customHeight="1" x14ac:dyDescent="0.3">
      <c r="B2" s="170" t="s">
        <v>31</v>
      </c>
      <c r="C2" s="170"/>
      <c r="D2" s="169"/>
      <c r="E2" s="186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</row>
    <row r="4" spans="2:18" x14ac:dyDescent="0.3">
      <c r="B4" s="171" t="s">
        <v>32</v>
      </c>
      <c r="C4" s="334"/>
      <c r="D4" s="334"/>
      <c r="E4" s="334"/>
      <c r="F4" s="334"/>
      <c r="G4" s="334"/>
      <c r="H4" s="334"/>
      <c r="I4" s="334"/>
      <c r="J4" s="334"/>
      <c r="K4" s="334"/>
      <c r="L4" s="334"/>
      <c r="M4" s="172"/>
    </row>
    <row r="5" spans="2:18" x14ac:dyDescent="0.3">
      <c r="B5" s="175"/>
      <c r="C5" t="s">
        <v>33</v>
      </c>
      <c r="M5" s="174"/>
    </row>
    <row r="6" spans="2:18" x14ac:dyDescent="0.3">
      <c r="B6" s="175"/>
      <c r="C6" t="s">
        <v>34</v>
      </c>
      <c r="M6" s="174"/>
    </row>
    <row r="7" spans="2:18" x14ac:dyDescent="0.3">
      <c r="B7" s="175"/>
      <c r="C7" t="s">
        <v>35</v>
      </c>
      <c r="M7" s="174"/>
    </row>
    <row r="8" spans="2:18" x14ac:dyDescent="0.3">
      <c r="B8" s="176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4"/>
    </row>
    <row r="9" spans="2:18" x14ac:dyDescent="0.3">
      <c r="M9" s="213"/>
    </row>
    <row r="10" spans="2:18" x14ac:dyDescent="0.3">
      <c r="B10" s="171" t="s">
        <v>36</v>
      </c>
      <c r="C10" s="334"/>
      <c r="D10" s="334"/>
      <c r="E10" s="334"/>
      <c r="F10" s="334"/>
      <c r="G10" s="334"/>
      <c r="H10" s="334"/>
      <c r="I10" s="334"/>
      <c r="J10" s="334"/>
      <c r="K10" s="334"/>
      <c r="L10" s="334"/>
      <c r="M10" s="174"/>
    </row>
    <row r="11" spans="2:18" x14ac:dyDescent="0.3">
      <c r="B11" s="173"/>
      <c r="C11" t="s">
        <v>37</v>
      </c>
      <c r="E11" s="166" t="s">
        <v>38</v>
      </c>
      <c r="M11" s="174"/>
    </row>
    <row r="12" spans="2:18" x14ac:dyDescent="0.3">
      <c r="B12" s="173"/>
      <c r="C12" t="s">
        <v>39</v>
      </c>
      <c r="E12" s="166" t="s">
        <v>40</v>
      </c>
      <c r="G12" s="141">
        <f>'Population selection'!F16</f>
        <v>44456850</v>
      </c>
      <c r="H12" t="str">
        <f>C24&amp;" population based on selection on left"</f>
        <v>Adult population population based on selection on left</v>
      </c>
      <c r="M12" s="174"/>
    </row>
    <row r="13" spans="2:18" x14ac:dyDescent="0.3">
      <c r="B13" s="173"/>
      <c r="C13" s="164"/>
      <c r="M13" s="174"/>
    </row>
    <row r="14" spans="2:18" x14ac:dyDescent="0.3">
      <c r="B14" s="175"/>
      <c r="C14" t="s">
        <v>41</v>
      </c>
      <c r="E14" s="647" t="s">
        <v>42</v>
      </c>
      <c r="F14" s="568" t="str">
        <f>IF(E14="yes","","If no, enter current locality population below")</f>
        <v/>
      </c>
      <c r="M14" s="174"/>
    </row>
    <row r="15" spans="2:18" x14ac:dyDescent="0.3">
      <c r="B15" s="175"/>
      <c r="F15" s="568" t="str">
        <f>IF(AND(NOT(ISBLANK(E16)),E14="yes"),"error - change cell above to 'no'","")</f>
        <v/>
      </c>
      <c r="M15" s="174"/>
    </row>
    <row r="16" spans="2:18" x14ac:dyDescent="0.3">
      <c r="B16" s="175"/>
      <c r="C16" t="str">
        <f>"Manually entered current locality population "&amp;IF(E14="no","","(n/a)")</f>
        <v>Manually entered current locality population (n/a)</v>
      </c>
      <c r="E16" s="648"/>
      <c r="F16" s="568" t="str">
        <f>IF(E14="yes","Leave blue cell on left blank if NICE estimate is used","")</f>
        <v>Leave blue cell on left blank if NICE estimate is used</v>
      </c>
      <c r="M16" s="174"/>
    </row>
    <row r="17" spans="2:19" x14ac:dyDescent="0.3">
      <c r="B17" s="175"/>
      <c r="F17" s="568" t="str">
        <f>IF(AND(ISBLANK(E16),E14="no"),"error - enter current locality population above","")</f>
        <v/>
      </c>
      <c r="M17" s="174"/>
    </row>
    <row r="18" spans="2:19" x14ac:dyDescent="0.3">
      <c r="B18" s="175"/>
      <c r="C18" t="s">
        <v>43</v>
      </c>
      <c r="D18" s="167"/>
      <c r="E18" s="649">
        <v>7.9973639975556808E-3</v>
      </c>
      <c r="F18" t="str">
        <f>IF(E18=0.00799736399755568,"Enter local value or delete the NICE assumption if required","Local value")</f>
        <v>Enter local value or delete the NICE assumption if required</v>
      </c>
      <c r="M18" s="174"/>
    </row>
    <row r="19" spans="2:19" x14ac:dyDescent="0.3">
      <c r="B19" s="175"/>
      <c r="C19" t="s">
        <v>44</v>
      </c>
      <c r="D19" s="167"/>
      <c r="E19" s="649">
        <v>0</v>
      </c>
      <c r="F19" t="str">
        <f>IF(E19=0,"Enter local value or delete the NICE assumption if required","Local value")</f>
        <v>Enter local value or delete the NICE assumption if required</v>
      </c>
      <c r="M19" s="174"/>
    </row>
    <row r="20" spans="2:19" x14ac:dyDescent="0.3">
      <c r="B20" s="176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8"/>
    </row>
    <row r="22" spans="2:19" x14ac:dyDescent="0.3">
      <c r="B22" s="171" t="s">
        <v>45</v>
      </c>
      <c r="C22" s="334"/>
      <c r="D22" s="334"/>
      <c r="E22" s="334"/>
      <c r="F22" s="334"/>
      <c r="G22" s="334"/>
      <c r="H22" s="334"/>
      <c r="I22" s="334"/>
      <c r="J22" s="334"/>
      <c r="K22" s="334"/>
      <c r="L22" s="334"/>
      <c r="M22" s="334"/>
      <c r="N22" s="334"/>
      <c r="O22" s="334"/>
      <c r="P22" s="334"/>
      <c r="Q22" s="334"/>
      <c r="R22" s="172"/>
    </row>
    <row r="23" spans="2:19" ht="88.5" customHeight="1" x14ac:dyDescent="0.3">
      <c r="B23" s="173"/>
      <c r="F23" s="255" t="s">
        <v>46</v>
      </c>
      <c r="G23" s="180" t="s">
        <v>47</v>
      </c>
      <c r="H23" s="234" t="s">
        <v>48</v>
      </c>
      <c r="I23" s="401"/>
      <c r="J23" s="401"/>
      <c r="K23" s="401"/>
      <c r="L23" s="401"/>
      <c r="M23" s="401"/>
      <c r="N23" s="401"/>
      <c r="O23" s="401"/>
      <c r="P23" s="401"/>
      <c r="Q23" s="401"/>
      <c r="R23" s="235"/>
    </row>
    <row r="24" spans="2:19" x14ac:dyDescent="0.3">
      <c r="B24" s="173"/>
      <c r="C24" s="254" t="s">
        <v>49</v>
      </c>
      <c r="D24" s="257"/>
      <c r="E24" s="183"/>
      <c r="F24" s="141">
        <f>'Population selection'!F16</f>
        <v>44456850</v>
      </c>
      <c r="G24" s="256"/>
      <c r="H24" s="253" t="s">
        <v>50</v>
      </c>
      <c r="I24" s="213"/>
      <c r="J24" s="213"/>
      <c r="K24" s="213"/>
      <c r="L24" s="213"/>
      <c r="M24" s="213"/>
      <c r="N24" s="213"/>
      <c r="O24" s="213"/>
      <c r="P24" s="213"/>
      <c r="Q24" s="213"/>
      <c r="R24" s="183"/>
    </row>
    <row r="25" spans="2:19" x14ac:dyDescent="0.3">
      <c r="B25" s="173"/>
      <c r="C25" s="258" t="s">
        <v>51</v>
      </c>
      <c r="D25" s="259"/>
      <c r="E25" s="183"/>
      <c r="F25" s="221"/>
      <c r="G25" s="141">
        <f>K37</f>
        <v>46263200.000000007</v>
      </c>
      <c r="H25" s="253" t="s">
        <v>50</v>
      </c>
      <c r="I25" s="177"/>
      <c r="J25" s="177"/>
      <c r="K25" s="177"/>
      <c r="L25" s="177"/>
      <c r="M25" s="177"/>
      <c r="N25" s="177"/>
      <c r="O25" s="177"/>
      <c r="P25" s="177"/>
      <c r="Q25" s="177"/>
      <c r="R25" s="178"/>
    </row>
    <row r="26" spans="2:19" x14ac:dyDescent="0.3">
      <c r="B26" s="175"/>
      <c r="C26" s="182" t="s">
        <v>52</v>
      </c>
      <c r="D26" s="183"/>
      <c r="E26" s="649">
        <v>0</v>
      </c>
      <c r="F26" s="650">
        <f>E26*F24</f>
        <v>0</v>
      </c>
      <c r="G26" s="650">
        <f>E26*K36*K37</f>
        <v>0</v>
      </c>
      <c r="H26" s="687" t="s">
        <v>53</v>
      </c>
      <c r="I26" s="688"/>
      <c r="J26" s="688"/>
      <c r="K26" s="688"/>
      <c r="L26" s="688"/>
      <c r="M26" s="688"/>
      <c r="N26" s="688"/>
      <c r="O26" s="688"/>
      <c r="P26" s="688"/>
      <c r="Q26" s="688"/>
      <c r="R26" s="689"/>
      <c r="S26" s="631"/>
    </row>
    <row r="27" spans="2:19" x14ac:dyDescent="0.3">
      <c r="B27" s="175"/>
      <c r="C27" s="182" t="s">
        <v>54</v>
      </c>
      <c r="D27" s="183"/>
      <c r="E27" s="649">
        <v>0</v>
      </c>
      <c r="F27" s="650">
        <f>E27*F26</f>
        <v>0</v>
      </c>
      <c r="G27" s="650">
        <f>E27*G26</f>
        <v>0</v>
      </c>
      <c r="H27" s="687" t="s">
        <v>53</v>
      </c>
      <c r="I27" s="688"/>
      <c r="J27" s="688"/>
      <c r="K27" s="688"/>
      <c r="L27" s="688"/>
      <c r="M27" s="688"/>
      <c r="N27" s="688"/>
      <c r="O27" s="688"/>
      <c r="P27" s="688"/>
      <c r="Q27" s="688"/>
      <c r="R27" s="689"/>
      <c r="S27" s="631"/>
    </row>
    <row r="28" spans="2:19" x14ac:dyDescent="0.3">
      <c r="B28" s="175"/>
      <c r="C28" s="233" t="s">
        <v>55</v>
      </c>
      <c r="D28" s="213"/>
      <c r="E28" s="213"/>
      <c r="F28" s="651">
        <f>F27</f>
        <v>0</v>
      </c>
      <c r="G28" s="651">
        <f>G27</f>
        <v>0</v>
      </c>
      <c r="H28" s="214"/>
      <c r="I28" s="213"/>
      <c r="J28" s="213"/>
      <c r="K28" s="213"/>
      <c r="L28" s="213"/>
      <c r="M28" s="213"/>
      <c r="N28" s="213"/>
      <c r="O28" s="213"/>
      <c r="P28" s="213"/>
      <c r="Q28" s="213"/>
      <c r="R28" s="183"/>
    </row>
    <row r="29" spans="2:19" x14ac:dyDescent="0.3">
      <c r="B29" s="175"/>
      <c r="C29" s="362"/>
      <c r="E29" s="363"/>
      <c r="F29" s="364"/>
      <c r="G29" s="364"/>
      <c r="H29" s="207"/>
      <c r="R29" s="174"/>
    </row>
    <row r="30" spans="2:19" x14ac:dyDescent="0.3">
      <c r="B30" s="175"/>
      <c r="C30" t="s">
        <v>56</v>
      </c>
      <c r="F30" s="647" t="s">
        <v>42</v>
      </c>
      <c r="G30" s="364"/>
      <c r="H30" s="207"/>
      <c r="R30" s="174"/>
    </row>
    <row r="31" spans="2:19" x14ac:dyDescent="0.3">
      <c r="B31" s="175"/>
      <c r="C31" s="362"/>
      <c r="E31" s="363"/>
      <c r="F31" s="364"/>
      <c r="G31" s="364"/>
      <c r="H31" s="207"/>
      <c r="R31" s="174"/>
    </row>
    <row r="32" spans="2:19" x14ac:dyDescent="0.3">
      <c r="B32" s="175"/>
      <c r="C32" t="str">
        <f>"Manually entered current eligible population "&amp;IF(F30="no","","(n/a)")</f>
        <v>Manually entered current eligible population (n/a)</v>
      </c>
      <c r="F32" s="679"/>
      <c r="G32" s="561" t="str">
        <f>IF(F30="yes","Leave blue cell on left blank if NICE estimate is used","enter local value on left")</f>
        <v>Leave blue cell on left blank if NICE estimate is used</v>
      </c>
      <c r="R32" s="174"/>
    </row>
    <row r="33" spans="2:18" x14ac:dyDescent="0.3">
      <c r="B33" s="175"/>
      <c r="G33" s="562" t="str">
        <f>IF(AND(F30="yes",F32&gt;0),"error, set the drop down above to be 'no'","")</f>
        <v/>
      </c>
      <c r="R33" s="174"/>
    </row>
    <row r="34" spans="2:18" ht="43.2" x14ac:dyDescent="0.3">
      <c r="B34" s="175"/>
      <c r="C34" s="177"/>
      <c r="F34" s="251" t="s">
        <v>46</v>
      </c>
      <c r="G34" s="180" t="s">
        <v>57</v>
      </c>
      <c r="H34" s="180" t="s">
        <v>58</v>
      </c>
      <c r="I34" s="252" t="s">
        <v>59</v>
      </c>
      <c r="J34" s="180" t="s">
        <v>60</v>
      </c>
      <c r="K34" s="180" t="s">
        <v>61</v>
      </c>
      <c r="R34" s="174"/>
    </row>
    <row r="35" spans="2:18" x14ac:dyDescent="0.3">
      <c r="B35" s="175"/>
      <c r="C35" s="253" t="s">
        <v>62</v>
      </c>
      <c r="D35" s="213"/>
      <c r="E35" s="183"/>
      <c r="F35" s="221"/>
      <c r="G35" s="356">
        <f>IF(E18&lt;&gt;"",E18+100%,100%)</f>
        <v>1.0079973639975557</v>
      </c>
      <c r="H35" s="356">
        <f>IF($E$18&lt;&gt;"",G35*(100%+$E$18),100%)</f>
        <v>1.0160586858260208</v>
      </c>
      <c r="I35" s="356">
        <f>IF($E$18&lt;&gt;"",H35*(100%+$E$18),100%)</f>
        <v>1.0241844769794495</v>
      </c>
      <c r="J35" s="356">
        <f>IF($E$18&lt;&gt;"",I35*(100%+$E$18),100%)</f>
        <v>1.0323752530425003</v>
      </c>
      <c r="K35" s="356">
        <f>IF($E$18&lt;&gt;"",J35*(100%+$E$18),100%)</f>
        <v>1.0406315337231498</v>
      </c>
      <c r="L35" t="s">
        <v>63</v>
      </c>
      <c r="R35" s="174"/>
    </row>
    <row r="36" spans="2:18" x14ac:dyDescent="0.3">
      <c r="B36" s="175"/>
      <c r="C36" s="253" t="s">
        <v>64</v>
      </c>
      <c r="D36" s="213"/>
      <c r="E36" s="183"/>
      <c r="F36" s="221"/>
      <c r="G36" s="356">
        <f>IF(E19&lt;&gt;"",E19+100%,100%)</f>
        <v>1</v>
      </c>
      <c r="H36" s="356">
        <f>IF($E$19&lt;&gt;"",G36*(100%+$E$19),100%)</f>
        <v>1</v>
      </c>
      <c r="I36" s="356">
        <f>IF($E$19&lt;&gt;"",H36*(100%+$E$19),100%)</f>
        <v>1</v>
      </c>
      <c r="J36" s="356">
        <f>IF($E$19&lt;&gt;"",I36*(100%+$E$19),100%)</f>
        <v>1</v>
      </c>
      <c r="K36" s="356">
        <f>IF($E$19&lt;&gt;"",J36*(100%+$E$19),100%)</f>
        <v>1</v>
      </c>
      <c r="L36" t="s">
        <v>63</v>
      </c>
      <c r="R36" s="174"/>
    </row>
    <row r="37" spans="2:18" x14ac:dyDescent="0.3">
      <c r="B37" s="175"/>
      <c r="C37" s="399" t="str">
        <f>IF('Inputs and eligible population'!E16=0,"Baseline population (inflated by growth(s))","Manually entered locality population (inflated by growth(s))")</f>
        <v>Baseline population (inflated by growth(s))</v>
      </c>
      <c r="D37" s="213"/>
      <c r="E37" s="183"/>
      <c r="F37" s="141">
        <f>'Population selection'!$F$16</f>
        <v>44456850</v>
      </c>
      <c r="G37" s="141">
        <f>F37*G35</f>
        <v>44812387.611634731</v>
      </c>
      <c r="H37" s="141">
        <f>F37*H35</f>
        <v>45170768.586964533</v>
      </c>
      <c r="I37" s="141">
        <f>F37*I35</f>
        <v>45532015.665403835</v>
      </c>
      <c r="J37" s="141">
        <f>F37*J35</f>
        <v>45896151.768222481</v>
      </c>
      <c r="K37" s="141">
        <f>F37*K35</f>
        <v>46263200.000000007</v>
      </c>
      <c r="R37" s="174"/>
    </row>
    <row r="38" spans="2:18" x14ac:dyDescent="0.3">
      <c r="B38" s="175"/>
      <c r="C38" s="233" t="str">
        <f>IF(ISBLANK(F32),"Eligible population, NICE estimate","Eligible population, local estimate")</f>
        <v>Eligible population, NICE estimate</v>
      </c>
      <c r="D38" s="213"/>
      <c r="E38" s="183"/>
      <c r="F38" s="198">
        <f>IF(ISBLANK(F32),F28,F32)</f>
        <v>0</v>
      </c>
      <c r="G38" s="198">
        <f>$F$38*G35*G36</f>
        <v>0</v>
      </c>
      <c r="H38" s="198">
        <f>$F$38*H35*H36</f>
        <v>0</v>
      </c>
      <c r="I38" s="198">
        <f>$F$38*I35*I36</f>
        <v>0</v>
      </c>
      <c r="J38" s="198">
        <f>$F$38*J35*J36</f>
        <v>0</v>
      </c>
      <c r="K38" s="198">
        <f>$F$38*K35*K36</f>
        <v>0</v>
      </c>
      <c r="L38" s="185" t="str">
        <f>IF(F30="no","this row not used; local estimate below is used","")</f>
        <v/>
      </c>
      <c r="R38" s="174"/>
    </row>
    <row r="39" spans="2:18" x14ac:dyDescent="0.3">
      <c r="B39" s="176"/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8"/>
    </row>
    <row r="42" spans="2:18" x14ac:dyDescent="0.3">
      <c r="B42" s="171" t="s">
        <v>65</v>
      </c>
      <c r="C42" s="334"/>
      <c r="D42" s="334"/>
      <c r="E42" s="334"/>
      <c r="F42" s="334"/>
      <c r="G42" s="334"/>
      <c r="H42" s="334"/>
      <c r="I42" s="334"/>
      <c r="J42" s="334"/>
      <c r="K42" s="334"/>
      <c r="L42" s="334"/>
      <c r="M42" s="172"/>
    </row>
    <row r="43" spans="2:18" x14ac:dyDescent="0.3">
      <c r="B43" s="175"/>
      <c r="M43" s="174"/>
    </row>
    <row r="44" spans="2:18" ht="72" x14ac:dyDescent="0.3">
      <c r="B44" s="175"/>
      <c r="C44" s="174"/>
      <c r="D44" s="629" t="s">
        <v>66</v>
      </c>
      <c r="E44" s="180" t="s">
        <v>67</v>
      </c>
      <c r="F44" s="180" t="s">
        <v>68</v>
      </c>
      <c r="G44" s="180" t="s">
        <v>69</v>
      </c>
      <c r="H44" s="180" t="s">
        <v>70</v>
      </c>
      <c r="I44" s="565"/>
      <c r="J44" s="565"/>
      <c r="K44" s="565"/>
      <c r="M44" s="174"/>
    </row>
    <row r="45" spans="2:18" x14ac:dyDescent="0.3">
      <c r="B45" s="175"/>
      <c r="C45" s="368" t="s">
        <v>71</v>
      </c>
      <c r="D45" s="654">
        <v>16</v>
      </c>
      <c r="E45" s="674">
        <v>60</v>
      </c>
      <c r="F45" s="674">
        <v>0</v>
      </c>
      <c r="G45" s="674">
        <v>0</v>
      </c>
      <c r="H45" s="674">
        <v>0</v>
      </c>
      <c r="I45" s="563" t="s">
        <v>72</v>
      </c>
      <c r="J45" s="564"/>
      <c r="K45" s="564"/>
      <c r="M45" s="174"/>
    </row>
    <row r="46" spans="2:18" x14ac:dyDescent="0.3">
      <c r="B46" s="175"/>
      <c r="C46" s="368" t="s">
        <v>73</v>
      </c>
      <c r="D46" s="654">
        <v>10</v>
      </c>
      <c r="E46" s="674">
        <v>60</v>
      </c>
      <c r="F46" s="674">
        <v>0</v>
      </c>
      <c r="G46" s="674">
        <v>0</v>
      </c>
      <c r="H46" s="674">
        <v>0</v>
      </c>
      <c r="I46" s="563" t="s">
        <v>72</v>
      </c>
      <c r="J46" s="564"/>
      <c r="K46" s="564"/>
      <c r="M46" s="174"/>
    </row>
    <row r="47" spans="2:18" x14ac:dyDescent="0.3">
      <c r="B47" s="175"/>
      <c r="C47" s="368" t="s">
        <v>74</v>
      </c>
      <c r="D47" s="655">
        <v>7</v>
      </c>
      <c r="E47" s="674">
        <v>60</v>
      </c>
      <c r="F47" s="674">
        <v>0</v>
      </c>
      <c r="G47" s="674">
        <v>0</v>
      </c>
      <c r="H47" s="674">
        <v>0</v>
      </c>
      <c r="I47" s="563" t="s">
        <v>75</v>
      </c>
      <c r="J47" s="564"/>
      <c r="K47" s="602"/>
      <c r="M47" s="174"/>
    </row>
    <row r="48" spans="2:18" x14ac:dyDescent="0.3">
      <c r="B48" s="175"/>
      <c r="C48" s="368" t="s">
        <v>76</v>
      </c>
      <c r="D48" s="655">
        <v>8</v>
      </c>
      <c r="E48" s="674">
        <v>75</v>
      </c>
      <c r="F48" s="674">
        <v>0</v>
      </c>
      <c r="G48" s="674">
        <v>0</v>
      </c>
      <c r="H48" s="674">
        <v>0</v>
      </c>
      <c r="I48" s="563" t="s">
        <v>75</v>
      </c>
      <c r="J48" s="564"/>
      <c r="K48" s="564"/>
      <c r="M48" s="174"/>
    </row>
    <row r="49" spans="2:13" x14ac:dyDescent="0.3">
      <c r="B49" s="175"/>
      <c r="C49" s="368" t="s">
        <v>77</v>
      </c>
      <c r="D49" s="656">
        <v>15</v>
      </c>
      <c r="E49" s="674">
        <v>0</v>
      </c>
      <c r="F49" s="674">
        <v>0</v>
      </c>
      <c r="G49" s="674">
        <v>30</v>
      </c>
      <c r="H49" s="674">
        <v>0</v>
      </c>
      <c r="I49" s="563" t="s">
        <v>78</v>
      </c>
      <c r="J49" s="564"/>
      <c r="K49" s="564"/>
      <c r="M49" s="174"/>
    </row>
    <row r="50" spans="2:13" ht="32.1" customHeight="1" x14ac:dyDescent="0.3">
      <c r="B50" s="175"/>
      <c r="C50" s="471"/>
      <c r="D50" s="563"/>
      <c r="E50" s="564"/>
      <c r="F50" s="564"/>
      <c r="G50" s="564"/>
      <c r="H50" s="471"/>
      <c r="I50" s="565"/>
      <c r="J50" s="566"/>
      <c r="K50" s="565"/>
      <c r="M50" s="174"/>
    </row>
    <row r="51" spans="2:13" x14ac:dyDescent="0.3">
      <c r="B51" s="173" t="s">
        <v>79</v>
      </c>
      <c r="K51" s="567"/>
      <c r="M51" s="174"/>
    </row>
    <row r="52" spans="2:13" x14ac:dyDescent="0.3">
      <c r="B52" s="175"/>
      <c r="C52" s="368" t="s">
        <v>80</v>
      </c>
      <c r="D52" s="224" t="s">
        <v>81</v>
      </c>
      <c r="E52" s="224" t="s">
        <v>82</v>
      </c>
      <c r="F52" s="224" t="s">
        <v>83</v>
      </c>
      <c r="G52" s="224" t="s">
        <v>84</v>
      </c>
      <c r="H52" s="223" t="s">
        <v>85</v>
      </c>
      <c r="I52" s="223" t="s">
        <v>86</v>
      </c>
      <c r="K52" s="567"/>
      <c r="M52" s="174"/>
    </row>
    <row r="53" spans="2:13" x14ac:dyDescent="0.3">
      <c r="B53" s="175"/>
      <c r="C53" s="368" t="s">
        <v>71</v>
      </c>
      <c r="D53" s="657">
        <v>0</v>
      </c>
      <c r="E53" s="657">
        <v>0</v>
      </c>
      <c r="F53" s="657">
        <v>0</v>
      </c>
      <c r="G53" s="657">
        <v>0</v>
      </c>
      <c r="H53" s="657">
        <v>0</v>
      </c>
      <c r="I53" s="657">
        <v>0</v>
      </c>
      <c r="J53" t="s">
        <v>53</v>
      </c>
      <c r="K53" s="567"/>
      <c r="M53" s="174"/>
    </row>
    <row r="54" spans="2:13" x14ac:dyDescent="0.3">
      <c r="B54" s="175"/>
      <c r="C54" s="368" t="s">
        <v>73</v>
      </c>
      <c r="D54" s="657">
        <v>0</v>
      </c>
      <c r="E54" s="657">
        <v>0</v>
      </c>
      <c r="F54" s="657">
        <v>0</v>
      </c>
      <c r="G54" s="657">
        <v>0</v>
      </c>
      <c r="H54" s="657">
        <v>0</v>
      </c>
      <c r="I54" s="657">
        <v>0</v>
      </c>
      <c r="J54" t="s">
        <v>53</v>
      </c>
      <c r="K54" s="567"/>
      <c r="M54" s="174"/>
    </row>
    <row r="55" spans="2:13" x14ac:dyDescent="0.3">
      <c r="B55" s="175"/>
      <c r="C55" s="368" t="s">
        <v>74</v>
      </c>
      <c r="D55" s="657">
        <v>0</v>
      </c>
      <c r="E55" s="657">
        <v>0</v>
      </c>
      <c r="F55" s="657">
        <v>0</v>
      </c>
      <c r="G55" s="657">
        <v>0</v>
      </c>
      <c r="H55" s="657">
        <v>0</v>
      </c>
      <c r="I55" s="657">
        <v>0</v>
      </c>
      <c r="J55" t="s">
        <v>53</v>
      </c>
      <c r="M55" s="174"/>
    </row>
    <row r="56" spans="2:13" x14ac:dyDescent="0.3">
      <c r="B56" s="175"/>
      <c r="C56" s="368" t="s">
        <v>76</v>
      </c>
      <c r="D56" s="657">
        <v>0</v>
      </c>
      <c r="E56" s="657">
        <v>0</v>
      </c>
      <c r="F56" s="657">
        <v>0</v>
      </c>
      <c r="G56" s="657">
        <v>0</v>
      </c>
      <c r="H56" s="657">
        <v>0</v>
      </c>
      <c r="I56" s="657">
        <v>0</v>
      </c>
      <c r="J56" t="s">
        <v>53</v>
      </c>
      <c r="M56" s="174"/>
    </row>
    <row r="57" spans="2:13" x14ac:dyDescent="0.3">
      <c r="B57" s="175"/>
      <c r="C57" s="368" t="s">
        <v>77</v>
      </c>
      <c r="D57" s="657">
        <v>0</v>
      </c>
      <c r="E57" s="657">
        <v>0</v>
      </c>
      <c r="F57" s="657">
        <v>0</v>
      </c>
      <c r="G57" s="657">
        <v>0</v>
      </c>
      <c r="H57" s="657">
        <v>0</v>
      </c>
      <c r="I57" s="657">
        <v>0</v>
      </c>
      <c r="J57" t="s">
        <v>53</v>
      </c>
      <c r="M57" s="174"/>
    </row>
    <row r="58" spans="2:13" s="164" customFormat="1" x14ac:dyDescent="0.3">
      <c r="B58" s="173"/>
      <c r="C58" s="368" t="s">
        <v>87</v>
      </c>
      <c r="D58" s="652">
        <f>SUM(D53:D57)</f>
        <v>0</v>
      </c>
      <c r="E58" s="652">
        <f>SUM(E53:E57)</f>
        <v>0</v>
      </c>
      <c r="F58" s="652">
        <f>SUM(F53:F57)</f>
        <v>0</v>
      </c>
      <c r="G58" s="652">
        <f>SUM(G53:G57)</f>
        <v>0</v>
      </c>
      <c r="H58" s="652">
        <f>SUM(H53:H57)</f>
        <v>0</v>
      </c>
      <c r="I58" s="652">
        <f t="shared" ref="I58" si="0">SUM(I53:I57)</f>
        <v>0</v>
      </c>
      <c r="M58" s="653"/>
    </row>
    <row r="59" spans="2:13" x14ac:dyDescent="0.3">
      <c r="B59" s="175"/>
      <c r="C59" s="471"/>
      <c r="D59" s="471"/>
      <c r="E59" s="471"/>
      <c r="F59" s="471"/>
      <c r="G59" s="471"/>
      <c r="H59" s="471"/>
      <c r="M59" s="174"/>
    </row>
    <row r="60" spans="2:13" x14ac:dyDescent="0.3">
      <c r="B60" s="176"/>
      <c r="C60" s="177"/>
      <c r="D60" s="177"/>
      <c r="E60" s="177"/>
      <c r="F60" s="177"/>
      <c r="G60" s="177"/>
      <c r="H60" s="177"/>
      <c r="I60" s="177"/>
      <c r="J60" s="177"/>
      <c r="K60" s="177"/>
      <c r="L60" s="177"/>
      <c r="M60" s="178"/>
    </row>
    <row r="61" spans="2:13" x14ac:dyDescent="0.3">
      <c r="D61" s="213"/>
      <c r="K61" s="213"/>
    </row>
    <row r="62" spans="2:13" x14ac:dyDescent="0.3">
      <c r="B62" s="171" t="s">
        <v>88</v>
      </c>
      <c r="C62" s="334"/>
      <c r="E62" s="334"/>
      <c r="F62" s="334"/>
      <c r="G62" s="334"/>
      <c r="H62" s="334"/>
      <c r="I62" s="334"/>
      <c r="J62" s="334"/>
      <c r="L62" s="334"/>
      <c r="M62" s="172"/>
    </row>
    <row r="63" spans="2:13" x14ac:dyDescent="0.3">
      <c r="B63" s="175" t="s">
        <v>89</v>
      </c>
      <c r="M63" s="174"/>
    </row>
    <row r="64" spans="2:13" x14ac:dyDescent="0.3">
      <c r="B64" s="175" t="s">
        <v>1020</v>
      </c>
      <c r="M64" s="174"/>
    </row>
    <row r="65" spans="2:16" x14ac:dyDescent="0.3">
      <c r="B65" s="175"/>
      <c r="C65" s="358"/>
      <c r="D65" s="225"/>
      <c r="E65" s="225"/>
      <c r="F65" s="225"/>
      <c r="M65" s="174"/>
    </row>
    <row r="66" spans="2:16" ht="42.9" customHeight="1" x14ac:dyDescent="0.3">
      <c r="B66" s="175"/>
      <c r="C66" s="408" t="s">
        <v>90</v>
      </c>
      <c r="D66" s="408" t="s">
        <v>91</v>
      </c>
      <c r="E66" s="408" t="s">
        <v>92</v>
      </c>
      <c r="F66" s="408" t="s">
        <v>71</v>
      </c>
      <c r="G66" s="408" t="s">
        <v>73</v>
      </c>
      <c r="H66" s="408" t="s">
        <v>74</v>
      </c>
      <c r="I66" s="408" t="s">
        <v>76</v>
      </c>
      <c r="J66" s="408" t="s">
        <v>77</v>
      </c>
      <c r="K66" s="408" t="s">
        <v>93</v>
      </c>
      <c r="L66" s="408" t="s">
        <v>94</v>
      </c>
      <c r="M66" s="174"/>
    </row>
    <row r="67" spans="2:16" ht="28.8" x14ac:dyDescent="0.3">
      <c r="B67" s="175"/>
      <c r="C67" s="306" t="s">
        <v>95</v>
      </c>
      <c r="D67" s="180" t="s">
        <v>96</v>
      </c>
      <c r="E67" s="180" t="s">
        <v>97</v>
      </c>
      <c r="F67" s="658">
        <v>1</v>
      </c>
      <c r="G67" s="658">
        <v>1</v>
      </c>
      <c r="H67" s="658">
        <v>1</v>
      </c>
      <c r="I67" s="658">
        <v>1</v>
      </c>
      <c r="J67" s="658">
        <v>1</v>
      </c>
      <c r="K67" s="221"/>
      <c r="L67" s="221"/>
      <c r="M67" s="174"/>
    </row>
    <row r="68" spans="2:16" ht="28.8" x14ac:dyDescent="0.3">
      <c r="B68" s="175"/>
      <c r="C68" s="306" t="s">
        <v>98</v>
      </c>
      <c r="D68" s="180" t="s">
        <v>99</v>
      </c>
      <c r="E68" s="180" t="s">
        <v>97</v>
      </c>
      <c r="F68" s="658">
        <v>15</v>
      </c>
      <c r="G68" s="658">
        <v>9</v>
      </c>
      <c r="H68" s="659">
        <v>6</v>
      </c>
      <c r="I68" s="658">
        <v>7</v>
      </c>
      <c r="J68" s="658">
        <v>14</v>
      </c>
      <c r="K68" s="221"/>
      <c r="L68" s="221"/>
      <c r="M68" s="174"/>
    </row>
    <row r="69" spans="2:16" ht="28.8" x14ac:dyDescent="0.3">
      <c r="B69" s="175"/>
      <c r="C69" s="406" t="s">
        <v>100</v>
      </c>
      <c r="D69" s="180" t="s">
        <v>101</v>
      </c>
      <c r="E69" s="180" t="s">
        <v>97</v>
      </c>
      <c r="F69" s="658">
        <f>$D45*($E45/60)</f>
        <v>16</v>
      </c>
      <c r="G69" s="662">
        <f>$D46*($E46/60)</f>
        <v>10</v>
      </c>
      <c r="H69" s="676">
        <f>$D47*($E47/60)</f>
        <v>7</v>
      </c>
      <c r="I69" s="662">
        <f>$D48*($E48/60)</f>
        <v>10</v>
      </c>
      <c r="J69" s="663">
        <f>$D49*($E49/60)</f>
        <v>0</v>
      </c>
      <c r="K69" s="669" t="s">
        <v>102</v>
      </c>
      <c r="L69" s="668">
        <f>VLOOKUP(K69,payscales!$Q$5:$V$41,6,0)</f>
        <v>43.28</v>
      </c>
      <c r="M69" s="174"/>
    </row>
    <row r="70" spans="2:16" ht="28.8" x14ac:dyDescent="0.3">
      <c r="B70" s="175"/>
      <c r="C70" s="406" t="s">
        <v>103</v>
      </c>
      <c r="D70" s="180" t="s">
        <v>101</v>
      </c>
      <c r="E70" s="180" t="s">
        <v>97</v>
      </c>
      <c r="F70" s="658">
        <v>0</v>
      </c>
      <c r="G70" s="662">
        <v>0</v>
      </c>
      <c r="H70" s="663">
        <v>0</v>
      </c>
      <c r="I70" s="662">
        <v>0</v>
      </c>
      <c r="J70" s="663">
        <v>0</v>
      </c>
      <c r="K70" s="669" t="s">
        <v>104</v>
      </c>
      <c r="L70" s="668">
        <f>VLOOKUP(K70,payscales!$Q$5:$V$41,6,0)</f>
        <v>38.99</v>
      </c>
      <c r="M70" s="174"/>
    </row>
    <row r="71" spans="2:16" ht="28.8" x14ac:dyDescent="0.3">
      <c r="B71" s="175"/>
      <c r="C71" s="406" t="s">
        <v>105</v>
      </c>
      <c r="D71" s="180" t="s">
        <v>101</v>
      </c>
      <c r="E71" s="180" t="s">
        <v>97</v>
      </c>
      <c r="F71" s="658">
        <f>$D45*($G45/60)</f>
        <v>0</v>
      </c>
      <c r="G71" s="660">
        <f>$D46*($G46/60)</f>
        <v>0</v>
      </c>
      <c r="H71" s="661">
        <f>$D47*($G47/60)</f>
        <v>0</v>
      </c>
      <c r="I71" s="660">
        <f>$D48*($G48/60)</f>
        <v>0</v>
      </c>
      <c r="J71" s="661">
        <f>$D49*($G49/60)</f>
        <v>7.5</v>
      </c>
      <c r="K71" s="667" t="s">
        <v>106</v>
      </c>
      <c r="L71" s="668">
        <f>VLOOKUP(K71,payscales!$Q$5:$V$41,6,0)</f>
        <v>31.51</v>
      </c>
      <c r="M71" s="174"/>
    </row>
    <row r="72" spans="2:16" ht="43.2" hidden="1" x14ac:dyDescent="0.3">
      <c r="B72" s="175"/>
      <c r="C72" s="407" t="s">
        <v>107</v>
      </c>
      <c r="D72" s="180" t="s">
        <v>108</v>
      </c>
      <c r="E72" s="180" t="s">
        <v>109</v>
      </c>
      <c r="F72" s="658"/>
      <c r="G72" s="662"/>
      <c r="H72" s="663"/>
      <c r="I72" s="662"/>
      <c r="J72" s="663"/>
      <c r="K72" s="670"/>
      <c r="L72" s="670"/>
      <c r="M72" s="174"/>
    </row>
    <row r="73" spans="2:16" ht="43.2" hidden="1" x14ac:dyDescent="0.3">
      <c r="B73" s="175"/>
      <c r="C73" s="407" t="s">
        <v>107</v>
      </c>
      <c r="D73" s="252" t="s">
        <v>110</v>
      </c>
      <c r="E73" s="180" t="s">
        <v>109</v>
      </c>
      <c r="F73" s="664"/>
      <c r="G73" s="662"/>
      <c r="H73" s="663"/>
      <c r="I73" s="662"/>
      <c r="J73" s="663"/>
      <c r="K73" s="670"/>
      <c r="L73" s="670"/>
      <c r="M73" s="174"/>
    </row>
    <row r="74" spans="2:16" ht="43.2" hidden="1" x14ac:dyDescent="0.3">
      <c r="B74" s="175"/>
      <c r="C74" s="407" t="s">
        <v>107</v>
      </c>
      <c r="D74" s="180" t="s">
        <v>108</v>
      </c>
      <c r="E74" s="180" t="s">
        <v>111</v>
      </c>
      <c r="F74" s="658"/>
      <c r="G74" s="662"/>
      <c r="H74" s="663"/>
      <c r="I74" s="662"/>
      <c r="J74" s="663"/>
      <c r="K74" s="669" t="s">
        <v>104</v>
      </c>
      <c r="L74" s="668">
        <f>VLOOKUP(K74,payscales!$Q$5:$V$41,6,0)</f>
        <v>38.99</v>
      </c>
      <c r="M74" s="174"/>
    </row>
    <row r="75" spans="2:16" ht="43.2" hidden="1" x14ac:dyDescent="0.3">
      <c r="B75" s="175"/>
      <c r="C75" s="407" t="s">
        <v>107</v>
      </c>
      <c r="D75" s="252" t="s">
        <v>110</v>
      </c>
      <c r="E75" s="180" t="s">
        <v>111</v>
      </c>
      <c r="F75" s="664"/>
      <c r="G75" s="662"/>
      <c r="H75" s="663"/>
      <c r="I75" s="662"/>
      <c r="J75" s="663"/>
      <c r="K75" s="669" t="s">
        <v>104</v>
      </c>
      <c r="L75" s="668">
        <f>VLOOKUP(K75,payscales!$Q$5:$V$41,6,0)</f>
        <v>38.99</v>
      </c>
      <c r="M75" s="174"/>
    </row>
    <row r="76" spans="2:16" ht="28.8" hidden="1" x14ac:dyDescent="0.3">
      <c r="B76" s="175"/>
      <c r="C76" s="407" t="s">
        <v>107</v>
      </c>
      <c r="D76" s="180" t="s">
        <v>112</v>
      </c>
      <c r="E76" s="180" t="s">
        <v>109</v>
      </c>
      <c r="F76" s="665"/>
      <c r="G76" s="655"/>
      <c r="H76" s="663"/>
      <c r="I76" s="655"/>
      <c r="J76" s="663"/>
      <c r="K76" s="669" t="s">
        <v>102</v>
      </c>
      <c r="L76" s="668">
        <f>VLOOKUP(K76,payscales!$Q$5:$V$41,6,0)</f>
        <v>43.28</v>
      </c>
      <c r="M76" s="174"/>
    </row>
    <row r="77" spans="2:16" ht="28.8" hidden="1" x14ac:dyDescent="0.3">
      <c r="B77" s="175"/>
      <c r="C77" s="410" t="s">
        <v>113</v>
      </c>
      <c r="D77" s="180" t="s">
        <v>114</v>
      </c>
      <c r="E77" s="180" t="s">
        <v>115</v>
      </c>
      <c r="F77" s="658"/>
      <c r="G77" s="660"/>
      <c r="H77" s="660"/>
      <c r="I77" s="660"/>
      <c r="J77" s="660"/>
      <c r="K77" s="669" t="s">
        <v>116</v>
      </c>
      <c r="L77" s="668">
        <f>VLOOKUP(K77,payscales!$Q$5:$V$41,6,0)</f>
        <v>105.52</v>
      </c>
      <c r="M77" s="174"/>
    </row>
    <row r="78" spans="2:16" ht="43.2" x14ac:dyDescent="0.3">
      <c r="B78" s="175"/>
      <c r="C78" s="409" t="s">
        <v>117</v>
      </c>
      <c r="D78" s="180" t="s">
        <v>118</v>
      </c>
      <c r="E78" s="180" t="s">
        <v>115</v>
      </c>
      <c r="F78" s="663">
        <v>0</v>
      </c>
      <c r="G78" s="663">
        <v>0</v>
      </c>
      <c r="H78" s="663">
        <v>0</v>
      </c>
      <c r="I78" s="663">
        <v>0</v>
      </c>
      <c r="J78" s="663">
        <v>0</v>
      </c>
      <c r="K78" s="669" t="s">
        <v>116</v>
      </c>
      <c r="L78" s="668">
        <f>VLOOKUP(K78,payscales!$Q$5:$V$41,6,0)</f>
        <v>105.52</v>
      </c>
      <c r="M78" s="174"/>
      <c r="O78" s="631"/>
      <c r="P78" s="631"/>
    </row>
    <row r="79" spans="2:16" hidden="1" x14ac:dyDescent="0.3">
      <c r="B79" s="175"/>
      <c r="C79" s="411" t="s">
        <v>119</v>
      </c>
      <c r="D79" s="180" t="s">
        <v>120</v>
      </c>
      <c r="E79" s="180" t="s">
        <v>115</v>
      </c>
      <c r="F79" s="658"/>
      <c r="G79" s="660"/>
      <c r="H79" s="660"/>
      <c r="I79" s="660"/>
      <c r="J79" s="660"/>
      <c r="K79" s="503" t="s">
        <v>104</v>
      </c>
      <c r="L79" s="302">
        <f>VLOOKUP(K79,payscales!$Q$5:$V$41,6,0)</f>
        <v>38.99</v>
      </c>
      <c r="M79" s="174"/>
      <c r="O79" s="631"/>
      <c r="P79" s="631"/>
    </row>
    <row r="80" spans="2:16" ht="28.8" hidden="1" x14ac:dyDescent="0.3">
      <c r="B80" s="175"/>
      <c r="C80" s="411" t="s">
        <v>119</v>
      </c>
      <c r="D80" s="180" t="s">
        <v>121</v>
      </c>
      <c r="E80" s="180" t="s">
        <v>115</v>
      </c>
      <c r="F80" s="658"/>
      <c r="G80" s="660"/>
      <c r="H80" s="660"/>
      <c r="I80" s="660"/>
      <c r="J80" s="660"/>
      <c r="K80" s="503" t="s">
        <v>106</v>
      </c>
      <c r="L80" s="302">
        <f>VLOOKUP(K80,payscales!$Q$5:$V$41,6,0)</f>
        <v>31.51</v>
      </c>
      <c r="M80" s="174"/>
      <c r="O80" s="631"/>
      <c r="P80" s="631"/>
    </row>
    <row r="81" spans="2:16" hidden="1" x14ac:dyDescent="0.3">
      <c r="B81" s="175"/>
      <c r="C81" s="411" t="s">
        <v>119</v>
      </c>
      <c r="D81" s="180" t="s">
        <v>122</v>
      </c>
      <c r="E81" s="180" t="s">
        <v>123</v>
      </c>
      <c r="F81" s="658"/>
      <c r="G81" s="660"/>
      <c r="H81" s="660"/>
      <c r="I81" s="660"/>
      <c r="J81" s="660"/>
      <c r="K81" s="503" t="s">
        <v>102</v>
      </c>
      <c r="L81" s="302">
        <f>VLOOKUP(K81,payscales!$Q$5:$V$41,6,0)</f>
        <v>43.28</v>
      </c>
      <c r="M81" s="174"/>
      <c r="O81" s="631"/>
      <c r="P81" s="631"/>
    </row>
    <row r="82" spans="2:16" ht="28.8" hidden="1" x14ac:dyDescent="0.3">
      <c r="B82" s="175"/>
      <c r="C82" s="411" t="s">
        <v>119</v>
      </c>
      <c r="D82" s="180" t="s">
        <v>122</v>
      </c>
      <c r="E82" s="180" t="s">
        <v>124</v>
      </c>
      <c r="F82" s="658"/>
      <c r="G82" s="660"/>
      <c r="H82" s="660"/>
      <c r="I82" s="660"/>
      <c r="J82" s="660"/>
      <c r="K82" s="503" t="s">
        <v>102</v>
      </c>
      <c r="L82" s="302">
        <f>VLOOKUP(K82,payscales!$Q$5:$V$41,6,0)</f>
        <v>43.28</v>
      </c>
      <c r="M82" s="174"/>
      <c r="O82" s="631"/>
      <c r="P82" s="631"/>
    </row>
    <row r="83" spans="2:16" ht="45" customHeight="1" x14ac:dyDescent="0.3">
      <c r="B83" s="175"/>
      <c r="C83" s="367" t="s">
        <v>125</v>
      </c>
      <c r="D83" s="367" t="s">
        <v>126</v>
      </c>
      <c r="E83" s="180" t="s">
        <v>115</v>
      </c>
      <c r="F83" s="666">
        <v>0</v>
      </c>
      <c r="G83" s="666">
        <v>0</v>
      </c>
      <c r="H83" s="666">
        <v>0</v>
      </c>
      <c r="I83" s="666">
        <v>0</v>
      </c>
      <c r="J83" s="666">
        <v>0</v>
      </c>
      <c r="K83" s="223"/>
      <c r="L83" s="221"/>
      <c r="M83" s="174"/>
      <c r="O83" s="631"/>
      <c r="P83" s="631"/>
    </row>
    <row r="84" spans="2:16" ht="45" customHeight="1" x14ac:dyDescent="0.3">
      <c r="B84" s="175"/>
      <c r="C84" s="367" t="s">
        <v>125</v>
      </c>
      <c r="D84" s="367" t="s">
        <v>127</v>
      </c>
      <c r="E84" s="180" t="s">
        <v>115</v>
      </c>
      <c r="F84" s="666">
        <v>0</v>
      </c>
      <c r="G84" s="666">
        <v>0</v>
      </c>
      <c r="H84" s="666">
        <v>0</v>
      </c>
      <c r="I84" s="666">
        <v>0</v>
      </c>
      <c r="J84" s="666">
        <v>0</v>
      </c>
      <c r="K84" s="223"/>
      <c r="L84" s="221"/>
      <c r="M84" s="174"/>
      <c r="O84" s="631"/>
      <c r="P84" s="631"/>
    </row>
    <row r="85" spans="2:16" x14ac:dyDescent="0.3">
      <c r="B85" s="175"/>
      <c r="C85" s="358"/>
      <c r="D85" s="225"/>
      <c r="E85" s="225"/>
      <c r="F85" s="225"/>
      <c r="M85" s="174"/>
    </row>
    <row r="86" spans="2:16" x14ac:dyDescent="0.3">
      <c r="B86" s="176"/>
      <c r="C86" s="177"/>
      <c r="D86" s="179"/>
      <c r="E86" s="179"/>
      <c r="F86" s="179"/>
      <c r="G86" s="179"/>
      <c r="H86" s="177"/>
      <c r="I86" s="177"/>
      <c r="J86" s="177"/>
      <c r="K86" s="177"/>
      <c r="L86" s="177"/>
      <c r="M86" s="178"/>
    </row>
    <row r="87" spans="2:16" x14ac:dyDescent="0.3">
      <c r="D87" s="167"/>
      <c r="E87" s="167"/>
      <c r="F87" s="167"/>
      <c r="G87" s="167"/>
    </row>
    <row r="88" spans="2:16" x14ac:dyDescent="0.3">
      <c r="B88" s="402" t="s">
        <v>128</v>
      </c>
      <c r="C88" s="401"/>
      <c r="D88" s="401"/>
      <c r="E88" s="401"/>
      <c r="F88" s="401"/>
      <c r="G88" s="401"/>
      <c r="H88" s="401"/>
      <c r="I88" s="401"/>
      <c r="J88" s="401"/>
      <c r="K88" s="401"/>
      <c r="L88" s="401"/>
      <c r="M88" s="235"/>
    </row>
    <row r="89" spans="2:16" x14ac:dyDescent="0.3">
      <c r="B89" s="239"/>
      <c r="C89" s="232"/>
      <c r="D89" s="232"/>
      <c r="E89" s="232"/>
      <c r="F89" s="232"/>
      <c r="G89" s="232"/>
      <c r="H89" s="232"/>
      <c r="I89" s="232"/>
      <c r="J89" s="232"/>
      <c r="K89" s="232"/>
      <c r="L89" s="232"/>
      <c r="M89" s="241"/>
    </row>
    <row r="90" spans="2:16" x14ac:dyDescent="0.3">
      <c r="B90" s="239"/>
      <c r="C90" s="240" t="s">
        <v>129</v>
      </c>
      <c r="D90" s="232"/>
      <c r="E90" s="232"/>
      <c r="F90" s="232"/>
      <c r="G90" s="232"/>
      <c r="H90" s="232"/>
      <c r="I90" s="232"/>
      <c r="J90" s="232"/>
      <c r="K90" s="232"/>
      <c r="L90" s="232"/>
      <c r="M90" s="241"/>
    </row>
    <row r="91" spans="2:16" x14ac:dyDescent="0.3">
      <c r="B91" s="239"/>
      <c r="C91" s="242" t="s">
        <v>130</v>
      </c>
      <c r="D91" s="232"/>
      <c r="E91" s="232"/>
      <c r="F91" s="232"/>
      <c r="G91" s="232"/>
      <c r="H91" s="232"/>
      <c r="I91" s="232"/>
      <c r="J91" s="232"/>
      <c r="K91" s="232"/>
      <c r="L91" s="232"/>
      <c r="M91" s="241"/>
    </row>
    <row r="92" spans="2:16" x14ac:dyDescent="0.3">
      <c r="B92" s="239"/>
      <c r="C92" s="243" t="s">
        <v>131</v>
      </c>
      <c r="D92" s="232"/>
      <c r="E92" s="232"/>
      <c r="F92" s="232"/>
      <c r="G92" s="232"/>
      <c r="H92" s="232"/>
      <c r="I92" s="232"/>
      <c r="J92" s="232"/>
      <c r="K92" s="232"/>
      <c r="L92" s="232"/>
      <c r="M92" s="241"/>
    </row>
    <row r="93" spans="2:16" x14ac:dyDescent="0.3">
      <c r="B93" s="239"/>
      <c r="C93" s="240" t="s">
        <v>132</v>
      </c>
      <c r="D93" s="232"/>
      <c r="E93" s="232"/>
      <c r="F93" s="232"/>
      <c r="G93" s="232"/>
      <c r="H93" s="232"/>
      <c r="I93" s="232"/>
      <c r="J93" s="232"/>
      <c r="K93" s="232"/>
      <c r="L93" s="232"/>
      <c r="M93" s="241"/>
    </row>
    <row r="94" spans="2:16" x14ac:dyDescent="0.3">
      <c r="B94" s="239"/>
      <c r="C94" s="243"/>
      <c r="D94" s="232"/>
      <c r="E94" s="232"/>
      <c r="F94" s="232"/>
      <c r="G94" s="232"/>
      <c r="H94" s="232"/>
      <c r="I94" s="232"/>
      <c r="J94" s="232"/>
      <c r="K94" s="232"/>
      <c r="L94" s="232"/>
      <c r="M94" s="241"/>
    </row>
    <row r="95" spans="2:16" x14ac:dyDescent="0.3">
      <c r="B95" s="239"/>
      <c r="C95" s="244" t="s">
        <v>133</v>
      </c>
      <c r="D95" s="232"/>
      <c r="E95" s="232"/>
      <c r="F95" s="232"/>
      <c r="G95" s="232"/>
      <c r="H95" s="232"/>
      <c r="I95" s="232"/>
      <c r="J95" s="232"/>
      <c r="K95" s="232"/>
      <c r="L95" s="232"/>
      <c r="M95" s="241"/>
    </row>
    <row r="96" spans="2:16" x14ac:dyDescent="0.3">
      <c r="B96" s="239"/>
      <c r="C96" s="243" t="s">
        <v>134</v>
      </c>
      <c r="D96" s="232"/>
      <c r="E96" s="232"/>
      <c r="F96" s="232"/>
      <c r="G96" s="232"/>
      <c r="H96" s="232"/>
      <c r="I96" s="232"/>
      <c r="J96" s="232"/>
      <c r="K96" s="232"/>
      <c r="L96" s="232"/>
      <c r="M96" s="241"/>
    </row>
    <row r="97" spans="2:13" x14ac:dyDescent="0.3">
      <c r="B97" s="239"/>
      <c r="C97" s="245"/>
      <c r="D97" s="232"/>
      <c r="E97" s="232"/>
      <c r="F97" s="232"/>
      <c r="G97" s="232"/>
      <c r="H97" s="232"/>
      <c r="I97" s="232"/>
      <c r="J97" s="232"/>
      <c r="K97" s="232"/>
      <c r="L97" s="232"/>
      <c r="M97" s="241"/>
    </row>
    <row r="98" spans="2:13" x14ac:dyDescent="0.3">
      <c r="B98" s="239"/>
      <c r="C98" s="246" t="s">
        <v>135</v>
      </c>
      <c r="D98" s="232"/>
      <c r="E98" s="232"/>
      <c r="F98" s="232"/>
      <c r="G98" s="232"/>
      <c r="H98" s="232"/>
      <c r="I98" s="232"/>
      <c r="J98" s="232"/>
      <c r="K98" s="232"/>
      <c r="L98" s="232"/>
      <c r="M98" s="241"/>
    </row>
    <row r="99" spans="2:13" x14ac:dyDescent="0.3">
      <c r="B99" s="239"/>
      <c r="C99" s="247" t="s">
        <v>136</v>
      </c>
      <c r="D99" s="232"/>
      <c r="E99" s="232"/>
      <c r="F99" s="232"/>
      <c r="G99" s="232"/>
      <c r="H99" s="232"/>
      <c r="I99" s="232"/>
      <c r="J99" s="232"/>
      <c r="K99" s="232"/>
      <c r="L99" s="232"/>
      <c r="M99" s="241"/>
    </row>
    <row r="100" spans="2:13" x14ac:dyDescent="0.3">
      <c r="B100" s="239"/>
      <c r="C100" s="248"/>
      <c r="D100" s="232"/>
      <c r="E100" s="232"/>
      <c r="F100" s="232"/>
      <c r="G100" s="232"/>
      <c r="H100" s="232"/>
      <c r="I100" s="232"/>
      <c r="J100" s="232"/>
      <c r="K100" s="232"/>
      <c r="L100" s="232"/>
      <c r="M100" s="241"/>
    </row>
    <row r="101" spans="2:13" x14ac:dyDescent="0.3">
      <c r="B101" s="239"/>
      <c r="C101" s="249" t="s">
        <v>137</v>
      </c>
      <c r="D101" s="232"/>
      <c r="E101" s="232"/>
      <c r="F101" s="232"/>
      <c r="G101" s="232"/>
      <c r="H101" s="232"/>
      <c r="I101" s="232"/>
      <c r="J101" s="232"/>
      <c r="K101" s="232"/>
      <c r="L101" s="232"/>
      <c r="M101" s="241"/>
    </row>
    <row r="102" spans="2:13" x14ac:dyDescent="0.3">
      <c r="B102" s="239"/>
      <c r="C102" s="243" t="s">
        <v>138</v>
      </c>
      <c r="D102" s="232"/>
      <c r="E102" s="232"/>
      <c r="F102" s="232"/>
      <c r="G102" s="232"/>
      <c r="H102" s="232"/>
      <c r="I102" s="232"/>
      <c r="J102" s="232"/>
      <c r="K102" s="232"/>
      <c r="L102" s="232"/>
      <c r="M102" s="241"/>
    </row>
    <row r="103" spans="2:13" x14ac:dyDescent="0.3">
      <c r="B103" s="237"/>
      <c r="C103" s="250"/>
      <c r="D103" s="236"/>
      <c r="E103" s="236"/>
      <c r="F103" s="236"/>
      <c r="G103" s="236"/>
      <c r="H103" s="236"/>
      <c r="I103" s="236"/>
      <c r="J103" s="236"/>
      <c r="K103" s="236"/>
      <c r="L103" s="236"/>
      <c r="M103" s="238"/>
    </row>
  </sheetData>
  <sheetProtection algorithmName="SHA-512" hashValue="9vJo+CNpHN1sWIu1pCQSvQbzZxe+TfEEoXwZ+IJT0e1aL2U6YUnrik0v6wWVMkkEjwW2VgFjkhPxSFqa9pfNNw==" saltValue="eD+63NTKQKWZepJRCV0Ckg==" spinCount="100000" sheet="1" objects="1" scenarios="1"/>
  <protectedRanges>
    <protectedRange sqref="E11:E12 E14 E16 E18:E19 F32 G28:G31 D45:D49 F30 E29:F29 E31:F31 G33 G85:H85 G65:H65 E26:G27 G49 F28 I45:J49 F67:J82 D53:I57" name="Range1"/>
    <protectedRange sqref="E45:F48" name="Range5"/>
    <protectedRange sqref="G45:G48 H45:H49 E49:F49" name="Range5_2"/>
  </protectedRanges>
  <mergeCells count="2">
    <mergeCell ref="H27:R27"/>
    <mergeCell ref="H26:R26"/>
  </mergeCells>
  <phoneticPr fontId="47" type="noConversion"/>
  <conditionalFormatting sqref="G12">
    <cfRule type="cellIs" dxfId="1" priority="1" operator="equal">
      <formula>0</formula>
    </cfRule>
  </conditionalFormatting>
  <dataValidations count="1">
    <dataValidation type="list" allowBlank="1" showInputMessage="1" showErrorMessage="1" sqref="E11" xr:uid="{A1309421-97D1-407A-BD55-015169719BCD}">
      <formula1>ORGTYPE</formula1>
    </dataValidation>
  </dataValidations>
  <hyperlinks>
    <hyperlink ref="C92" r:id="rId1" xr:uid="{3E56B085-8BEA-41F7-A453-E331716102DF}"/>
    <hyperlink ref="C96" r:id="rId2" xr:uid="{72D7579A-277C-4987-88D3-C190B9D884D9}"/>
    <hyperlink ref="C102" r:id="rId3" xr:uid="{127FDF93-1746-4D95-887A-A14BC7354BFF}"/>
    <hyperlink ref="C99" r:id="rId4" xr:uid="{5EB5954B-28AC-479B-A51D-BF310381DC53}"/>
  </hyperlinks>
  <pageMargins left="0.7" right="0.7" top="0.75" bottom="0.75" header="0.3" footer="0.3"/>
  <pageSetup paperSize="9" scale="49" orientation="portrait" verticalDpi="0" r:id="rId5"/>
  <ignoredErrors>
    <ignoredError sqref="F26:G28 F71:L71 F72:L77 F69:H69 K78:L78 I69:J69 L69:L70" unlockedFormula="1"/>
  </ignoredErrors>
  <legacyDrawing r:id="rId6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Please select yes or no" xr:uid="{39366EE1-C007-48FC-9822-34A2EDD2FCE5}">
          <x14:formula1>
            <xm:f>'Population selection'!$R$6:$R$7</xm:f>
          </x14:formula1>
          <xm:sqref>E14 F30</xm:sqref>
        </x14:dataValidation>
        <x14:dataValidation type="list" allowBlank="1" showInputMessage="1" showErrorMessage="1" xr:uid="{A6BC5C51-FF9A-4F12-89AC-EF46E73BECE7}">
          <x14:formula1>
            <xm:f>INDIRECT('Population selection'!$O$7)</xm:f>
          </x14:formula1>
          <xm:sqref>E12</xm:sqref>
        </x14:dataValidation>
        <x14:dataValidation type="list" allowBlank="1" showInputMessage="1" showErrorMessage="1" xr:uid="{090C99F5-D42A-4049-9E2B-6741FE877F74}">
          <x14:formula1>
            <xm:f>payscales!$Q$5:$Q$41</xm:f>
          </x14:formula1>
          <xm:sqref>K74:K82 K69:K71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3">
    <tabColor theme="8" tint="0.59999389629810485"/>
    <pageSetUpPr fitToPage="1"/>
  </sheetPr>
  <dimension ref="A1:AB46"/>
  <sheetViews>
    <sheetView showGridLines="0" zoomScale="80" zoomScaleNormal="80" workbookViewId="0"/>
  </sheetViews>
  <sheetFormatPr defaultColWidth="9.109375" defaultRowHeight="13.2" x14ac:dyDescent="0.25"/>
  <cols>
    <col min="1" max="1" width="3.5546875" style="3" customWidth="1"/>
    <col min="2" max="2" width="69" style="3" customWidth="1"/>
    <col min="3" max="3" width="29.88671875" style="3" bestFit="1" customWidth="1"/>
    <col min="4" max="4" width="31.88671875" style="3" customWidth="1"/>
    <col min="5" max="5" width="31.109375" style="3" customWidth="1"/>
    <col min="6" max="6" width="29.5546875" style="3" customWidth="1"/>
    <col min="7" max="7" width="21.6640625" style="3" customWidth="1"/>
    <col min="8" max="8" width="11.109375" style="3" customWidth="1"/>
    <col min="9" max="9" width="13.5546875" style="3" bestFit="1" customWidth="1"/>
    <col min="10" max="10" width="11.44140625" style="3" customWidth="1"/>
    <col min="11" max="13" width="10.6640625" style="3" customWidth="1"/>
    <col min="14" max="15" width="10.88671875" style="3" bestFit="1" customWidth="1"/>
    <col min="16" max="16" width="13.5546875" style="3" customWidth="1"/>
    <col min="17" max="17" width="12.109375" style="3" customWidth="1"/>
    <col min="18" max="18" width="14" style="3" customWidth="1"/>
    <col min="19" max="19" width="16.6640625" style="3" customWidth="1"/>
    <col min="20" max="20" width="11.5546875" style="3" customWidth="1"/>
    <col min="21" max="21" width="12.109375" style="3" customWidth="1"/>
    <col min="22" max="16384" width="9.109375" style="3"/>
  </cols>
  <sheetData>
    <row r="1" spans="1:28" s="628" customFormat="1" ht="45" customHeight="1" x14ac:dyDescent="0.3">
      <c r="A1" s="623"/>
      <c r="B1" s="624" t="s">
        <v>139</v>
      </c>
      <c r="C1" s="625"/>
      <c r="D1" s="626"/>
      <c r="E1" s="626" t="s">
        <v>140</v>
      </c>
      <c r="F1" s="626" t="s">
        <v>140</v>
      </c>
      <c r="G1" s="626" t="s">
        <v>140</v>
      </c>
      <c r="H1" s="626" t="s">
        <v>140</v>
      </c>
      <c r="I1" s="626" t="s">
        <v>140</v>
      </c>
      <c r="J1" s="626" t="s">
        <v>140</v>
      </c>
      <c r="K1" s="626" t="s">
        <v>140</v>
      </c>
      <c r="L1" s="626" t="s">
        <v>140</v>
      </c>
      <c r="M1" s="626" t="s">
        <v>140</v>
      </c>
      <c r="N1" s="627"/>
      <c r="O1" s="623"/>
      <c r="P1" s="623"/>
      <c r="Q1" s="623"/>
      <c r="R1" s="623"/>
      <c r="S1" s="623"/>
      <c r="T1" s="627"/>
      <c r="U1" s="627"/>
      <c r="V1" s="627"/>
    </row>
    <row r="2" spans="1:28" ht="26.25" customHeight="1" x14ac:dyDescent="0.4">
      <c r="A2" s="209"/>
      <c r="B2" s="161" t="s">
        <v>141</v>
      </c>
      <c r="C2" s="162" t="s">
        <v>140</v>
      </c>
      <c r="D2" s="144" t="s">
        <v>140</v>
      </c>
      <c r="E2" s="144" t="s">
        <v>140</v>
      </c>
      <c r="F2" s="144" t="s">
        <v>140</v>
      </c>
      <c r="G2" s="144" t="s">
        <v>140</v>
      </c>
      <c r="H2" s="144" t="s">
        <v>140</v>
      </c>
      <c r="I2" s="144" t="s">
        <v>140</v>
      </c>
      <c r="J2" s="144" t="s">
        <v>140</v>
      </c>
      <c r="K2" s="145" t="s">
        <v>140</v>
      </c>
      <c r="L2" s="145"/>
      <c r="M2" s="145"/>
      <c r="N2" s="145"/>
      <c r="O2" s="209"/>
      <c r="P2" s="209"/>
      <c r="Q2" s="209"/>
      <c r="R2" s="209"/>
      <c r="S2" s="209"/>
      <c r="T2" s="168"/>
      <c r="U2" s="168"/>
      <c r="V2" s="168"/>
    </row>
    <row r="3" spans="1:28" ht="14.4" customHeight="1" x14ac:dyDescent="0.4">
      <c r="A3" s="209"/>
      <c r="B3" s="142"/>
      <c r="C3" s="163"/>
      <c r="D3" s="144"/>
      <c r="E3" s="144"/>
      <c r="F3" s="144"/>
      <c r="G3" s="144" t="s">
        <v>140</v>
      </c>
      <c r="H3" s="144" t="s">
        <v>140</v>
      </c>
      <c r="I3" s="144" t="s">
        <v>140</v>
      </c>
      <c r="J3" s="144" t="s">
        <v>140</v>
      </c>
      <c r="K3" s="145" t="s">
        <v>140</v>
      </c>
      <c r="L3" s="145"/>
      <c r="M3" s="145"/>
      <c r="N3" s="145"/>
      <c r="O3" s="209"/>
      <c r="P3" s="209"/>
      <c r="Q3" s="209"/>
      <c r="R3" s="209"/>
      <c r="S3" s="209"/>
      <c r="T3" s="168"/>
      <c r="U3" s="168"/>
      <c r="V3" s="168"/>
    </row>
    <row r="4" spans="1:28" ht="14.4" customHeight="1" x14ac:dyDescent="0.4">
      <c r="A4" s="209"/>
      <c r="B4" t="s">
        <v>142</v>
      </c>
      <c r="C4" s="163"/>
      <c r="D4" s="144"/>
      <c r="E4" s="144"/>
      <c r="F4" s="144"/>
      <c r="G4" s="144" t="s">
        <v>140</v>
      </c>
      <c r="H4" s="144" t="s">
        <v>140</v>
      </c>
      <c r="I4" s="144" t="s">
        <v>140</v>
      </c>
      <c r="J4" s="144" t="s">
        <v>140</v>
      </c>
      <c r="K4" s="145" t="s">
        <v>140</v>
      </c>
      <c r="L4" s="144"/>
      <c r="M4" s="145"/>
      <c r="N4" s="145"/>
      <c r="O4" s="145"/>
      <c r="P4" s="145"/>
      <c r="Q4" s="145"/>
      <c r="R4" s="145"/>
      <c r="S4" s="145"/>
      <c r="T4" s="168"/>
      <c r="U4" s="168"/>
      <c r="V4" s="168"/>
    </row>
    <row r="5" spans="1:28" ht="14.4" customHeight="1" x14ac:dyDescent="0.4">
      <c r="A5" s="209"/>
      <c r="B5" t="s">
        <v>34</v>
      </c>
      <c r="C5" s="163"/>
      <c r="D5" s="144"/>
      <c r="E5" s="144"/>
      <c r="F5" s="144"/>
      <c r="G5" s="144"/>
      <c r="H5" s="144" t="s">
        <v>140</v>
      </c>
      <c r="I5" s="144" t="s">
        <v>140</v>
      </c>
      <c r="J5" s="144" t="s">
        <v>140</v>
      </c>
      <c r="K5" s="145" t="s">
        <v>140</v>
      </c>
      <c r="L5" s="144"/>
      <c r="M5" s="145"/>
      <c r="N5" s="145"/>
      <c r="O5" s="145"/>
      <c r="P5" s="145"/>
      <c r="Q5" s="145"/>
      <c r="R5" s="145"/>
      <c r="S5" s="145"/>
      <c r="T5" s="168"/>
      <c r="U5" s="168"/>
      <c r="V5" s="168"/>
    </row>
    <row r="6" spans="1:28" ht="14.4" customHeight="1" x14ac:dyDescent="0.4">
      <c r="A6" s="209"/>
      <c r="B6"/>
      <c r="C6" s="163"/>
      <c r="D6" s="144"/>
      <c r="E6" s="144"/>
      <c r="F6" s="144"/>
      <c r="G6" s="144"/>
      <c r="H6" s="144"/>
      <c r="I6" s="144"/>
      <c r="J6" s="144"/>
      <c r="K6" s="145"/>
      <c r="L6" s="144"/>
      <c r="M6" s="145"/>
      <c r="N6" s="145"/>
      <c r="O6" s="145"/>
      <c r="P6" s="145"/>
      <c r="Q6" s="145"/>
      <c r="R6" s="145"/>
      <c r="S6" s="145"/>
      <c r="T6" s="168"/>
      <c r="U6" s="168"/>
      <c r="V6" s="168"/>
    </row>
    <row r="7" spans="1:28" ht="14.4" customHeight="1" thickBot="1" x14ac:dyDescent="0.3">
      <c r="A7" s="209"/>
      <c r="B7" s="8" t="s">
        <v>143</v>
      </c>
      <c r="C7" s="5"/>
      <c r="D7" s="5"/>
      <c r="E7" s="5"/>
      <c r="F7" s="5"/>
      <c r="G7" s="144"/>
      <c r="H7" s="144"/>
      <c r="I7" s="144"/>
      <c r="J7" s="144"/>
      <c r="K7" s="145"/>
      <c r="L7" s="144"/>
      <c r="M7" s="145"/>
      <c r="N7" s="145"/>
      <c r="O7" s="145"/>
      <c r="P7" s="145"/>
      <c r="Q7" s="145"/>
      <c r="R7" s="145"/>
      <c r="S7" s="145"/>
      <c r="T7" s="168"/>
      <c r="U7" s="168"/>
      <c r="V7" s="168"/>
    </row>
    <row r="8" spans="1:28" ht="27.6" x14ac:dyDescent="0.25">
      <c r="A8" s="209"/>
      <c r="B8" s="591" t="s">
        <v>144</v>
      </c>
      <c r="C8" s="592" t="s">
        <v>145</v>
      </c>
      <c r="D8" s="592" t="s">
        <v>146</v>
      </c>
      <c r="E8" s="592" t="s">
        <v>147</v>
      </c>
      <c r="F8" s="593" t="s">
        <v>148</v>
      </c>
      <c r="G8" s="590"/>
      <c r="H8" s="144"/>
      <c r="I8" s="144"/>
      <c r="J8" s="144"/>
      <c r="K8" s="145"/>
      <c r="L8" s="145"/>
      <c r="M8" s="144"/>
      <c r="N8" s="145"/>
      <c r="O8" s="145"/>
      <c r="P8" s="145"/>
      <c r="Q8" s="145"/>
      <c r="R8" s="145"/>
      <c r="S8" s="145"/>
      <c r="T8" s="145"/>
      <c r="U8" s="168"/>
      <c r="V8" s="168"/>
    </row>
    <row r="9" spans="1:28" ht="13.8" x14ac:dyDescent="0.25">
      <c r="A9" s="209"/>
      <c r="B9" s="596" t="s">
        <v>71</v>
      </c>
      <c r="C9" s="570">
        <v>0</v>
      </c>
      <c r="D9" s="570">
        <v>0</v>
      </c>
      <c r="E9" s="571">
        <v>0.2</v>
      </c>
      <c r="F9" s="641">
        <f t="shared" ref="F9:F10" si="0">(C9+D9)*(1+E9)</f>
        <v>0</v>
      </c>
      <c r="G9" s="590"/>
      <c r="H9" s="144"/>
      <c r="I9" s="144"/>
      <c r="J9" s="144"/>
      <c r="K9" s="145"/>
      <c r="L9" s="145"/>
      <c r="M9" s="144"/>
      <c r="N9" s="145"/>
      <c r="O9" s="145"/>
      <c r="P9" s="145"/>
      <c r="Q9" s="145"/>
      <c r="R9" s="145"/>
      <c r="S9" s="145"/>
      <c r="T9" s="145"/>
      <c r="U9" s="168"/>
      <c r="V9" s="168"/>
    </row>
    <row r="10" spans="1:28" ht="13.8" x14ac:dyDescent="0.25">
      <c r="A10" s="209"/>
      <c r="B10" s="596" t="s">
        <v>73</v>
      </c>
      <c r="C10" s="570">
        <v>0</v>
      </c>
      <c r="D10" s="570">
        <v>0</v>
      </c>
      <c r="E10" s="571">
        <v>0.2</v>
      </c>
      <c r="F10" s="641">
        <f t="shared" si="0"/>
        <v>0</v>
      </c>
      <c r="G10" s="590"/>
      <c r="H10" s="144"/>
      <c r="I10" s="144"/>
      <c r="J10" s="144"/>
      <c r="K10" s="145"/>
      <c r="L10" s="145"/>
      <c r="M10" s="144"/>
      <c r="N10" s="145"/>
      <c r="O10" s="145"/>
      <c r="P10" s="145"/>
      <c r="Q10" s="145"/>
      <c r="R10" s="145"/>
      <c r="S10" s="145"/>
      <c r="T10" s="145"/>
      <c r="U10" s="168"/>
      <c r="V10" s="168"/>
    </row>
    <row r="11" spans="1:28" ht="14.4" customHeight="1" x14ac:dyDescent="0.25">
      <c r="A11" s="209"/>
      <c r="B11" s="596" t="s">
        <v>74</v>
      </c>
      <c r="C11" s="570">
        <v>22</v>
      </c>
      <c r="D11" s="570">
        <v>100</v>
      </c>
      <c r="E11" s="571">
        <v>0.2</v>
      </c>
      <c r="F11" s="641">
        <f>(C11+D11)*(1+E11)</f>
        <v>146.4</v>
      </c>
      <c r="G11" s="620"/>
      <c r="H11" s="144"/>
      <c r="I11" s="144"/>
      <c r="J11" s="144"/>
      <c r="K11" s="145"/>
      <c r="L11" s="145"/>
      <c r="M11" s="144"/>
      <c r="N11" s="145"/>
      <c r="O11" s="145"/>
      <c r="P11" s="145"/>
      <c r="Q11" s="145"/>
      <c r="R11" s="145"/>
      <c r="S11" s="145"/>
      <c r="T11" s="145"/>
      <c r="U11" s="168"/>
      <c r="V11" s="168"/>
    </row>
    <row r="12" spans="1:28" ht="14.4" customHeight="1" x14ac:dyDescent="0.25">
      <c r="A12" s="209"/>
      <c r="B12" s="596" t="s">
        <v>76</v>
      </c>
      <c r="C12" s="570">
        <v>20</v>
      </c>
      <c r="D12" s="570">
        <v>75</v>
      </c>
      <c r="E12" s="571">
        <v>0.2</v>
      </c>
      <c r="F12" s="641">
        <f t="shared" ref="F12:F13" si="1">(C12+D12)*(1+E12)</f>
        <v>114</v>
      </c>
      <c r="G12" s="579"/>
      <c r="H12" s="144"/>
      <c r="I12" s="144"/>
      <c r="J12" s="144"/>
      <c r="K12" s="145"/>
      <c r="L12" s="145"/>
      <c r="M12" s="144"/>
      <c r="N12" s="145"/>
      <c r="O12" s="145"/>
      <c r="P12" s="145"/>
      <c r="Q12" s="145"/>
      <c r="R12" s="145"/>
      <c r="S12" s="145"/>
      <c r="T12" s="145"/>
      <c r="U12" s="168"/>
      <c r="V12" s="168"/>
    </row>
    <row r="13" spans="1:28" ht="14.4" customHeight="1" x14ac:dyDescent="0.25">
      <c r="A13" s="209"/>
      <c r="B13" s="596" t="s">
        <v>77</v>
      </c>
      <c r="C13" s="570">
        <v>10</v>
      </c>
      <c r="D13" s="570">
        <v>0</v>
      </c>
      <c r="E13" s="571">
        <v>0.2</v>
      </c>
      <c r="F13" s="641">
        <f t="shared" si="1"/>
        <v>12</v>
      </c>
      <c r="G13" s="579"/>
      <c r="H13" s="144"/>
      <c r="I13" s="144"/>
      <c r="J13" s="144"/>
      <c r="K13" s="145"/>
      <c r="L13" s="145"/>
      <c r="M13" s="144"/>
      <c r="N13" s="145"/>
      <c r="O13" s="145"/>
      <c r="P13" s="145"/>
      <c r="Q13" s="145"/>
      <c r="R13" s="145"/>
      <c r="S13" s="145"/>
      <c r="T13" s="145"/>
      <c r="U13" s="168"/>
      <c r="V13" s="168"/>
    </row>
    <row r="14" spans="1:28" ht="14.4" customHeight="1" x14ac:dyDescent="0.4">
      <c r="A14" s="209"/>
      <c r="B14" s="594"/>
      <c r="C14" s="163"/>
      <c r="D14" s="163"/>
      <c r="E14" s="163"/>
      <c r="F14" s="163"/>
      <c r="G14" s="163"/>
      <c r="H14" s="144"/>
      <c r="I14" s="144"/>
      <c r="J14" s="144"/>
      <c r="K14" s="145"/>
      <c r="L14" s="144"/>
      <c r="M14" s="144"/>
      <c r="N14" s="144"/>
      <c r="O14" s="145"/>
      <c r="P14" s="144"/>
      <c r="Q14" s="145"/>
      <c r="R14" s="145"/>
      <c r="S14" s="145"/>
      <c r="T14" s="145"/>
      <c r="U14" s="145"/>
      <c r="V14" s="145"/>
    </row>
    <row r="15" spans="1:28" s="628" customFormat="1" ht="30" customHeight="1" x14ac:dyDescent="0.25">
      <c r="A15" s="623"/>
      <c r="B15" s="637" t="s">
        <v>149</v>
      </c>
      <c r="C15" s="569" t="s">
        <v>150</v>
      </c>
      <c r="D15" s="569" t="s">
        <v>151</v>
      </c>
      <c r="E15" s="569" t="s">
        <v>147</v>
      </c>
      <c r="F15" s="595" t="s">
        <v>148</v>
      </c>
      <c r="G15" s="597"/>
      <c r="H15" s="626"/>
      <c r="I15" s="144"/>
      <c r="J15" s="626"/>
      <c r="K15" s="638"/>
      <c r="L15" s="638"/>
      <c r="M15" s="626"/>
      <c r="N15" s="638"/>
      <c r="O15" s="638"/>
      <c r="P15" s="638"/>
      <c r="Q15" s="638"/>
      <c r="R15" s="638"/>
      <c r="S15" s="638"/>
      <c r="T15" s="638"/>
      <c r="U15" s="627"/>
      <c r="V15" s="627"/>
      <c r="W15" s="3"/>
      <c r="X15" s="3"/>
      <c r="Y15" s="3"/>
      <c r="Z15" s="3"/>
      <c r="AA15" s="3"/>
      <c r="AB15" s="3"/>
    </row>
    <row r="16" spans="1:28" ht="14.4" customHeight="1" x14ac:dyDescent="0.25">
      <c r="A16" s="209"/>
      <c r="B16" s="596" t="s">
        <v>71</v>
      </c>
      <c r="C16" s="570">
        <v>0</v>
      </c>
      <c r="D16" s="570"/>
      <c r="E16" s="571">
        <v>0.2</v>
      </c>
      <c r="F16" s="641">
        <f t="shared" ref="F16:F20" si="2">(C16+D16)*(1+E16)</f>
        <v>0</v>
      </c>
      <c r="G16" s="579"/>
      <c r="H16" s="144"/>
      <c r="I16" s="144"/>
      <c r="J16" s="144"/>
      <c r="K16" s="145"/>
      <c r="L16" s="145"/>
      <c r="M16" s="144"/>
      <c r="N16" s="145"/>
      <c r="O16" s="145"/>
      <c r="P16" s="145"/>
      <c r="Q16" s="145"/>
      <c r="R16" s="145"/>
      <c r="S16" s="145"/>
      <c r="T16" s="145"/>
      <c r="U16" s="168"/>
      <c r="V16" s="168"/>
    </row>
    <row r="17" spans="1:22" ht="14.4" customHeight="1" x14ac:dyDescent="0.25">
      <c r="A17" s="209"/>
      <c r="B17" s="596" t="s">
        <v>73</v>
      </c>
      <c r="C17" s="570">
        <v>0</v>
      </c>
      <c r="D17" s="570"/>
      <c r="E17" s="571">
        <v>0.2</v>
      </c>
      <c r="F17" s="641">
        <f t="shared" si="2"/>
        <v>0</v>
      </c>
      <c r="G17" s="579"/>
      <c r="H17" s="144"/>
      <c r="I17" s="144"/>
      <c r="J17" s="144"/>
      <c r="K17" s="145"/>
      <c r="L17" s="145"/>
      <c r="M17" s="144"/>
      <c r="N17" s="145"/>
      <c r="O17" s="145"/>
      <c r="P17" s="145"/>
      <c r="Q17" s="145"/>
      <c r="R17" s="145"/>
      <c r="S17" s="145"/>
      <c r="T17" s="145"/>
      <c r="U17" s="168"/>
      <c r="V17" s="168"/>
    </row>
    <row r="18" spans="1:22" ht="14.4" customHeight="1" x14ac:dyDescent="0.25">
      <c r="A18" s="209"/>
      <c r="B18" s="596" t="s">
        <v>74</v>
      </c>
      <c r="C18" s="570">
        <v>0</v>
      </c>
      <c r="D18" s="570"/>
      <c r="E18" s="571">
        <v>0.2</v>
      </c>
      <c r="F18" s="641">
        <f t="shared" si="2"/>
        <v>0</v>
      </c>
      <c r="G18" s="579"/>
      <c r="H18" s="144"/>
      <c r="I18" s="144"/>
      <c r="J18" s="144"/>
      <c r="K18" s="145"/>
      <c r="L18" s="145"/>
      <c r="M18" s="144"/>
      <c r="N18" s="145"/>
      <c r="O18" s="145"/>
      <c r="P18" s="145"/>
      <c r="Q18" s="145"/>
      <c r="R18" s="145"/>
      <c r="S18" s="145"/>
      <c r="T18" s="145"/>
      <c r="U18" s="168"/>
      <c r="V18" s="168"/>
    </row>
    <row r="19" spans="1:22" ht="14.4" customHeight="1" x14ac:dyDescent="0.25">
      <c r="A19" s="209"/>
      <c r="B19" s="596" t="s">
        <v>76</v>
      </c>
      <c r="C19" s="570">
        <v>0</v>
      </c>
      <c r="D19" s="570">
        <v>35</v>
      </c>
      <c r="E19" s="571">
        <v>0.2</v>
      </c>
      <c r="F19" s="641">
        <f t="shared" si="2"/>
        <v>42</v>
      </c>
      <c r="G19" s="579"/>
      <c r="H19" s="144"/>
      <c r="I19" s="144"/>
      <c r="J19" s="144"/>
      <c r="K19" s="145"/>
      <c r="L19" s="145"/>
      <c r="M19" s="144"/>
      <c r="N19" s="145"/>
      <c r="O19" s="145"/>
      <c r="P19" s="145"/>
      <c r="Q19" s="145"/>
      <c r="R19" s="145"/>
      <c r="S19" s="145"/>
      <c r="T19" s="145"/>
      <c r="U19" s="168"/>
      <c r="V19" s="168"/>
    </row>
    <row r="20" spans="1:22" ht="14.4" customHeight="1" x14ac:dyDescent="0.25">
      <c r="A20" s="209"/>
      <c r="B20" s="596" t="s">
        <v>77</v>
      </c>
      <c r="C20" s="570">
        <v>60</v>
      </c>
      <c r="D20" s="570">
        <v>35</v>
      </c>
      <c r="E20" s="571">
        <v>0.2</v>
      </c>
      <c r="F20" s="641">
        <f t="shared" si="2"/>
        <v>114</v>
      </c>
      <c r="G20" s="579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68"/>
      <c r="V20" s="168"/>
    </row>
    <row r="21" spans="1:22" ht="14.4" customHeight="1" x14ac:dyDescent="0.25">
      <c r="A21" s="209"/>
      <c r="B21" s="576"/>
      <c r="C21" s="577"/>
      <c r="D21" s="578"/>
      <c r="E21" s="575"/>
      <c r="F21" s="579"/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68"/>
      <c r="U21" s="168"/>
      <c r="V21" s="168"/>
    </row>
    <row r="22" spans="1:22" ht="14.4" customHeight="1" x14ac:dyDescent="0.25">
      <c r="A22" s="209"/>
      <c r="B22" s="589" t="s">
        <v>152</v>
      </c>
      <c r="C22" s="580"/>
      <c r="D22" s="580"/>
      <c r="E22" s="580"/>
      <c r="F22" s="580"/>
      <c r="G22" s="580"/>
      <c r="H22" s="581"/>
      <c r="I22" s="580"/>
      <c r="J22" s="5"/>
      <c r="K22" s="145"/>
      <c r="L22" s="145"/>
      <c r="M22" s="145"/>
      <c r="N22" s="145"/>
      <c r="O22" s="145"/>
      <c r="P22" s="145"/>
      <c r="Q22" s="145"/>
      <c r="R22" s="145"/>
      <c r="S22" s="145"/>
      <c r="T22" s="168"/>
      <c r="U22" s="168"/>
      <c r="V22" s="168"/>
    </row>
    <row r="23" spans="1:22" ht="41.4" x14ac:dyDescent="0.25">
      <c r="A23" s="209"/>
      <c r="B23" s="588" t="s">
        <v>153</v>
      </c>
      <c r="C23" s="582" t="s">
        <v>154</v>
      </c>
      <c r="D23" s="582" t="s">
        <v>155</v>
      </c>
      <c r="E23" s="582" t="s">
        <v>156</v>
      </c>
      <c r="F23" s="582" t="s">
        <v>157</v>
      </c>
      <c r="G23" s="583" t="s">
        <v>158</v>
      </c>
      <c r="H23" s="673" t="s">
        <v>159</v>
      </c>
      <c r="I23" s="584" t="s">
        <v>160</v>
      </c>
      <c r="J23" s="145"/>
      <c r="K23" s="145"/>
      <c r="L23" s="145"/>
      <c r="M23" s="145"/>
      <c r="N23" s="145"/>
      <c r="O23" s="145"/>
      <c r="P23" s="145"/>
      <c r="Q23" s="145"/>
      <c r="R23" s="145"/>
      <c r="S23" s="209"/>
      <c r="T23" s="168"/>
      <c r="U23" s="168"/>
      <c r="V23" s="168"/>
    </row>
    <row r="24" spans="1:22" ht="14.4" customHeight="1" x14ac:dyDescent="0.25">
      <c r="A24" s="209"/>
      <c r="B24" s="677" t="s">
        <v>71</v>
      </c>
      <c r="C24" s="572">
        <f>'Inputs and eligible population'!D45</f>
        <v>16</v>
      </c>
      <c r="D24" s="585" t="s">
        <v>161</v>
      </c>
      <c r="E24" s="586">
        <f>'Inputs and eligible population'!L69</f>
        <v>43.28</v>
      </c>
      <c r="F24" s="587">
        <f>'Inputs and eligible population'!E45/60</f>
        <v>1</v>
      </c>
      <c r="G24" s="642">
        <f>F24*E24</f>
        <v>43.28</v>
      </c>
      <c r="H24" s="643">
        <f>C24*F24</f>
        <v>16</v>
      </c>
      <c r="I24" s="586">
        <f>E24*H24</f>
        <v>692.48</v>
      </c>
      <c r="J24" s="145"/>
      <c r="K24" s="145"/>
      <c r="L24" s="145"/>
      <c r="M24" s="145"/>
      <c r="N24" s="145"/>
      <c r="O24" s="145"/>
      <c r="P24" s="145"/>
      <c r="Q24" s="145"/>
      <c r="R24" s="145"/>
      <c r="S24" s="209"/>
      <c r="T24" s="168"/>
      <c r="U24" s="168"/>
      <c r="V24" s="168"/>
    </row>
    <row r="25" spans="1:22" ht="14.4" customHeight="1" x14ac:dyDescent="0.25">
      <c r="A25" s="209"/>
      <c r="B25" s="677" t="s">
        <v>73</v>
      </c>
      <c r="C25" s="572">
        <f>'Inputs and eligible population'!D46</f>
        <v>10</v>
      </c>
      <c r="D25" s="585" t="s">
        <v>161</v>
      </c>
      <c r="E25" s="586">
        <f>'Inputs and eligible population'!L69</f>
        <v>43.28</v>
      </c>
      <c r="F25" s="587">
        <f>'Inputs and eligible population'!E46/60</f>
        <v>1</v>
      </c>
      <c r="G25" s="642">
        <f>F25*E25</f>
        <v>43.28</v>
      </c>
      <c r="H25" s="643">
        <f>C25*F25</f>
        <v>10</v>
      </c>
      <c r="I25" s="586">
        <f t="shared" ref="I25:I28" si="3">E25*H25</f>
        <v>432.8</v>
      </c>
      <c r="J25" s="145"/>
      <c r="K25" s="145"/>
      <c r="L25" s="145"/>
      <c r="M25" s="145"/>
      <c r="N25" s="145"/>
      <c r="O25" s="145"/>
      <c r="P25" s="145"/>
      <c r="Q25" s="145"/>
      <c r="R25" s="145"/>
      <c r="S25" s="209"/>
      <c r="T25" s="168"/>
      <c r="U25" s="168"/>
      <c r="V25" s="168"/>
    </row>
    <row r="26" spans="1:22" ht="14.4" customHeight="1" x14ac:dyDescent="0.25">
      <c r="A26" s="209"/>
      <c r="B26" s="574" t="s">
        <v>74</v>
      </c>
      <c r="C26" s="572">
        <f>'Inputs and eligible population'!D47</f>
        <v>7</v>
      </c>
      <c r="D26" s="585" t="s">
        <v>161</v>
      </c>
      <c r="E26" s="586">
        <f>'Inputs and eligible population'!L69</f>
        <v>43.28</v>
      </c>
      <c r="F26" s="587">
        <f>'Inputs and eligible population'!E47/60</f>
        <v>1</v>
      </c>
      <c r="G26" s="642">
        <f t="shared" ref="G26:G28" si="4">F26*E26</f>
        <v>43.28</v>
      </c>
      <c r="H26" s="643">
        <f>C26*F26</f>
        <v>7</v>
      </c>
      <c r="I26" s="586">
        <f t="shared" si="3"/>
        <v>302.96000000000004</v>
      </c>
      <c r="J26" s="145"/>
      <c r="K26" s="145"/>
      <c r="L26" s="145"/>
      <c r="M26" s="145"/>
      <c r="N26" s="145"/>
      <c r="O26" s="145"/>
      <c r="P26" s="145"/>
      <c r="Q26" s="145"/>
      <c r="R26" s="145"/>
      <c r="S26" s="209"/>
      <c r="T26" s="168"/>
      <c r="U26" s="168"/>
      <c r="V26" s="168"/>
    </row>
    <row r="27" spans="1:22" ht="14.4" customHeight="1" x14ac:dyDescent="0.25">
      <c r="A27" s="209"/>
      <c r="B27" s="574" t="s">
        <v>76</v>
      </c>
      <c r="C27" s="572">
        <f>'Inputs and eligible population'!D48</f>
        <v>8</v>
      </c>
      <c r="D27" s="585" t="s">
        <v>161</v>
      </c>
      <c r="E27" s="586">
        <f>'Inputs and eligible population'!L69</f>
        <v>43.28</v>
      </c>
      <c r="F27" s="587">
        <f>'Inputs and eligible population'!E48/60</f>
        <v>1.25</v>
      </c>
      <c r="G27" s="642">
        <f t="shared" si="4"/>
        <v>54.1</v>
      </c>
      <c r="H27" s="643">
        <f>C27*F27</f>
        <v>10</v>
      </c>
      <c r="I27" s="586">
        <f t="shared" si="3"/>
        <v>432.8</v>
      </c>
      <c r="J27" s="145"/>
      <c r="K27" s="145"/>
      <c r="L27" s="145"/>
      <c r="M27" s="145"/>
      <c r="N27" s="145"/>
      <c r="O27" s="145"/>
      <c r="P27" s="145"/>
      <c r="Q27" s="145"/>
      <c r="R27" s="145"/>
      <c r="S27" s="209"/>
      <c r="T27" s="168"/>
      <c r="U27" s="168"/>
      <c r="V27" s="168"/>
    </row>
    <row r="28" spans="1:22" ht="14.4" customHeight="1" x14ac:dyDescent="0.25">
      <c r="A28" s="209"/>
      <c r="B28" s="574" t="s">
        <v>77</v>
      </c>
      <c r="C28" s="572">
        <v>0</v>
      </c>
      <c r="D28" s="585" t="s">
        <v>161</v>
      </c>
      <c r="E28" s="586">
        <f>'Inputs and eligible population'!L69</f>
        <v>43.28</v>
      </c>
      <c r="F28" s="587">
        <f>'Inputs and eligible population'!E49/60</f>
        <v>0</v>
      </c>
      <c r="G28" s="642">
        <f t="shared" si="4"/>
        <v>0</v>
      </c>
      <c r="H28" s="643">
        <f t="shared" ref="H28" si="5">C28*F28</f>
        <v>0</v>
      </c>
      <c r="I28" s="586">
        <f t="shared" si="3"/>
        <v>0</v>
      </c>
      <c r="J28" s="145"/>
      <c r="K28" s="145"/>
      <c r="L28" s="145"/>
      <c r="M28" s="145"/>
      <c r="N28" s="145"/>
      <c r="O28" s="145"/>
      <c r="P28" s="145"/>
      <c r="Q28" s="145"/>
      <c r="R28" s="145"/>
      <c r="S28" s="209"/>
      <c r="T28" s="168"/>
      <c r="U28" s="168"/>
      <c r="V28" s="168"/>
    </row>
    <row r="29" spans="1:22" ht="14.4" customHeight="1" x14ac:dyDescent="0.25">
      <c r="A29" s="209"/>
      <c r="B29" s="576"/>
      <c r="C29" s="579"/>
      <c r="D29" s="613"/>
      <c r="E29" s="614"/>
      <c r="F29" s="615"/>
      <c r="G29" s="616"/>
      <c r="H29" s="617"/>
      <c r="I29" s="614"/>
      <c r="J29" s="145"/>
      <c r="K29" s="145"/>
      <c r="L29" s="145"/>
      <c r="M29" s="145"/>
      <c r="N29" s="145"/>
      <c r="O29" s="145"/>
      <c r="P29" s="145"/>
      <c r="Q29" s="145"/>
      <c r="R29" s="145"/>
      <c r="S29" s="209"/>
      <c r="T29" s="168"/>
      <c r="U29" s="168"/>
      <c r="V29" s="168"/>
    </row>
    <row r="30" spans="1:22" ht="14.4" customHeight="1" x14ac:dyDescent="0.25">
      <c r="A30" s="209"/>
      <c r="B30" s="621" t="s">
        <v>162</v>
      </c>
      <c r="C30" s="579"/>
      <c r="D30" s="613"/>
      <c r="E30" s="614"/>
      <c r="F30" s="615"/>
      <c r="G30" s="616"/>
      <c r="H30" s="617"/>
      <c r="I30" s="614"/>
      <c r="J30" s="145"/>
      <c r="K30" s="145"/>
      <c r="L30" s="145"/>
      <c r="M30" s="145"/>
      <c r="N30" s="145"/>
      <c r="O30" s="145"/>
      <c r="P30" s="145"/>
      <c r="Q30" s="145"/>
      <c r="R30" s="145"/>
      <c r="S30" s="209"/>
      <c r="T30" s="168"/>
      <c r="U30" s="168"/>
      <c r="V30" s="168"/>
    </row>
    <row r="31" spans="1:22" ht="41.4" x14ac:dyDescent="0.25">
      <c r="A31" s="209"/>
      <c r="B31" s="588" t="s">
        <v>153</v>
      </c>
      <c r="C31" s="573" t="s">
        <v>154</v>
      </c>
      <c r="D31" s="573" t="s">
        <v>155</v>
      </c>
      <c r="E31" s="573" t="s">
        <v>156</v>
      </c>
      <c r="F31" s="573" t="s">
        <v>157</v>
      </c>
      <c r="G31" s="618" t="s">
        <v>158</v>
      </c>
      <c r="H31" s="673" t="s">
        <v>159</v>
      </c>
      <c r="I31" s="584" t="s">
        <v>160</v>
      </c>
      <c r="J31" s="145"/>
      <c r="K31" s="145"/>
      <c r="L31" s="145"/>
      <c r="M31" s="145"/>
      <c r="N31" s="145"/>
      <c r="O31" s="145"/>
      <c r="P31" s="145"/>
      <c r="Q31" s="145"/>
      <c r="R31" s="145"/>
      <c r="S31" s="209"/>
      <c r="T31" s="168"/>
      <c r="U31" s="168"/>
      <c r="V31" s="168"/>
    </row>
    <row r="32" spans="1:22" ht="14.4" customHeight="1" x14ac:dyDescent="0.25">
      <c r="A32" s="209"/>
      <c r="B32" s="677" t="s">
        <v>71</v>
      </c>
      <c r="C32" s="572">
        <v>0</v>
      </c>
      <c r="D32" s="585">
        <v>6</v>
      </c>
      <c r="E32" s="586">
        <f>'Inputs and eligible population'!L71</f>
        <v>31.51</v>
      </c>
      <c r="F32" s="587">
        <f>'Inputs and eligible population'!G45/60</f>
        <v>0</v>
      </c>
      <c r="G32" s="642">
        <f>F32*E32</f>
        <v>0</v>
      </c>
      <c r="H32" s="643">
        <f>C32*F32</f>
        <v>0</v>
      </c>
      <c r="I32" s="586">
        <f>E32*H32</f>
        <v>0</v>
      </c>
      <c r="J32" s="145"/>
      <c r="K32" s="145"/>
      <c r="L32" s="145"/>
      <c r="M32" s="145"/>
      <c r="N32" s="145"/>
      <c r="O32" s="145"/>
      <c r="P32" s="145"/>
      <c r="Q32" s="145"/>
      <c r="R32" s="145"/>
      <c r="S32" s="209"/>
      <c r="T32" s="168"/>
      <c r="U32" s="168"/>
      <c r="V32" s="168"/>
    </row>
    <row r="33" spans="1:22" ht="14.4" customHeight="1" x14ac:dyDescent="0.25">
      <c r="A33" s="209"/>
      <c r="B33" s="677" t="s">
        <v>73</v>
      </c>
      <c r="C33" s="572">
        <v>0</v>
      </c>
      <c r="D33" s="585">
        <v>6</v>
      </c>
      <c r="E33" s="586">
        <f>'Inputs and eligible population'!L71</f>
        <v>31.51</v>
      </c>
      <c r="F33" s="587">
        <f>'Inputs and eligible population'!G46/60</f>
        <v>0</v>
      </c>
      <c r="G33" s="642">
        <f>F33*E33</f>
        <v>0</v>
      </c>
      <c r="H33" s="643">
        <f>C33*F33</f>
        <v>0</v>
      </c>
      <c r="I33" s="586">
        <f t="shared" ref="I33:I36" si="6">E33*H33</f>
        <v>0</v>
      </c>
      <c r="J33" s="145"/>
      <c r="K33" s="145"/>
      <c r="L33" s="145"/>
      <c r="M33" s="145"/>
      <c r="N33" s="145"/>
      <c r="O33" s="145"/>
      <c r="P33" s="145"/>
      <c r="Q33" s="145"/>
      <c r="R33" s="145"/>
      <c r="S33" s="209"/>
      <c r="T33" s="168"/>
      <c r="U33" s="168"/>
      <c r="V33" s="168"/>
    </row>
    <row r="34" spans="1:22" ht="14.4" customHeight="1" x14ac:dyDescent="0.25">
      <c r="A34" s="209"/>
      <c r="B34" s="574" t="s">
        <v>74</v>
      </c>
      <c r="C34" s="572">
        <v>0</v>
      </c>
      <c r="D34" s="585">
        <v>6</v>
      </c>
      <c r="E34" s="586">
        <f>'Inputs and eligible population'!L71</f>
        <v>31.51</v>
      </c>
      <c r="F34" s="587">
        <f>'Inputs and eligible population'!G47/60</f>
        <v>0</v>
      </c>
      <c r="G34" s="642">
        <f t="shared" ref="G34:G36" si="7">F34*E34</f>
        <v>0</v>
      </c>
      <c r="H34" s="643">
        <f t="shared" ref="H34:H36" si="8">C34*F34</f>
        <v>0</v>
      </c>
      <c r="I34" s="586">
        <f t="shared" si="6"/>
        <v>0</v>
      </c>
      <c r="J34" s="145"/>
      <c r="K34" s="145"/>
      <c r="L34" s="145"/>
      <c r="M34" s="145"/>
      <c r="N34" s="145"/>
      <c r="O34" s="145"/>
      <c r="P34" s="145"/>
      <c r="Q34" s="145"/>
      <c r="R34" s="145"/>
      <c r="S34" s="209"/>
      <c r="T34" s="168"/>
      <c r="U34" s="168"/>
      <c r="V34" s="168"/>
    </row>
    <row r="35" spans="1:22" ht="14.4" customHeight="1" x14ac:dyDescent="0.25">
      <c r="A35" s="209"/>
      <c r="B35" s="574" t="s">
        <v>76</v>
      </c>
      <c r="C35" s="572">
        <v>0</v>
      </c>
      <c r="D35" s="585">
        <v>6</v>
      </c>
      <c r="E35" s="586">
        <f>'Inputs and eligible population'!L71</f>
        <v>31.51</v>
      </c>
      <c r="F35" s="587">
        <f>'Inputs and eligible population'!G48/60</f>
        <v>0</v>
      </c>
      <c r="G35" s="642">
        <f t="shared" si="7"/>
        <v>0</v>
      </c>
      <c r="H35" s="643">
        <f t="shared" si="8"/>
        <v>0</v>
      </c>
      <c r="I35" s="586">
        <f t="shared" si="6"/>
        <v>0</v>
      </c>
      <c r="J35" s="145"/>
      <c r="K35" s="145"/>
      <c r="L35" s="145"/>
      <c r="M35" s="145"/>
      <c r="N35" s="145"/>
      <c r="O35" s="145"/>
      <c r="P35" s="145"/>
      <c r="Q35" s="145"/>
      <c r="R35" s="145"/>
      <c r="S35" s="209"/>
      <c r="T35" s="168"/>
      <c r="U35" s="168"/>
      <c r="V35" s="168"/>
    </row>
    <row r="36" spans="1:22" ht="14.4" customHeight="1" x14ac:dyDescent="0.25">
      <c r="A36" s="209"/>
      <c r="B36" s="574" t="s">
        <v>77</v>
      </c>
      <c r="C36" s="572">
        <v>15</v>
      </c>
      <c r="D36" s="585">
        <v>6</v>
      </c>
      <c r="E36" s="586">
        <f>'Inputs and eligible population'!L71</f>
        <v>31.51</v>
      </c>
      <c r="F36" s="587">
        <f>'Inputs and eligible population'!G49/60</f>
        <v>0.5</v>
      </c>
      <c r="G36" s="642">
        <f t="shared" si="7"/>
        <v>15.755000000000001</v>
      </c>
      <c r="H36" s="643">
        <f t="shared" si="8"/>
        <v>7.5</v>
      </c>
      <c r="I36" s="586">
        <f t="shared" si="6"/>
        <v>236.32500000000002</v>
      </c>
      <c r="J36" s="145"/>
      <c r="K36" s="145"/>
      <c r="L36" s="145"/>
      <c r="M36" s="145"/>
      <c r="N36" s="145"/>
      <c r="O36" s="145"/>
      <c r="P36" s="145"/>
      <c r="Q36" s="145"/>
      <c r="R36" s="145"/>
      <c r="S36" s="209"/>
      <c r="T36" s="168"/>
      <c r="U36" s="168"/>
      <c r="V36" s="168"/>
    </row>
    <row r="37" spans="1:22" ht="14.4" customHeight="1" x14ac:dyDescent="0.25">
      <c r="A37" s="209"/>
      <c r="B37" s="576"/>
      <c r="C37" s="579"/>
      <c r="D37" s="613"/>
      <c r="E37" s="614"/>
      <c r="F37" s="615"/>
      <c r="G37" s="616"/>
      <c r="H37" s="617"/>
      <c r="I37" s="612"/>
      <c r="J37" s="145"/>
      <c r="K37" s="145"/>
      <c r="L37" s="145"/>
      <c r="M37" s="145"/>
      <c r="N37" s="145"/>
      <c r="O37" s="145"/>
      <c r="P37" s="145"/>
      <c r="Q37" s="145"/>
      <c r="R37" s="145"/>
      <c r="S37" s="209"/>
      <c r="T37" s="168"/>
      <c r="U37" s="168"/>
      <c r="V37" s="168"/>
    </row>
    <row r="38" spans="1:22" s="4" customFormat="1" ht="14.4" x14ac:dyDescent="0.3">
      <c r="A38" s="5"/>
      <c r="B38" s="211"/>
      <c r="C38" s="5"/>
      <c r="D38" s="193"/>
      <c r="E38" s="122"/>
      <c r="F38" s="194"/>
      <c r="G38" s="195"/>
      <c r="H38" s="5"/>
      <c r="I38" s="5"/>
      <c r="J38" s="196"/>
      <c r="K38" s="195"/>
      <c r="L38" s="195"/>
      <c r="M38" s="195"/>
      <c r="N38" s="195"/>
      <c r="O38" s="195"/>
      <c r="P38" s="196"/>
      <c r="Q38" s="196"/>
      <c r="R38" s="196"/>
      <c r="S38" s="197"/>
      <c r="T38" s="445"/>
      <c r="U38" s="445"/>
      <c r="V38" s="168"/>
    </row>
    <row r="39" spans="1:22" s="4" customFormat="1" ht="14.4" x14ac:dyDescent="0.3">
      <c r="A39" s="5"/>
      <c r="B39" s="619" t="s">
        <v>163</v>
      </c>
      <c r="C39" s="5"/>
      <c r="D39" s="5"/>
      <c r="E39" s="5"/>
      <c r="F39" s="5"/>
      <c r="G39" s="5"/>
      <c r="H39" s="5"/>
      <c r="I39" s="443"/>
      <c r="J39" s="442"/>
      <c r="K39" s="446" t="s">
        <v>164</v>
      </c>
      <c r="L39" s="446"/>
      <c r="M39" s="442"/>
      <c r="N39" s="444"/>
      <c r="O39" s="598"/>
      <c r="P39" s="145"/>
      <c r="Q39" s="145"/>
      <c r="R39" s="145"/>
      <c r="S39" s="209"/>
      <c r="T39" s="168"/>
      <c r="U39" s="168"/>
      <c r="V39" s="168"/>
    </row>
    <row r="40" spans="1:22" s="4" customFormat="1" ht="28.8" x14ac:dyDescent="0.3">
      <c r="A40" s="5"/>
      <c r="B40" s="263" t="s">
        <v>165</v>
      </c>
      <c r="C40" s="263" t="s">
        <v>166</v>
      </c>
      <c r="D40" s="263" t="s">
        <v>167</v>
      </c>
      <c r="E40" s="263" t="s">
        <v>168</v>
      </c>
      <c r="F40" s="263" t="s">
        <v>169</v>
      </c>
      <c r="G40" s="263" t="s">
        <v>170</v>
      </c>
      <c r="H40" s="5"/>
      <c r="I40" s="263" t="s">
        <v>171</v>
      </c>
      <c r="J40" s="263"/>
      <c r="K40" s="263"/>
      <c r="L40" s="263"/>
      <c r="M40" s="263"/>
      <c r="N40" s="263"/>
      <c r="O40" s="445"/>
      <c r="P40" s="196"/>
      <c r="Q40" s="196"/>
      <c r="R40" s="196"/>
      <c r="S40" s="197"/>
      <c r="T40" s="445"/>
      <c r="U40" s="445"/>
      <c r="V40" s="168"/>
    </row>
    <row r="41" spans="1:22" s="4" customFormat="1" ht="14.4" x14ac:dyDescent="0.3">
      <c r="A41" s="5"/>
      <c r="B41" s="678" t="s">
        <v>172</v>
      </c>
      <c r="C41" s="644">
        <f>'Inputs and eligible population'!F83</f>
        <v>0</v>
      </c>
      <c r="D41" s="644">
        <f>'Inputs and eligible population'!G83</f>
        <v>0</v>
      </c>
      <c r="E41" s="644">
        <f>'Inputs and eligible population'!H83</f>
        <v>0</v>
      </c>
      <c r="F41" s="644">
        <f>'Inputs and eligible population'!I83</f>
        <v>0</v>
      </c>
      <c r="G41" s="644">
        <f>'Inputs and eligible population'!J83</f>
        <v>0</v>
      </c>
      <c r="H41" s="5"/>
      <c r="I41" s="630">
        <v>0</v>
      </c>
      <c r="J41" s="645">
        <f t="shared" ref="J41:N42" si="9">C41*$I41</f>
        <v>0</v>
      </c>
      <c r="K41" s="645">
        <f t="shared" si="9"/>
        <v>0</v>
      </c>
      <c r="L41" s="646">
        <f t="shared" si="9"/>
        <v>0</v>
      </c>
      <c r="M41" s="646">
        <f t="shared" si="9"/>
        <v>0</v>
      </c>
      <c r="N41" s="646">
        <f t="shared" si="9"/>
        <v>0</v>
      </c>
      <c r="O41" s="445"/>
      <c r="P41" s="145"/>
      <c r="Q41" s="145"/>
      <c r="R41" s="145"/>
      <c r="S41" s="209"/>
      <c r="T41" s="168"/>
      <c r="U41" s="168"/>
      <c r="V41" s="168"/>
    </row>
    <row r="42" spans="1:22" s="4" customFormat="1" ht="14.4" x14ac:dyDescent="0.3">
      <c r="A42" s="5"/>
      <c r="B42" s="678" t="s">
        <v>173</v>
      </c>
      <c r="C42" s="644">
        <f>'Inputs and eligible population'!F84</f>
        <v>0</v>
      </c>
      <c r="D42" s="644">
        <f>'Inputs and eligible population'!G84</f>
        <v>0</v>
      </c>
      <c r="E42" s="644">
        <f>'Inputs and eligible population'!H84</f>
        <v>0</v>
      </c>
      <c r="F42" s="644">
        <f>'Inputs and eligible population'!I84</f>
        <v>0</v>
      </c>
      <c r="G42" s="644">
        <f>'Inputs and eligible population'!J84</f>
        <v>0</v>
      </c>
      <c r="H42" s="5"/>
      <c r="I42" s="630">
        <v>0</v>
      </c>
      <c r="J42" s="645">
        <f t="shared" si="9"/>
        <v>0</v>
      </c>
      <c r="K42" s="645">
        <f t="shared" si="9"/>
        <v>0</v>
      </c>
      <c r="L42" s="645">
        <f t="shared" si="9"/>
        <v>0</v>
      </c>
      <c r="M42" s="645">
        <f t="shared" si="9"/>
        <v>0</v>
      </c>
      <c r="N42" s="646">
        <f t="shared" si="9"/>
        <v>0</v>
      </c>
      <c r="O42" s="445"/>
      <c r="P42" s="196"/>
      <c r="Q42" s="196"/>
      <c r="R42" s="196"/>
      <c r="S42" s="197"/>
      <c r="T42" s="445"/>
      <c r="U42" s="445"/>
      <c r="V42" s="168"/>
    </row>
    <row r="43" spans="1:22" s="4" customFormat="1" ht="14.4" x14ac:dyDescent="0.3">
      <c r="A43" s="5"/>
      <c r="B43" s="5"/>
      <c r="C43" s="5"/>
      <c r="D43" s="5"/>
      <c r="E43" s="5"/>
      <c r="F43" s="5"/>
      <c r="G43" s="5"/>
      <c r="H43" s="5"/>
      <c r="I43" s="445"/>
      <c r="J43" s="435">
        <f>SUM(J41:J42)</f>
        <v>0</v>
      </c>
      <c r="K43" s="435">
        <f>SUM(K41:K42)</f>
        <v>0</v>
      </c>
      <c r="L43" s="436">
        <f>SUM(L41:L42)</f>
        <v>0</v>
      </c>
      <c r="M43" s="436">
        <f>SUM(M41:M42)</f>
        <v>0</v>
      </c>
      <c r="N43" s="436">
        <f>SUM(N41:N42)</f>
        <v>0</v>
      </c>
      <c r="O43" s="445"/>
      <c r="P43" s="145"/>
      <c r="Q43" s="145"/>
      <c r="R43" s="145"/>
      <c r="S43" s="209"/>
      <c r="T43" s="168"/>
      <c r="U43" s="168"/>
      <c r="V43" s="168"/>
    </row>
    <row r="44" spans="1:22" s="4" customFormat="1" ht="14.4" x14ac:dyDescent="0.3">
      <c r="A44" s="5"/>
      <c r="B44" s="210" t="s">
        <v>174</v>
      </c>
      <c r="C44" s="5"/>
      <c r="D44" s="5"/>
      <c r="E44" s="5"/>
      <c r="F44" s="5"/>
      <c r="G44" s="5"/>
      <c r="H44" s="5"/>
      <c r="I44" s="631"/>
      <c r="J44" s="5"/>
      <c r="K44" s="5"/>
      <c r="L44" s="445"/>
      <c r="M44" s="445"/>
      <c r="N44" s="445"/>
      <c r="O44" s="445"/>
      <c r="P44" s="196"/>
      <c r="Q44" s="196"/>
      <c r="R44" s="196"/>
      <c r="S44" s="197"/>
      <c r="T44" s="445"/>
      <c r="U44" s="445"/>
      <c r="V44" s="168"/>
    </row>
    <row r="45" spans="1:22" s="4" customFormat="1" ht="14.4" x14ac:dyDescent="0.3">
      <c r="A45" s="5"/>
      <c r="B45" t="s">
        <v>175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445"/>
      <c r="U45" s="445"/>
      <c r="V45" s="168"/>
    </row>
    <row r="46" spans="1:22" ht="11.1" customHeight="1" x14ac:dyDescent="0.25">
      <c r="A46" s="209"/>
      <c r="B46" s="209"/>
      <c r="C46" s="342"/>
      <c r="D46" s="342"/>
      <c r="E46" s="342"/>
      <c r="F46" s="342"/>
      <c r="G46" s="342"/>
      <c r="H46" s="342"/>
      <c r="I46" s="209"/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168"/>
      <c r="U46" s="168"/>
      <c r="V46" s="168"/>
    </row>
  </sheetData>
  <sheetProtection algorithmName="SHA-512" hashValue="Bezyc0M9W8DOHP+KFFZsuLXN8ULIrZGgzTuGGoXdF6FuJFXkfdjc1mlOsW2bQBvt2so9nphKVxwWP7g+ikBujw==" saltValue="Q2v+MY8f5CGcMFwcSRoqew==" spinCount="100000" sheet="1" objects="1" scenarios="1"/>
  <protectedRanges>
    <protectedRange sqref="C9:E10 E11:E13" name="Range1_2"/>
    <protectedRange sqref="G16:G20 F21" name="Range3_1"/>
    <protectedRange sqref="B26:B30 B34:B37 B21:C21 D21 E16:E20 B16:B20" name="Range2_1"/>
    <protectedRange sqref="C24:F24 C25:C27 E25:E27 D25:D30 H24:I30 F25:F30 C32:E32 C33:C35 E33:E35 H32:I37 F32:F37 D33:D37" name="Range5"/>
    <protectedRange sqref="E28:E30 C28:C30 C36:C37 E36:E37" name="Range5_2"/>
    <protectedRange sqref="G24:G30 G32:G37" name="Range5_6"/>
    <protectedRange sqref="C11:D13" name="Range1_2_1"/>
    <protectedRange sqref="C16:D20" name="Range2_1_1"/>
  </protectedRanges>
  <pageMargins left="0.70866141732283472" right="0.70866141732283472" top="0.74803149606299213" bottom="0.74803149606299213" header="0.31496062992125984" footer="0.31496062992125984"/>
  <pageSetup paperSize="9" scale="35" orientation="portrait" r:id="rId1"/>
  <ignoredErrors>
    <ignoredError sqref="C41:H42 F9:F21 C28:I31 C24:G24 C25:G25 I24:I25 C26:G26 I26 C27:G27 I27 H24:H27 C36:I36 D32:I32 D33:I33 D34:I34 D35:I35 J42:N42 J41:N4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9EE44-2485-45E4-B3E5-BCA76A658A5E}">
  <sheetPr>
    <tabColor theme="8" tint="0.59999389629810485"/>
  </sheetPr>
  <dimension ref="A1:N62"/>
  <sheetViews>
    <sheetView showGridLines="0" zoomScale="80" zoomScaleNormal="80" zoomScaleSheetLayoutView="80" workbookViewId="0"/>
  </sheetViews>
  <sheetFormatPr defaultColWidth="8.88671875" defaultRowHeight="14.4" x14ac:dyDescent="0.3"/>
  <cols>
    <col min="1" max="1" width="3.5546875" customWidth="1"/>
    <col min="2" max="2" width="53.88671875" style="1" customWidth="1"/>
    <col min="3" max="3" width="11.6640625" style="1" customWidth="1"/>
    <col min="4" max="4" width="11.5546875" customWidth="1"/>
    <col min="5" max="8" width="11.6640625" customWidth="1"/>
    <col min="9" max="9" width="44.44140625" customWidth="1"/>
    <col min="10" max="10" width="11.6640625" customWidth="1"/>
    <col min="11" max="11" width="1.33203125" customWidth="1"/>
  </cols>
  <sheetData>
    <row r="1" spans="2:10" ht="45" customHeight="1" x14ac:dyDescent="0.3">
      <c r="B1" s="622" t="str">
        <f>'Unit costs'!B1</f>
        <v>Digital health technologies to help manage symptoms of psychosis and prevent relapse</v>
      </c>
      <c r="C1" s="160"/>
      <c r="D1" s="157"/>
      <c r="E1" s="157"/>
      <c r="F1" s="157"/>
      <c r="G1" s="157"/>
      <c r="H1" s="157"/>
      <c r="I1" s="157"/>
      <c r="J1" s="157"/>
    </row>
    <row r="2" spans="2:10" ht="30" customHeight="1" x14ac:dyDescent="0.3">
      <c r="B2" s="385" t="s">
        <v>12</v>
      </c>
      <c r="C2" s="157"/>
      <c r="E2" s="140" t="s">
        <v>140</v>
      </c>
      <c r="F2" s="140" t="s">
        <v>140</v>
      </c>
      <c r="G2" s="140" t="s">
        <v>140</v>
      </c>
      <c r="H2" s="140" t="s">
        <v>140</v>
      </c>
      <c r="I2" s="140" t="s">
        <v>140</v>
      </c>
      <c r="J2" s="157"/>
    </row>
    <row r="3" spans="2:10" x14ac:dyDescent="0.3">
      <c r="B3" s="262"/>
      <c r="C3" s="262"/>
      <c r="G3" s="146"/>
      <c r="H3" s="146"/>
      <c r="I3" s="146" t="s">
        <v>176</v>
      </c>
      <c r="J3" s="157"/>
    </row>
    <row r="4" spans="2:10" ht="30" customHeight="1" x14ac:dyDescent="0.3">
      <c r="B4" s="271" t="s">
        <v>177</v>
      </c>
      <c r="C4" s="255" t="s">
        <v>178</v>
      </c>
      <c r="D4" s="180" t="s">
        <v>82</v>
      </c>
      <c r="E4" s="180" t="s">
        <v>83</v>
      </c>
      <c r="F4" s="180" t="s">
        <v>84</v>
      </c>
      <c r="G4" s="180" t="s">
        <v>85</v>
      </c>
      <c r="H4" s="180" t="s">
        <v>86</v>
      </c>
      <c r="J4" s="157"/>
    </row>
    <row r="5" spans="2:10" s="164" customFormat="1" x14ac:dyDescent="0.3">
      <c r="B5" s="182" t="s">
        <v>179</v>
      </c>
      <c r="C5" s="141">
        <f>'Inputs and eligible population'!F38</f>
        <v>0</v>
      </c>
      <c r="D5" s="141">
        <f>'Inputs and eligible population'!G38</f>
        <v>0</v>
      </c>
      <c r="E5" s="141">
        <f>'Inputs and eligible population'!H38</f>
        <v>0</v>
      </c>
      <c r="F5" s="141">
        <f>'Inputs and eligible population'!I38</f>
        <v>0</v>
      </c>
      <c r="G5" s="141">
        <f>'Inputs and eligible population'!J38</f>
        <v>0</v>
      </c>
      <c r="H5" s="141">
        <f>'Inputs and eligible population'!K38</f>
        <v>0</v>
      </c>
      <c r="I5"/>
      <c r="J5" s="157"/>
    </row>
    <row r="6" spans="2:10" ht="14.4" customHeight="1" x14ac:dyDescent="0.3">
      <c r="B6" s="261"/>
      <c r="C6" s="261"/>
      <c r="D6" s="146"/>
      <c r="E6" s="146"/>
      <c r="F6" s="146"/>
      <c r="G6" s="146"/>
      <c r="H6" s="146"/>
      <c r="J6" s="157"/>
    </row>
    <row r="7" spans="2:10" ht="30" customHeight="1" x14ac:dyDescent="0.3">
      <c r="B7" s="277" t="s">
        <v>180</v>
      </c>
      <c r="C7" s="255" t="s">
        <v>178</v>
      </c>
      <c r="D7" s="180" t="s">
        <v>82</v>
      </c>
      <c r="E7" s="180" t="s">
        <v>83</v>
      </c>
      <c r="F7" s="180" t="s">
        <v>84</v>
      </c>
      <c r="G7" s="180" t="s">
        <v>85</v>
      </c>
      <c r="H7" s="180" t="s">
        <v>86</v>
      </c>
      <c r="J7" s="157"/>
    </row>
    <row r="8" spans="2:10" x14ac:dyDescent="0.3">
      <c r="B8" s="353" t="s">
        <v>71</v>
      </c>
      <c r="C8" s="141">
        <f>'Inputs and eligible population'!D53*C$5</f>
        <v>0</v>
      </c>
      <c r="D8" s="141">
        <f>'Inputs and eligible population'!E53*D$5</f>
        <v>0</v>
      </c>
      <c r="E8" s="141">
        <f>'Inputs and eligible population'!F53*E$5</f>
        <v>0</v>
      </c>
      <c r="F8" s="141">
        <f>'Inputs and eligible population'!G53*F$5</f>
        <v>0</v>
      </c>
      <c r="G8" s="141">
        <f>'Inputs and eligible population'!H53*G$5</f>
        <v>0</v>
      </c>
      <c r="H8" s="141">
        <f>'Inputs and eligible population'!I53*H$5</f>
        <v>0</v>
      </c>
      <c r="J8" s="157"/>
    </row>
    <row r="9" spans="2:10" x14ac:dyDescent="0.3">
      <c r="B9" s="353" t="s">
        <v>73</v>
      </c>
      <c r="C9" s="141">
        <f>'Inputs and eligible population'!D54*C$5</f>
        <v>0</v>
      </c>
      <c r="D9" s="141">
        <f>'Inputs and eligible population'!E54*D$5</f>
        <v>0</v>
      </c>
      <c r="E9" s="141">
        <f>'Inputs and eligible population'!F54*E$5</f>
        <v>0</v>
      </c>
      <c r="F9" s="141">
        <f>'Inputs and eligible population'!G54*F$5</f>
        <v>0</v>
      </c>
      <c r="G9" s="141">
        <f>'Inputs and eligible population'!H54*G$5</f>
        <v>0</v>
      </c>
      <c r="H9" s="141">
        <f>'Inputs and eligible population'!I54*H$5</f>
        <v>0</v>
      </c>
      <c r="J9" s="157"/>
    </row>
    <row r="10" spans="2:10" x14ac:dyDescent="0.3">
      <c r="B10" s="353" t="s">
        <v>74</v>
      </c>
      <c r="C10" s="141">
        <f>'Inputs and eligible population'!D55*C$5</f>
        <v>0</v>
      </c>
      <c r="D10" s="141">
        <f>'Inputs and eligible population'!E55*D$5</f>
        <v>0</v>
      </c>
      <c r="E10" s="141">
        <f>'Inputs and eligible population'!F55*E$5</f>
        <v>0</v>
      </c>
      <c r="F10" s="141">
        <f>'Inputs and eligible population'!G55*F$5</f>
        <v>0</v>
      </c>
      <c r="G10" s="141">
        <f>'Inputs and eligible population'!H55*G$5</f>
        <v>0</v>
      </c>
      <c r="H10" s="141">
        <f>'Inputs and eligible population'!I55*H$5</f>
        <v>0</v>
      </c>
      <c r="J10" s="157"/>
    </row>
    <row r="11" spans="2:10" x14ac:dyDescent="0.3">
      <c r="B11" s="353" t="s">
        <v>76</v>
      </c>
      <c r="C11" s="141">
        <f>'Inputs and eligible population'!D56*C$5</f>
        <v>0</v>
      </c>
      <c r="D11" s="141">
        <f>'Inputs and eligible population'!E56*D$5</f>
        <v>0</v>
      </c>
      <c r="E11" s="141">
        <f>'Inputs and eligible population'!F56*E$5</f>
        <v>0</v>
      </c>
      <c r="F11" s="141">
        <f>'Inputs and eligible population'!G56*F$5</f>
        <v>0</v>
      </c>
      <c r="G11" s="141">
        <f>'Inputs and eligible population'!H56*G$5</f>
        <v>0</v>
      </c>
      <c r="H11" s="141">
        <f>'Inputs and eligible population'!I56*H$5</f>
        <v>0</v>
      </c>
      <c r="J11" s="157"/>
    </row>
    <row r="12" spans="2:10" x14ac:dyDescent="0.3">
      <c r="B12" s="353" t="s">
        <v>77</v>
      </c>
      <c r="C12" s="141">
        <f>'Inputs and eligible population'!D57*C$5</f>
        <v>0</v>
      </c>
      <c r="D12" s="141">
        <f>'Inputs and eligible population'!E57*D$5</f>
        <v>0</v>
      </c>
      <c r="E12" s="141">
        <f>'Inputs and eligible population'!F57*E$5</f>
        <v>0</v>
      </c>
      <c r="F12" s="141">
        <f>'Inputs and eligible population'!G57*F$5</f>
        <v>0</v>
      </c>
      <c r="G12" s="141">
        <f>'Inputs and eligible population'!H57*G$5</f>
        <v>0</v>
      </c>
      <c r="H12" s="141">
        <f>'Inputs and eligible population'!I57*H$5</f>
        <v>0</v>
      </c>
      <c r="J12" s="157"/>
    </row>
    <row r="13" spans="2:10" x14ac:dyDescent="0.3">
      <c r="B13" s="278"/>
      <c r="C13" s="198">
        <f>SUM(C8:C12)</f>
        <v>0</v>
      </c>
      <c r="D13" s="198">
        <f t="shared" ref="D13:H13" si="0">SUM(D8:D12)</f>
        <v>0</v>
      </c>
      <c r="E13" s="198">
        <f t="shared" si="0"/>
        <v>0</v>
      </c>
      <c r="F13" s="198">
        <f t="shared" si="0"/>
        <v>0</v>
      </c>
      <c r="G13" s="198">
        <f t="shared" si="0"/>
        <v>0</v>
      </c>
      <c r="H13" s="198">
        <f t="shared" si="0"/>
        <v>0</v>
      </c>
      <c r="J13" s="157"/>
    </row>
    <row r="14" spans="2:10" ht="15.75" customHeight="1" x14ac:dyDescent="0.3">
      <c r="B14" s="524"/>
      <c r="C14" s="524"/>
      <c r="D14" s="525"/>
      <c r="E14" s="525"/>
      <c r="F14" s="525"/>
      <c r="G14" s="525"/>
      <c r="H14" s="525"/>
      <c r="I14" s="526"/>
      <c r="J14" s="157"/>
    </row>
    <row r="15" spans="2:10" x14ac:dyDescent="0.3">
      <c r="B15" s="280"/>
      <c r="C15" s="280"/>
      <c r="D15" s="343"/>
      <c r="E15" s="343"/>
      <c r="F15" s="343"/>
      <c r="G15" s="343"/>
      <c r="H15" s="343"/>
      <c r="I15" s="146"/>
      <c r="J15" s="157"/>
    </row>
    <row r="16" spans="2:10" ht="30" customHeight="1" x14ac:dyDescent="0.3">
      <c r="B16" s="273" t="s">
        <v>181</v>
      </c>
      <c r="C16" s="255" t="s">
        <v>178</v>
      </c>
      <c r="D16" s="180" t="s">
        <v>82</v>
      </c>
      <c r="E16" s="180" t="s">
        <v>83</v>
      </c>
      <c r="F16" s="180" t="s">
        <v>84</v>
      </c>
      <c r="G16" s="180" t="s">
        <v>85</v>
      </c>
      <c r="H16" s="180" t="s">
        <v>86</v>
      </c>
      <c r="I16" s="146"/>
      <c r="J16" s="157"/>
    </row>
    <row r="17" spans="1:10" x14ac:dyDescent="0.3">
      <c r="B17" s="305" t="s">
        <v>182</v>
      </c>
      <c r="C17" s="265" t="s">
        <v>183</v>
      </c>
      <c r="D17" s="265" t="s">
        <v>183</v>
      </c>
      <c r="E17" s="265" t="s">
        <v>183</v>
      </c>
      <c r="F17" s="265" t="s">
        <v>183</v>
      </c>
      <c r="G17" s="265" t="s">
        <v>183</v>
      </c>
      <c r="H17" s="265" t="s">
        <v>183</v>
      </c>
      <c r="I17" s="146"/>
      <c r="J17" s="157"/>
    </row>
    <row r="18" spans="1:10" x14ac:dyDescent="0.3">
      <c r="B18" s="279" t="s">
        <v>184</v>
      </c>
      <c r="C18" s="266">
        <f>'Financial impact (cash)'!D26</f>
        <v>0</v>
      </c>
      <c r="D18" s="266">
        <f>'Financial impact (cash)'!E26</f>
        <v>0</v>
      </c>
      <c r="E18" s="266">
        <f>'Financial impact (cash)'!F26</f>
        <v>0</v>
      </c>
      <c r="F18" s="266">
        <f>'Financial impact (cash)'!G26</f>
        <v>0</v>
      </c>
      <c r="G18" s="266">
        <f>'Financial impact (cash)'!H26</f>
        <v>0</v>
      </c>
      <c r="H18" s="266">
        <f>'Financial impact (cash)'!I26</f>
        <v>0</v>
      </c>
      <c r="I18" s="146"/>
      <c r="J18" s="157"/>
    </row>
    <row r="19" spans="1:10" x14ac:dyDescent="0.3">
      <c r="B19" s="279" t="s">
        <v>185</v>
      </c>
      <c r="C19" s="266">
        <f>'Financial impact (cash)'!D35</f>
        <v>0</v>
      </c>
      <c r="D19" s="266">
        <f>'Financial impact (cash)'!E35</f>
        <v>0</v>
      </c>
      <c r="E19" s="266">
        <f>'Financial impact (cash)'!F35</f>
        <v>0</v>
      </c>
      <c r="F19" s="266">
        <f>'Financial impact (cash)'!G35</f>
        <v>0</v>
      </c>
      <c r="G19" s="266">
        <f>'Financial impact (cash)'!H35</f>
        <v>0</v>
      </c>
      <c r="H19" s="266">
        <f>'Financial impact (cash)'!I35</f>
        <v>0</v>
      </c>
      <c r="I19" s="146"/>
      <c r="J19" s="157"/>
    </row>
    <row r="20" spans="1:10" x14ac:dyDescent="0.3">
      <c r="C20" s="81"/>
      <c r="D20" s="212">
        <f>(D18-$C$18)+(D19-$C$19)</f>
        <v>0</v>
      </c>
      <c r="E20" s="212">
        <f t="shared" ref="E20:H20" si="1">(E18-$C$18)+(E19-$C$19)</f>
        <v>0</v>
      </c>
      <c r="F20" s="212">
        <f t="shared" si="1"/>
        <v>0</v>
      </c>
      <c r="G20" s="212">
        <f t="shared" si="1"/>
        <v>0</v>
      </c>
      <c r="H20" s="212">
        <f t="shared" si="1"/>
        <v>0</v>
      </c>
      <c r="I20" s="448" t="s">
        <v>186</v>
      </c>
      <c r="J20" s="157"/>
    </row>
    <row r="21" spans="1:10" x14ac:dyDescent="0.3">
      <c r="C21" s="91"/>
      <c r="D21" s="212">
        <f>(D18-C18)+(D19-C19)</f>
        <v>0</v>
      </c>
      <c r="E21" s="212">
        <f t="shared" ref="E21:H21" si="2">(E18-D18)+(E19-D19)</f>
        <v>0</v>
      </c>
      <c r="F21" s="212">
        <f t="shared" si="2"/>
        <v>0</v>
      </c>
      <c r="G21" s="212">
        <f t="shared" si="2"/>
        <v>0</v>
      </c>
      <c r="H21" s="212">
        <f t="shared" si="2"/>
        <v>0</v>
      </c>
      <c r="I21" s="448" t="s">
        <v>187</v>
      </c>
      <c r="J21" s="157"/>
    </row>
    <row r="22" spans="1:10" x14ac:dyDescent="0.3">
      <c r="B22" s="280"/>
      <c r="C22" s="280"/>
      <c r="D22" s="404"/>
      <c r="E22" s="404"/>
      <c r="F22" s="404"/>
      <c r="G22" s="404"/>
      <c r="H22" s="404"/>
      <c r="J22" s="157"/>
    </row>
    <row r="23" spans="1:10" x14ac:dyDescent="0.3">
      <c r="B23" t="s">
        <v>188</v>
      </c>
      <c r="C23" s="280"/>
      <c r="D23" s="404"/>
      <c r="E23" s="404"/>
      <c r="F23" s="404"/>
      <c r="G23" s="404"/>
      <c r="H23" s="404"/>
      <c r="J23" s="157"/>
    </row>
    <row r="24" spans="1:10" x14ac:dyDescent="0.3">
      <c r="B24" s="280"/>
      <c r="C24" s="280"/>
      <c r="D24" s="404"/>
      <c r="E24" s="404"/>
      <c r="F24" s="404"/>
      <c r="G24" s="404"/>
      <c r="H24" s="404"/>
      <c r="J24" s="157"/>
    </row>
    <row r="25" spans="1:10" ht="30" customHeight="1" x14ac:dyDescent="0.3">
      <c r="A25" s="404"/>
      <c r="B25" s="273" t="s">
        <v>189</v>
      </c>
      <c r="C25" s="255" t="s">
        <v>178</v>
      </c>
      <c r="D25" s="180" t="s">
        <v>82</v>
      </c>
      <c r="E25" s="180" t="s">
        <v>83</v>
      </c>
      <c r="F25" s="180" t="s">
        <v>84</v>
      </c>
      <c r="G25" s="180" t="s">
        <v>85</v>
      </c>
      <c r="H25" s="180" t="s">
        <v>86</v>
      </c>
      <c r="J25" s="157"/>
    </row>
    <row r="26" spans="1:10" x14ac:dyDescent="0.3">
      <c r="A26" s="404"/>
      <c r="B26" s="305" t="s">
        <v>190</v>
      </c>
      <c r="C26" s="265" t="s">
        <v>183</v>
      </c>
      <c r="D26" s="265" t="s">
        <v>183</v>
      </c>
      <c r="E26" s="265" t="s">
        <v>183</v>
      </c>
      <c r="F26" s="265" t="s">
        <v>183</v>
      </c>
      <c r="G26" s="265" t="s">
        <v>183</v>
      </c>
      <c r="H26" s="265" t="s">
        <v>183</v>
      </c>
      <c r="J26" s="157"/>
    </row>
    <row r="27" spans="1:10" x14ac:dyDescent="0.3">
      <c r="A27" s="404"/>
      <c r="B27" s="279" t="s">
        <v>191</v>
      </c>
      <c r="C27" s="632">
        <f>'Capacity (local prices)'!K17</f>
        <v>0</v>
      </c>
      <c r="D27" s="632">
        <f>'Capacity (local prices)'!L17</f>
        <v>0</v>
      </c>
      <c r="E27" s="632">
        <f>'Capacity (local prices)'!M17</f>
        <v>0</v>
      </c>
      <c r="F27" s="632">
        <f>'Capacity (local prices)'!N17</f>
        <v>0</v>
      </c>
      <c r="G27" s="632">
        <f>'Capacity (local prices)'!O17</f>
        <v>0</v>
      </c>
      <c r="H27" s="632">
        <f>'Capacity (local prices)'!P17</f>
        <v>0</v>
      </c>
      <c r="J27" s="157"/>
    </row>
    <row r="28" spans="1:10" x14ac:dyDescent="0.3">
      <c r="A28" s="404"/>
      <c r="C28" s="81"/>
      <c r="D28" s="633">
        <f>D27-$C$27</f>
        <v>0</v>
      </c>
      <c r="E28" s="633">
        <f>E27-$C$27</f>
        <v>0</v>
      </c>
      <c r="F28" s="633">
        <f>F27-$C$27</f>
        <v>0</v>
      </c>
      <c r="G28" s="633">
        <f>G27-$C$27</f>
        <v>0</v>
      </c>
      <c r="H28" s="633">
        <f>H27-$C$27</f>
        <v>0</v>
      </c>
      <c r="I28" s="448" t="s">
        <v>186</v>
      </c>
      <c r="J28" s="157"/>
    </row>
    <row r="29" spans="1:10" x14ac:dyDescent="0.3">
      <c r="A29" s="404"/>
      <c r="C29" s="91"/>
      <c r="D29" s="633">
        <f>D27-C27</f>
        <v>0</v>
      </c>
      <c r="E29" s="633">
        <f>E28-D28</f>
        <v>0</v>
      </c>
      <c r="F29" s="633">
        <f t="shared" ref="F29:H29" si="3">F28-E28</f>
        <v>0</v>
      </c>
      <c r="G29" s="633">
        <f t="shared" si="3"/>
        <v>0</v>
      </c>
      <c r="H29" s="633">
        <f t="shared" si="3"/>
        <v>0</v>
      </c>
      <c r="I29" s="448" t="s">
        <v>187</v>
      </c>
      <c r="J29" s="157"/>
    </row>
    <row r="30" spans="1:10" x14ac:dyDescent="0.3">
      <c r="A30" s="404"/>
      <c r="B30" s="404"/>
      <c r="C30" s="404"/>
      <c r="D30" s="404"/>
      <c r="E30" s="404"/>
      <c r="F30" s="404"/>
      <c r="G30" s="404"/>
      <c r="H30" s="404"/>
      <c r="J30" s="157"/>
    </row>
    <row r="31" spans="1:10" ht="30" customHeight="1" x14ac:dyDescent="0.3">
      <c r="A31" s="404"/>
      <c r="B31" s="273" t="s">
        <v>192</v>
      </c>
      <c r="C31" s="255" t="s">
        <v>178</v>
      </c>
      <c r="D31" s="180" t="s">
        <v>82</v>
      </c>
      <c r="E31" s="180" t="s">
        <v>83</v>
      </c>
      <c r="F31" s="180" t="s">
        <v>84</v>
      </c>
      <c r="G31" s="180" t="s">
        <v>85</v>
      </c>
      <c r="H31" s="180" t="s">
        <v>86</v>
      </c>
      <c r="J31" s="157"/>
    </row>
    <row r="32" spans="1:10" x14ac:dyDescent="0.3">
      <c r="B32" s="305"/>
      <c r="C32" s="265" t="s">
        <v>183</v>
      </c>
      <c r="D32" s="265" t="s">
        <v>183</v>
      </c>
      <c r="E32" s="265" t="s">
        <v>183</v>
      </c>
      <c r="F32" s="265" t="s">
        <v>183</v>
      </c>
      <c r="G32" s="265" t="s">
        <v>183</v>
      </c>
      <c r="H32" s="265" t="s">
        <v>183</v>
      </c>
      <c r="I32" s="146"/>
      <c r="J32" s="157"/>
    </row>
    <row r="33" spans="2:10" x14ac:dyDescent="0.3">
      <c r="B33" s="523" t="s">
        <v>193</v>
      </c>
      <c r="C33" s="634">
        <f>C18+C19+C27</f>
        <v>0</v>
      </c>
      <c r="D33" s="634">
        <f>D18+D19+D27</f>
        <v>0</v>
      </c>
      <c r="E33" s="634">
        <f t="shared" ref="E33:H33" si="4">E18+E19+E27</f>
        <v>0</v>
      </c>
      <c r="F33" s="634">
        <f t="shared" si="4"/>
        <v>0</v>
      </c>
      <c r="G33" s="634">
        <f t="shared" si="4"/>
        <v>0</v>
      </c>
      <c r="H33" s="634">
        <f t="shared" si="4"/>
        <v>0</v>
      </c>
      <c r="I33" s="146"/>
      <c r="J33" s="157"/>
    </row>
    <row r="34" spans="2:10" x14ac:dyDescent="0.3">
      <c r="B34" s="522"/>
      <c r="C34" s="635"/>
      <c r="D34" s="636">
        <f>D33-$C$33</f>
        <v>0</v>
      </c>
      <c r="E34" s="636">
        <f t="shared" ref="E34:H34" si="5">E33-$C$33</f>
        <v>0</v>
      </c>
      <c r="F34" s="636">
        <f t="shared" si="5"/>
        <v>0</v>
      </c>
      <c r="G34" s="636">
        <f t="shared" si="5"/>
        <v>0</v>
      </c>
      <c r="H34" s="636">
        <f t="shared" si="5"/>
        <v>0</v>
      </c>
      <c r="I34" s="448" t="s">
        <v>186</v>
      </c>
      <c r="J34" s="157"/>
    </row>
    <row r="35" spans="2:10" x14ac:dyDescent="0.3">
      <c r="B35" s="522"/>
      <c r="C35" s="635"/>
      <c r="D35" s="633">
        <f>D33-C33</f>
        <v>0</v>
      </c>
      <c r="E35" s="633">
        <f>E34-D34</f>
        <v>0</v>
      </c>
      <c r="F35" s="633">
        <f t="shared" ref="F35:G35" si="6">F34-E34</f>
        <v>0</v>
      </c>
      <c r="G35" s="633">
        <f t="shared" si="6"/>
        <v>0</v>
      </c>
      <c r="H35" s="633">
        <f>H34-G34</f>
        <v>0</v>
      </c>
      <c r="I35" s="448" t="s">
        <v>187</v>
      </c>
      <c r="J35" s="157"/>
    </row>
    <row r="36" spans="2:10" ht="15.75" customHeight="1" x14ac:dyDescent="0.3">
      <c r="B36" s="524"/>
      <c r="C36" s="524"/>
      <c r="D36" s="525"/>
      <c r="E36" s="525"/>
      <c r="F36" s="525"/>
      <c r="G36" s="525"/>
      <c r="H36" s="525"/>
      <c r="I36" s="526"/>
      <c r="J36" s="157"/>
    </row>
    <row r="37" spans="2:10" x14ac:dyDescent="0.3">
      <c r="B37" s="280"/>
      <c r="C37" s="280"/>
      <c r="D37" s="343"/>
      <c r="E37" s="343"/>
      <c r="F37" s="343"/>
      <c r="G37" s="343"/>
      <c r="H37" s="343"/>
      <c r="I37" s="146"/>
      <c r="J37" s="157"/>
    </row>
    <row r="38" spans="2:10" x14ac:dyDescent="0.3">
      <c r="B38" s="273" t="s">
        <v>194</v>
      </c>
      <c r="C38" s="504"/>
      <c r="D38" s="180" t="s">
        <v>82</v>
      </c>
      <c r="E38" s="180" t="s">
        <v>83</v>
      </c>
      <c r="F38" s="180" t="s">
        <v>84</v>
      </c>
      <c r="G38" s="180" t="s">
        <v>85</v>
      </c>
      <c r="H38" s="180" t="s">
        <v>86</v>
      </c>
      <c r="I38" s="146"/>
      <c r="J38" s="157"/>
    </row>
    <row r="39" spans="2:10" x14ac:dyDescent="0.3">
      <c r="B39" s="507"/>
      <c r="C39" s="505"/>
      <c r="D39" s="506"/>
      <c r="E39" s="506"/>
      <c r="F39" s="506"/>
      <c r="G39" s="506"/>
      <c r="H39" s="506"/>
      <c r="I39" s="146"/>
      <c r="J39" s="157"/>
    </row>
    <row r="40" spans="2:10" x14ac:dyDescent="0.3">
      <c r="B40" s="273" t="s">
        <v>195</v>
      </c>
      <c r="C40" s="272"/>
      <c r="D40" s="268"/>
      <c r="E40" s="268"/>
      <c r="F40" s="268"/>
      <c r="G40" s="268"/>
      <c r="H40" s="269"/>
      <c r="I40" s="146"/>
      <c r="J40" s="157"/>
    </row>
    <row r="41" spans="2:10" x14ac:dyDescent="0.3">
      <c r="B41" s="275" t="s">
        <v>196</v>
      </c>
      <c r="C41" s="276"/>
      <c r="D41" s="198">
        <f>'Capacity (local prices)'!E30</f>
        <v>0</v>
      </c>
      <c r="E41" s="198">
        <f>'Capacity (local prices)'!F30</f>
        <v>0</v>
      </c>
      <c r="F41" s="198">
        <f>'Capacity (local prices)'!G30</f>
        <v>0</v>
      </c>
      <c r="G41" s="198">
        <f>'Capacity (local prices)'!H30</f>
        <v>0</v>
      </c>
      <c r="H41" s="198">
        <f>'Capacity (local prices)'!I30</f>
        <v>0</v>
      </c>
      <c r="I41" s="146"/>
      <c r="J41" s="157"/>
    </row>
    <row r="42" spans="2:10" x14ac:dyDescent="0.3">
      <c r="B42" s="275" t="s">
        <v>197</v>
      </c>
      <c r="C42" s="276"/>
      <c r="D42" s="198">
        <f>'Capacity (local prices)'!E40</f>
        <v>0</v>
      </c>
      <c r="E42" s="198">
        <f>'Capacity (local prices)'!F40</f>
        <v>0</v>
      </c>
      <c r="F42" s="198">
        <f>'Capacity (local prices)'!G40</f>
        <v>0</v>
      </c>
      <c r="G42" s="198">
        <f>'Capacity (local prices)'!H40</f>
        <v>0</v>
      </c>
      <c r="H42" s="198">
        <f>'Capacity (local prices)'!I40</f>
        <v>0</v>
      </c>
      <c r="I42" s="146"/>
      <c r="J42" s="157"/>
    </row>
    <row r="43" spans="2:10" x14ac:dyDescent="0.3">
      <c r="B43" s="275" t="s">
        <v>198</v>
      </c>
      <c r="C43" s="276"/>
      <c r="D43" s="198">
        <f>'Capacity (local prices)'!E51</f>
        <v>0</v>
      </c>
      <c r="E43" s="198">
        <f>'Capacity (local prices)'!F51</f>
        <v>0</v>
      </c>
      <c r="F43" s="198">
        <f>'Capacity (local prices)'!G51</f>
        <v>0</v>
      </c>
      <c r="G43" s="198">
        <f>'Capacity (local prices)'!H51</f>
        <v>0</v>
      </c>
      <c r="H43" s="198">
        <f>'Capacity (local prices)'!I51</f>
        <v>0</v>
      </c>
      <c r="I43" s="146"/>
      <c r="J43" s="157"/>
    </row>
    <row r="44" spans="2:10" x14ac:dyDescent="0.3">
      <c r="I44" s="146"/>
      <c r="J44" s="157"/>
    </row>
    <row r="45" spans="2:10" x14ac:dyDescent="0.3">
      <c r="B45" s="273" t="s">
        <v>199</v>
      </c>
      <c r="C45" s="274"/>
      <c r="D45" s="268"/>
      <c r="E45" s="268"/>
      <c r="F45" s="268"/>
      <c r="G45" s="268"/>
      <c r="H45" s="269"/>
      <c r="I45" s="146"/>
      <c r="J45" s="157"/>
    </row>
    <row r="46" spans="2:10" x14ac:dyDescent="0.3">
      <c r="B46" s="275" t="s">
        <v>200</v>
      </c>
      <c r="C46" s="276"/>
      <c r="D46" s="198">
        <f>'Capacity (local prices)'!E62</f>
        <v>0</v>
      </c>
      <c r="E46" s="198">
        <f>'Capacity (local prices)'!F62</f>
        <v>0</v>
      </c>
      <c r="F46" s="198">
        <f>'Capacity (local prices)'!G62</f>
        <v>0</v>
      </c>
      <c r="G46" s="198">
        <f>'Capacity (local prices)'!H62</f>
        <v>0</v>
      </c>
      <c r="H46" s="198">
        <f>'Capacity (local prices)'!I62</f>
        <v>0</v>
      </c>
      <c r="I46" s="146"/>
      <c r="J46" s="157"/>
    </row>
    <row r="47" spans="2:10" x14ac:dyDescent="0.3">
      <c r="B47" s="275" t="s">
        <v>201</v>
      </c>
      <c r="C47" s="276"/>
      <c r="D47" s="198">
        <f>'Capacity (local prices)'!E72</f>
        <v>0</v>
      </c>
      <c r="E47" s="198">
        <f>'Capacity (local prices)'!F72</f>
        <v>0</v>
      </c>
      <c r="F47" s="198">
        <f>'Capacity (local prices)'!G72</f>
        <v>0</v>
      </c>
      <c r="G47" s="198">
        <f>'Capacity (local prices)'!H72</f>
        <v>0</v>
      </c>
      <c r="H47" s="198">
        <f>'Capacity (local prices)'!I72</f>
        <v>0</v>
      </c>
      <c r="I47" s="146"/>
      <c r="J47" s="157"/>
    </row>
    <row r="48" spans="2:10" x14ac:dyDescent="0.3">
      <c r="B48" s="275" t="s">
        <v>202</v>
      </c>
      <c r="C48" s="276"/>
      <c r="D48" s="198">
        <f>'Capacity (local prices)'!E82</f>
        <v>0</v>
      </c>
      <c r="E48" s="198">
        <f>'Capacity (local prices)'!F82</f>
        <v>0</v>
      </c>
      <c r="F48" s="198">
        <f>'Capacity (local prices)'!G82</f>
        <v>0</v>
      </c>
      <c r="G48" s="198">
        <f>'Capacity (local prices)'!H82</f>
        <v>0</v>
      </c>
      <c r="H48" s="198">
        <f>'Capacity (local prices)'!I82</f>
        <v>0</v>
      </c>
      <c r="I48" s="146"/>
      <c r="J48" s="157"/>
    </row>
    <row r="49" spans="2:14" x14ac:dyDescent="0.3">
      <c r="I49" s="146"/>
      <c r="J49" s="157"/>
    </row>
    <row r="50" spans="2:14" x14ac:dyDescent="0.3">
      <c r="B50" s="273" t="s">
        <v>203</v>
      </c>
      <c r="C50" s="274"/>
      <c r="D50" s="268"/>
      <c r="E50" s="268"/>
      <c r="F50" s="268"/>
      <c r="G50" s="268"/>
      <c r="H50" s="269"/>
      <c r="I50" s="146"/>
      <c r="J50" s="157"/>
    </row>
    <row r="51" spans="2:14" x14ac:dyDescent="0.3">
      <c r="B51" s="350" t="s">
        <v>204</v>
      </c>
      <c r="C51" s="281"/>
      <c r="D51" s="384">
        <f>'Capacity (local prices)'!E94</f>
        <v>0</v>
      </c>
      <c r="E51" s="198">
        <f>'Capacity (local prices)'!F94</f>
        <v>0</v>
      </c>
      <c r="F51" s="198">
        <f>'Capacity (local prices)'!G94</f>
        <v>0</v>
      </c>
      <c r="G51" s="198">
        <f>'Capacity (local prices)'!H94</f>
        <v>0</v>
      </c>
      <c r="H51" s="198">
        <f>'Capacity (local prices)'!I94</f>
        <v>0</v>
      </c>
      <c r="I51" s="146"/>
      <c r="J51" s="157"/>
    </row>
    <row r="52" spans="2:14" x14ac:dyDescent="0.3">
      <c r="I52" s="146"/>
      <c r="J52" s="157"/>
    </row>
    <row r="53" spans="2:14" x14ac:dyDescent="0.3">
      <c r="B53" s="273" t="s">
        <v>205</v>
      </c>
      <c r="C53" s="272"/>
      <c r="D53" s="268"/>
      <c r="E53" s="268"/>
      <c r="F53" s="268"/>
      <c r="G53" s="268"/>
      <c r="H53" s="269"/>
      <c r="I53" s="146"/>
      <c r="J53" s="157"/>
    </row>
    <row r="54" spans="2:14" x14ac:dyDescent="0.3">
      <c r="B54" s="275" t="s">
        <v>206</v>
      </c>
      <c r="C54" s="276"/>
      <c r="D54" s="384">
        <f>'Capacity (local prices)'!E101</f>
        <v>0</v>
      </c>
      <c r="E54" s="198">
        <f>'Capacity (local prices)'!F101</f>
        <v>0</v>
      </c>
      <c r="F54" s="198">
        <f>'Capacity (local prices)'!G101</f>
        <v>0</v>
      </c>
      <c r="G54" s="198">
        <f>'Capacity (local prices)'!H101</f>
        <v>0</v>
      </c>
      <c r="H54" s="198">
        <f>'Capacity (local prices)'!I101</f>
        <v>0</v>
      </c>
      <c r="I54" s="146"/>
      <c r="J54" s="157"/>
    </row>
    <row r="55" spans="2:14" x14ac:dyDescent="0.3">
      <c r="B55" s="280"/>
      <c r="C55" s="280"/>
      <c r="D55" s="267"/>
      <c r="E55" s="267"/>
      <c r="F55" s="267"/>
      <c r="G55" s="267"/>
      <c r="H55" s="267"/>
      <c r="I55" s="146"/>
      <c r="J55" s="157"/>
    </row>
    <row r="56" spans="2:14" x14ac:dyDescent="0.3">
      <c r="J56" s="157"/>
    </row>
    <row r="57" spans="2:14" x14ac:dyDescent="0.3">
      <c r="D57" s="671"/>
      <c r="E57" s="672"/>
      <c r="F57" s="672"/>
      <c r="G57" s="672"/>
      <c r="H57" s="672"/>
      <c r="I57" s="672"/>
      <c r="J57" s="157"/>
      <c r="K57" s="672"/>
      <c r="L57" s="672"/>
      <c r="M57" s="672"/>
      <c r="N57" s="672"/>
    </row>
    <row r="58" spans="2:14" x14ac:dyDescent="0.3">
      <c r="D58" s="672"/>
      <c r="E58" s="672"/>
      <c r="F58" s="672"/>
      <c r="G58" s="672"/>
      <c r="H58" s="672"/>
      <c r="I58" s="672"/>
      <c r="J58" s="157"/>
      <c r="K58" s="672"/>
      <c r="L58" s="672"/>
      <c r="M58" s="672"/>
      <c r="N58" s="672"/>
    </row>
    <row r="59" spans="2:14" x14ac:dyDescent="0.3">
      <c r="D59" s="671"/>
      <c r="E59" s="672"/>
      <c r="F59" s="672"/>
      <c r="G59" s="672"/>
      <c r="H59" s="672"/>
      <c r="I59" s="672"/>
      <c r="J59" s="157"/>
      <c r="K59" s="672"/>
      <c r="L59" s="672"/>
      <c r="M59" s="672"/>
      <c r="N59" s="672"/>
    </row>
    <row r="60" spans="2:14" x14ac:dyDescent="0.3">
      <c r="J60" s="157"/>
    </row>
    <row r="61" spans="2:14" x14ac:dyDescent="0.3">
      <c r="J61" s="157"/>
    </row>
    <row r="62" spans="2:14" x14ac:dyDescent="0.3">
      <c r="J62" s="157"/>
    </row>
  </sheetData>
  <sheetProtection algorithmName="SHA-512" hashValue="qEtPugjuhCigV2GK7xEmwNGMSB9W+fsO7K48jJGH/klmag8zko2XqC7kytAs8k3o19x+tdz6SUvNSqAbx1vyXg==" saltValue="VSRfeHL1ox3t3vKaaRmdMQ==" spinCount="100000" sheet="1" objects="1" scenarios="1"/>
  <phoneticPr fontId="47" type="noConversion"/>
  <pageMargins left="0.70866141732283472" right="0.70866141732283472" top="0.74803149606299213" bottom="0.74803149606299213" header="0.31496062992125984" footer="0.31496062992125984"/>
  <pageSetup paperSize="9" scale="46" fitToHeight="0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tabColor rgb="FFFF00FF"/>
    <pageSetUpPr fitToPage="1"/>
  </sheetPr>
  <dimension ref="A1:GL909"/>
  <sheetViews>
    <sheetView showGridLines="0" zoomScale="40" zoomScaleNormal="40" workbookViewId="0">
      <selection activeCell="A7" sqref="A7"/>
    </sheetView>
  </sheetViews>
  <sheetFormatPr defaultColWidth="9.109375" defaultRowHeight="13.8" x14ac:dyDescent="0.25"/>
  <cols>
    <col min="1" max="1" width="24.33203125" style="11" customWidth="1"/>
    <col min="2" max="2" width="49.44140625" style="11" customWidth="1"/>
    <col min="3" max="3" width="63.5546875" style="15" customWidth="1"/>
    <col min="4" max="4" width="20.44140625" style="11" customWidth="1"/>
    <col min="5" max="12" width="21" style="11" customWidth="1"/>
    <col min="13" max="13" width="22.88671875" style="11" customWidth="1"/>
    <col min="14" max="14" width="22.5546875" style="11" customWidth="1"/>
    <col min="15" max="15" width="25.88671875" style="11" customWidth="1"/>
    <col min="16" max="16" width="10.88671875" style="11" customWidth="1"/>
    <col min="17" max="17" width="10.88671875" style="12" customWidth="1"/>
    <col min="18" max="18" width="20.109375" style="12" customWidth="1"/>
    <col min="19" max="42" width="10.88671875" style="12" customWidth="1"/>
    <col min="43" max="50" width="10.88671875" style="13" customWidth="1"/>
    <col min="51" max="106" width="10.88671875" style="1" customWidth="1"/>
    <col min="107" max="193" width="10.88671875" style="11" customWidth="1"/>
    <col min="194" max="194" width="10.44140625" style="11" customWidth="1"/>
    <col min="195" max="16384" width="9.109375" style="11"/>
  </cols>
  <sheetData>
    <row r="1" spans="2:106" x14ac:dyDescent="0.25">
      <c r="B1" s="9" t="s">
        <v>207</v>
      </c>
      <c r="C1" s="105"/>
      <c r="D1" s="22"/>
      <c r="E1" s="10" t="s">
        <v>208</v>
      </c>
      <c r="F1" s="7"/>
      <c r="G1" s="7"/>
    </row>
    <row r="3" spans="2:106" x14ac:dyDescent="0.25">
      <c r="B3" s="95" t="s">
        <v>209</v>
      </c>
      <c r="C3" s="547"/>
      <c r="D3" s="548"/>
      <c r="E3" s="548"/>
      <c r="F3" s="548"/>
      <c r="G3" s="96"/>
    </row>
    <row r="4" spans="2:106" x14ac:dyDescent="0.25">
      <c r="B4" s="97"/>
      <c r="C4" s="98"/>
      <c r="D4" s="7"/>
      <c r="E4" s="7"/>
      <c r="F4" s="7"/>
      <c r="G4" s="99"/>
      <c r="L4" s="9" t="s">
        <v>210</v>
      </c>
      <c r="M4" s="9" t="s">
        <v>210</v>
      </c>
      <c r="N4" s="9" t="s">
        <v>211</v>
      </c>
      <c r="O4" s="9" t="s">
        <v>211</v>
      </c>
      <c r="P4" s="9" t="s">
        <v>212</v>
      </c>
      <c r="R4" s="184" t="s">
        <v>213</v>
      </c>
      <c r="S4" s="184" t="s">
        <v>141</v>
      </c>
      <c r="T4" s="184" t="s">
        <v>214</v>
      </c>
      <c r="V4" s="184" t="s">
        <v>215</v>
      </c>
    </row>
    <row r="5" spans="2:106" ht="27.6" x14ac:dyDescent="0.25">
      <c r="B5" s="100" t="s">
        <v>216</v>
      </c>
      <c r="C5" s="98"/>
      <c r="D5" s="7"/>
      <c r="E5" s="7"/>
      <c r="F5" s="7"/>
      <c r="G5" s="99"/>
      <c r="L5" s="16" t="s">
        <v>217</v>
      </c>
      <c r="M5" s="16" t="s">
        <v>218</v>
      </c>
      <c r="N5" s="16" t="s">
        <v>219</v>
      </c>
      <c r="O5" s="16" t="s">
        <v>220</v>
      </c>
      <c r="P5" s="19"/>
      <c r="Q5" s="17"/>
      <c r="R5" s="16" t="s">
        <v>220</v>
      </c>
      <c r="S5" s="154" t="s">
        <v>221</v>
      </c>
      <c r="V5" s="155">
        <v>4</v>
      </c>
    </row>
    <row r="6" spans="2:106" x14ac:dyDescent="0.25">
      <c r="B6" s="100" t="s">
        <v>222</v>
      </c>
      <c r="C6" s="98"/>
      <c r="D6" s="7"/>
      <c r="E6" s="7"/>
      <c r="F6" s="7"/>
      <c r="G6" s="99"/>
      <c r="J6" s="147"/>
      <c r="L6" s="21" t="s">
        <v>223</v>
      </c>
      <c r="M6" s="21" t="s">
        <v>224</v>
      </c>
      <c r="N6" s="21" t="str">
        <f>'Inputs and eligible population'!$E$11</f>
        <v>National</v>
      </c>
      <c r="O6" s="21" t="str">
        <f>IFERROR(VLOOKUP('Inputs and eligible population'!$E$11, $L$5:$M$14, 2, FALSE), "-")</f>
        <v>NATIONAL</v>
      </c>
      <c r="P6" s="16" t="b">
        <f>ISTEXT('Inputs and eligible population'!$E$12)</f>
        <v>1</v>
      </c>
      <c r="R6" s="208" t="s">
        <v>42</v>
      </c>
      <c r="S6" s="154" t="s">
        <v>164</v>
      </c>
      <c r="V6" s="155">
        <v>5</v>
      </c>
    </row>
    <row r="7" spans="2:106" x14ac:dyDescent="0.25">
      <c r="B7" s="97"/>
      <c r="C7" s="98"/>
      <c r="D7" s="7"/>
      <c r="E7" s="7"/>
      <c r="F7" s="7"/>
      <c r="G7" s="99"/>
      <c r="L7" s="21" t="s">
        <v>38</v>
      </c>
      <c r="M7" s="21" t="s">
        <v>225</v>
      </c>
      <c r="N7" s="21" t="str">
        <f>'Inputs and eligible population'!$E$11</f>
        <v>National</v>
      </c>
      <c r="O7" s="21" t="str">
        <f>IFERROR(VLOOKUP('Inputs and eligible population'!$E$11, $L$5:$M$14, 2, FALSE), "-")</f>
        <v>NATIONAL</v>
      </c>
      <c r="P7" s="16" t="b">
        <f>ISTEXT('Inputs and eligible population'!$E$12)</f>
        <v>1</v>
      </c>
      <c r="R7" s="208" t="s">
        <v>226</v>
      </c>
      <c r="S7" s="400"/>
      <c r="V7" s="155">
        <v>6</v>
      </c>
    </row>
    <row r="8" spans="2:106" ht="19.5" customHeight="1" x14ac:dyDescent="0.25">
      <c r="B8" s="101" t="s">
        <v>227</v>
      </c>
      <c r="C8" s="102"/>
      <c r="D8" s="103"/>
      <c r="E8" s="103"/>
      <c r="F8" s="103"/>
      <c r="G8" s="104"/>
      <c r="L8" s="21" t="s">
        <v>228</v>
      </c>
      <c r="M8" s="21" t="s">
        <v>229</v>
      </c>
      <c r="N8" s="21" t="str">
        <f>'Inputs and eligible population'!$E$11</f>
        <v>National</v>
      </c>
      <c r="O8" s="21" t="str">
        <f>IFERROR(VLOOKUP('Inputs and eligible population'!$E$11, $L$5:$M$14, 2, FALSE), "-")</f>
        <v>NATIONAL</v>
      </c>
      <c r="P8" s="16" t="b">
        <f>ISTEXT('Inputs and eligible population'!$E$12)</f>
        <v>1</v>
      </c>
      <c r="V8" s="155">
        <v>7</v>
      </c>
    </row>
    <row r="9" spans="2:106" ht="19.5" customHeight="1" x14ac:dyDescent="0.3">
      <c r="B9" s="14"/>
      <c r="L9" s="21" t="s">
        <v>230</v>
      </c>
      <c r="M9" s="21" t="s">
        <v>231</v>
      </c>
      <c r="N9" s="21" t="str">
        <f>'Inputs and eligible population'!$E$11</f>
        <v>National</v>
      </c>
      <c r="O9" s="21" t="str">
        <f>IFERROR(VLOOKUP('Inputs and eligible population'!$E$11, $L$5:$M$14, 2, FALSE), "-")</f>
        <v>NATIONAL</v>
      </c>
      <c r="P9" s="16" t="b">
        <f>ISTEXT('Inputs and eligible population'!$E$12)</f>
        <v>1</v>
      </c>
      <c r="V9" s="155" t="s">
        <v>161</v>
      </c>
    </row>
    <row r="10" spans="2:106" ht="14.4" x14ac:dyDescent="0.3">
      <c r="B10" s="14"/>
      <c r="K10" s="24"/>
      <c r="L10" s="21" t="s">
        <v>232</v>
      </c>
      <c r="M10" s="21" t="s">
        <v>233</v>
      </c>
      <c r="N10" s="21" t="str">
        <f>'Inputs and eligible population'!$E$11</f>
        <v>National</v>
      </c>
      <c r="O10" s="21" t="str">
        <f>IFERROR(VLOOKUP('Inputs and eligible population'!$E$11, $L$5:$M$14, 2, FALSE), "-")</f>
        <v>NATIONAL</v>
      </c>
      <c r="P10" s="16" t="b">
        <f>ISTEXT('Inputs and eligible population'!$E$12)</f>
        <v>1</v>
      </c>
      <c r="V10" s="155" t="s">
        <v>234</v>
      </c>
    </row>
    <row r="11" spans="2:106" x14ac:dyDescent="0.25">
      <c r="B11" s="9" t="s">
        <v>235</v>
      </c>
      <c r="C11" s="24"/>
      <c r="D11" s="24"/>
      <c r="E11" s="24"/>
      <c r="K11" s="24"/>
      <c r="L11" s="121" t="s">
        <v>236</v>
      </c>
      <c r="M11" s="21" t="s">
        <v>237</v>
      </c>
      <c r="N11" s="21" t="str">
        <f>'Inputs and eligible population'!$E$11</f>
        <v>National</v>
      </c>
      <c r="O11" s="21" t="str">
        <f>IFERROR(VLOOKUP('Inputs and eligible population'!$E$11, $L$5:$M$14, 2, FALSE), "-")</f>
        <v>NATIONAL</v>
      </c>
      <c r="P11" s="16" t="b">
        <f>ISTEXT('Inputs and eligible population'!$E$12)</f>
        <v>1</v>
      </c>
      <c r="V11" s="155" t="s">
        <v>238</v>
      </c>
    </row>
    <row r="12" spans="2:106" ht="43.5" customHeight="1" x14ac:dyDescent="0.25">
      <c r="B12" s="15"/>
      <c r="D12" s="215" t="s">
        <v>239</v>
      </c>
      <c r="E12" s="215" t="s">
        <v>239</v>
      </c>
      <c r="L12" s="21" t="s">
        <v>240</v>
      </c>
      <c r="M12" s="21" t="s">
        <v>241</v>
      </c>
      <c r="N12" s="21" t="str">
        <f>'Inputs and eligible population'!$E$11</f>
        <v>National</v>
      </c>
      <c r="O12" s="21" t="str">
        <f>IFERROR(VLOOKUP('Inputs and eligible population'!$E$11, $L$5:$M$14, 2, FALSE), "-")</f>
        <v>NATIONAL</v>
      </c>
      <c r="P12" s="16" t="b">
        <f>ISTEXT('Inputs and eligible population'!$E$12)</f>
        <v>1</v>
      </c>
      <c r="V12" s="155" t="s">
        <v>242</v>
      </c>
    </row>
    <row r="13" spans="2:106" s="19" customFormat="1" ht="45.9" customHeight="1" x14ac:dyDescent="0.25">
      <c r="B13" s="216" t="s">
        <v>39</v>
      </c>
      <c r="C13" s="216" t="s">
        <v>243</v>
      </c>
      <c r="D13" s="26" t="s">
        <v>244</v>
      </c>
      <c r="E13" s="26" t="s">
        <v>245</v>
      </c>
      <c r="F13" s="216" t="s">
        <v>246</v>
      </c>
      <c r="G13" s="11"/>
      <c r="H13" s="11"/>
      <c r="I13" s="11"/>
      <c r="K13" s="11"/>
      <c r="L13" s="21" t="s">
        <v>247</v>
      </c>
      <c r="M13" s="21" t="s">
        <v>248</v>
      </c>
      <c r="N13" s="21" t="str">
        <f>'Inputs and eligible population'!$E$11</f>
        <v>National</v>
      </c>
      <c r="O13" s="21" t="str">
        <f>IFERROR(VLOOKUP('Inputs and eligible population'!$E$11, $L$5:$M$14, 2, FALSE), "-")</f>
        <v>NATIONAL</v>
      </c>
      <c r="P13" s="16" t="b">
        <f>ISTEXT('Inputs and eligible population'!$E$12)</f>
        <v>1</v>
      </c>
      <c r="Q13" s="12"/>
      <c r="R13" s="12"/>
      <c r="S13" s="12"/>
      <c r="T13" s="12"/>
      <c r="U13" s="12"/>
      <c r="V13" s="412">
        <v>9</v>
      </c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8"/>
      <c r="AR13" s="18"/>
      <c r="AS13" s="18"/>
      <c r="AT13" s="18"/>
      <c r="AU13" s="18"/>
      <c r="AV13" s="18"/>
      <c r="AW13" s="18"/>
      <c r="AX13" s="18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</row>
    <row r="14" spans="2:106" x14ac:dyDescent="0.25">
      <c r="B14" s="217" t="str">
        <f>IF((OR('Inputs and eligible population'!E11="&lt;select&gt;",'Inputs and eligible population'!E11="")), "-", 'Inputs and eligible population'!E12)</f>
        <v>England</v>
      </c>
      <c r="C14" s="20">
        <f>IF(OR(B14="", B14="-"), "",VLOOKUP((CONCATENATE($N7," - ",$B14)),$C$23:$GL$550,4,FALSE))</f>
        <v>56550138</v>
      </c>
      <c r="D14" s="94">
        <f>IF(OR(C14="", C14="-"), "",VLOOKUP((CONCATENATE($N7," - ",$B14)),$C$23:$GL$550,2,FALSE))</f>
        <v>21779298</v>
      </c>
      <c r="E14" s="94">
        <f>IF(OR(D14="", D14="-"), "",VLOOKUP((CONCATENATE($N7," - ",$B14)),$C$23:$GL$550,3,FALSE))</f>
        <v>22677552</v>
      </c>
      <c r="F14" s="20">
        <f>IFERROR(D14+E14, "")</f>
        <v>44456850</v>
      </c>
      <c r="L14" s="21" t="s">
        <v>249</v>
      </c>
      <c r="M14" s="21" t="s">
        <v>250</v>
      </c>
      <c r="N14" s="21" t="str">
        <f>'Inputs and eligible population'!$E$11</f>
        <v>National</v>
      </c>
      <c r="O14" s="21" t="str">
        <f>IFERROR(VLOOKUP('Inputs and eligible population'!$E$11, $L$5:$M$14, 2, FALSE), "-")</f>
        <v>NATIONAL</v>
      </c>
      <c r="P14" s="16" t="b">
        <f>ISTEXT('Inputs and eligible population'!$E$12)</f>
        <v>1</v>
      </c>
      <c r="V14" s="155" t="s">
        <v>251</v>
      </c>
    </row>
    <row r="15" spans="2:106" x14ac:dyDescent="0.25">
      <c r="B15" s="217" t="str">
        <f>'Inputs and eligible population'!C16</f>
        <v>Manually entered current locality population (n/a)</v>
      </c>
      <c r="C15" s="20" t="str">
        <f>IF(OR('Inputs and eligible population'!E16="",'Inputs and eligible population'!E16="-"),"",'Inputs and eligible population'!E16)</f>
        <v/>
      </c>
      <c r="D15" s="94" t="str">
        <f>IFERROR(C15*($D$23/100000), "")</f>
        <v/>
      </c>
      <c r="E15" s="94" t="str">
        <f>IFERROR(C15*($E$23/100000), "")</f>
        <v/>
      </c>
      <c r="F15" s="20">
        <f>IF('Inputs and eligible population'!E16=0,'Population selection'!F14,'Inputs and eligible population'!E16)</f>
        <v>44456850</v>
      </c>
      <c r="L15" s="21"/>
      <c r="M15" s="21"/>
      <c r="N15" s="21"/>
      <c r="O15" s="21"/>
      <c r="P15" s="21"/>
      <c r="V15" s="155" t="s">
        <v>252</v>
      </c>
    </row>
    <row r="16" spans="2:106" x14ac:dyDescent="0.25">
      <c r="B16" s="218" t="s">
        <v>253</v>
      </c>
      <c r="C16" s="219">
        <f>IF(C15&gt;0,C14,C15)</f>
        <v>56550138</v>
      </c>
      <c r="D16" s="219">
        <f>IF(D15&gt;0,D14,D15)</f>
        <v>21779298</v>
      </c>
      <c r="E16" s="219">
        <f>IF(E15&gt;0,E14,E15)</f>
        <v>22677552</v>
      </c>
      <c r="F16" s="219">
        <f>SUM(F15)</f>
        <v>44456850</v>
      </c>
      <c r="L16" s="22"/>
      <c r="M16" s="22"/>
      <c r="P16" s="398">
        <f>COUNTIF(P6:P14, TRUE)</f>
        <v>9</v>
      </c>
    </row>
    <row r="17" spans="1:194" x14ac:dyDescent="0.25">
      <c r="Q17" s="23"/>
      <c r="R17" s="23"/>
    </row>
    <row r="18" spans="1:194" ht="45.6" customHeight="1" x14ac:dyDescent="0.25">
      <c r="B18" s="93"/>
      <c r="C18" s="159"/>
      <c r="D18" s="26" t="s">
        <v>239</v>
      </c>
      <c r="E18" s="26" t="s">
        <v>239</v>
      </c>
      <c r="F18" s="93"/>
      <c r="I18" s="93"/>
      <c r="J18" s="93"/>
      <c r="K18" s="24"/>
      <c r="N18" s="24"/>
    </row>
    <row r="19" spans="1:194" ht="23.1" customHeight="1" x14ac:dyDescent="0.25">
      <c r="D19" s="220">
        <v>2</v>
      </c>
      <c r="E19" s="220">
        <v>3</v>
      </c>
      <c r="F19" s="220">
        <v>4</v>
      </c>
      <c r="G19" s="220">
        <v>5</v>
      </c>
      <c r="H19" s="220">
        <v>6</v>
      </c>
      <c r="K19" s="24"/>
    </row>
    <row r="20" spans="1:194" s="1" customFormat="1" ht="48" customHeight="1" x14ac:dyDescent="0.25">
      <c r="A20" s="137" t="s">
        <v>219</v>
      </c>
      <c r="B20" s="136" t="s">
        <v>254</v>
      </c>
      <c r="C20" s="136" t="s">
        <v>255</v>
      </c>
      <c r="D20" s="85" t="s">
        <v>256</v>
      </c>
      <c r="E20" s="85" t="s">
        <v>256</v>
      </c>
      <c r="F20" s="85" t="s">
        <v>257</v>
      </c>
      <c r="G20" s="85" t="s">
        <v>257</v>
      </c>
      <c r="H20" s="85" t="s">
        <v>257</v>
      </c>
      <c r="I20" s="136" t="s">
        <v>256</v>
      </c>
      <c r="J20" s="136" t="s">
        <v>256</v>
      </c>
      <c r="K20" s="136" t="s">
        <v>258</v>
      </c>
      <c r="L20" s="136" t="s">
        <v>258</v>
      </c>
      <c r="M20" s="138" t="s">
        <v>259</v>
      </c>
      <c r="N20" s="549"/>
      <c r="O20" s="549"/>
      <c r="P20" s="549"/>
      <c r="Q20" s="549"/>
      <c r="R20" s="549"/>
      <c r="S20" s="549"/>
      <c r="T20" s="549"/>
      <c r="U20" s="549"/>
      <c r="V20" s="549"/>
      <c r="W20" s="549"/>
      <c r="X20" s="549"/>
      <c r="Y20" s="549"/>
      <c r="Z20" s="549"/>
      <c r="AA20" s="549"/>
      <c r="AB20" s="549"/>
      <c r="AC20" s="549"/>
      <c r="AD20" s="549"/>
      <c r="AE20" s="549"/>
      <c r="AF20" s="549"/>
      <c r="AG20" s="549"/>
      <c r="AH20" s="549"/>
      <c r="AI20" s="549"/>
      <c r="AJ20" s="549"/>
      <c r="AK20" s="549"/>
      <c r="AL20" s="549"/>
      <c r="AM20" s="549"/>
      <c r="AN20" s="549"/>
      <c r="AO20" s="549"/>
      <c r="AP20" s="549"/>
      <c r="AQ20" s="549"/>
      <c r="AR20" s="549"/>
      <c r="AS20" s="549"/>
      <c r="AT20" s="549"/>
      <c r="AU20" s="549"/>
      <c r="AV20" s="549"/>
      <c r="AW20" s="549"/>
      <c r="AX20" s="549"/>
      <c r="AY20" s="549"/>
      <c r="AZ20" s="549"/>
      <c r="BA20" s="549"/>
      <c r="BB20" s="549"/>
      <c r="BC20" s="549"/>
      <c r="BD20" s="549"/>
      <c r="BE20" s="549"/>
      <c r="BF20" s="549"/>
      <c r="BG20" s="549"/>
      <c r="BH20" s="549"/>
      <c r="BI20" s="549"/>
      <c r="BJ20" s="549"/>
      <c r="BK20" s="549"/>
      <c r="BL20" s="549"/>
      <c r="BM20" s="549"/>
      <c r="BN20" s="549"/>
      <c r="BO20" s="549"/>
      <c r="BP20" s="549"/>
      <c r="BQ20" s="549"/>
      <c r="BR20" s="549"/>
      <c r="BS20" s="549"/>
      <c r="BT20" s="549"/>
      <c r="BU20" s="549"/>
      <c r="BV20" s="549"/>
      <c r="BW20" s="549"/>
      <c r="BX20" s="549"/>
      <c r="BY20" s="549"/>
      <c r="BZ20" s="549"/>
      <c r="CA20" s="549"/>
      <c r="CB20" s="549"/>
      <c r="CC20" s="549"/>
      <c r="CD20" s="549"/>
      <c r="CE20" s="549"/>
      <c r="CF20" s="549"/>
      <c r="CG20" s="549"/>
      <c r="CH20" s="549"/>
      <c r="CI20" s="549"/>
      <c r="CJ20" s="549"/>
      <c r="CK20" s="549"/>
      <c r="CL20" s="549"/>
      <c r="CM20" s="549"/>
      <c r="CN20" s="549"/>
      <c r="CO20" s="549"/>
      <c r="CP20" s="549"/>
      <c r="CQ20" s="549"/>
      <c r="CR20" s="549"/>
      <c r="CS20" s="549"/>
      <c r="CT20" s="549"/>
      <c r="CU20" s="549"/>
      <c r="CV20" s="549"/>
      <c r="CW20" s="549"/>
      <c r="CX20" s="549"/>
      <c r="CY20" s="139"/>
      <c r="CZ20" s="550" t="s">
        <v>260</v>
      </c>
      <c r="DA20" s="550"/>
      <c r="DB20" s="550"/>
      <c r="DC20" s="550"/>
      <c r="DD20" s="550"/>
      <c r="DE20" s="550"/>
      <c r="DF20" s="550"/>
      <c r="DG20" s="550"/>
      <c r="DH20" s="550"/>
      <c r="DI20" s="550"/>
      <c r="DJ20" s="550"/>
      <c r="DK20" s="550"/>
      <c r="DL20" s="550"/>
      <c r="DM20" s="550"/>
      <c r="DN20" s="550"/>
      <c r="DO20" s="550"/>
      <c r="DP20" s="550"/>
      <c r="DQ20" s="550"/>
      <c r="DR20" s="550"/>
      <c r="DS20" s="550"/>
      <c r="DT20" s="550"/>
      <c r="DU20" s="550"/>
      <c r="DV20" s="550"/>
      <c r="DW20" s="550"/>
      <c r="DX20" s="550"/>
      <c r="DY20" s="550"/>
      <c r="DZ20" s="550"/>
      <c r="EA20" s="550"/>
      <c r="EB20" s="550"/>
      <c r="EC20" s="550"/>
      <c r="ED20" s="550"/>
      <c r="EE20" s="550"/>
      <c r="EF20" s="550"/>
      <c r="EG20" s="550"/>
      <c r="EH20" s="550"/>
      <c r="EI20" s="550"/>
      <c r="EJ20" s="550"/>
      <c r="EK20" s="550"/>
      <c r="EL20" s="550"/>
      <c r="EM20" s="550"/>
      <c r="EN20" s="550"/>
      <c r="EO20" s="550"/>
      <c r="EP20" s="550"/>
      <c r="EQ20" s="550"/>
      <c r="ER20" s="550"/>
      <c r="ES20" s="550"/>
      <c r="ET20" s="550"/>
      <c r="EU20" s="550"/>
      <c r="EV20" s="550"/>
      <c r="EW20" s="550"/>
      <c r="EX20" s="550"/>
      <c r="EY20" s="550"/>
      <c r="EZ20" s="550"/>
      <c r="FA20" s="550"/>
      <c r="FB20" s="550"/>
      <c r="FC20" s="550"/>
      <c r="FD20" s="550"/>
      <c r="FE20" s="550"/>
      <c r="FF20" s="550"/>
      <c r="FG20" s="550"/>
      <c r="FH20" s="550"/>
      <c r="FI20" s="550"/>
      <c r="FJ20" s="550"/>
      <c r="FK20" s="550"/>
      <c r="FL20" s="550"/>
      <c r="FM20" s="550"/>
      <c r="FN20" s="550"/>
      <c r="FO20" s="550"/>
      <c r="FP20" s="550"/>
      <c r="FQ20" s="550"/>
      <c r="FR20" s="550"/>
      <c r="FS20" s="550"/>
      <c r="FT20" s="550"/>
      <c r="FU20" s="550"/>
      <c r="FV20" s="550"/>
      <c r="FW20" s="550"/>
      <c r="FX20" s="550"/>
      <c r="FY20" s="550"/>
      <c r="FZ20" s="550"/>
      <c r="GA20" s="550"/>
      <c r="GB20" s="550"/>
      <c r="GC20" s="550"/>
      <c r="GD20" s="550"/>
      <c r="GE20" s="550"/>
      <c r="GF20" s="550"/>
      <c r="GG20" s="550"/>
      <c r="GH20" s="550"/>
      <c r="GI20" s="550"/>
      <c r="GJ20" s="550"/>
      <c r="GK20" s="550"/>
      <c r="GL20" s="135"/>
    </row>
    <row r="21" spans="1:194" s="8" customFormat="1" ht="27.6" x14ac:dyDescent="0.25">
      <c r="A21" s="137"/>
      <c r="B21" s="136"/>
      <c r="C21" s="136"/>
      <c r="D21" s="25" t="s">
        <v>244</v>
      </c>
      <c r="E21" s="26" t="s">
        <v>245</v>
      </c>
      <c r="F21" s="85" t="s">
        <v>261</v>
      </c>
      <c r="G21" s="84" t="s">
        <v>259</v>
      </c>
      <c r="H21" s="84" t="s">
        <v>260</v>
      </c>
      <c r="I21" s="85" t="s">
        <v>259</v>
      </c>
      <c r="J21" s="84" t="s">
        <v>260</v>
      </c>
      <c r="K21" s="85" t="s">
        <v>259</v>
      </c>
      <c r="L21" s="27" t="s">
        <v>260</v>
      </c>
      <c r="M21" s="28">
        <v>0</v>
      </c>
      <c r="N21" s="29">
        <v>1</v>
      </c>
      <c r="O21" s="29">
        <v>2</v>
      </c>
      <c r="P21" s="29">
        <v>3</v>
      </c>
      <c r="Q21" s="29">
        <v>4</v>
      </c>
      <c r="R21" s="29">
        <v>5</v>
      </c>
      <c r="S21" s="29">
        <v>6</v>
      </c>
      <c r="T21" s="29">
        <v>7</v>
      </c>
      <c r="U21" s="29">
        <v>8</v>
      </c>
      <c r="V21" s="29">
        <v>9</v>
      </c>
      <c r="W21" s="29">
        <v>10</v>
      </c>
      <c r="X21" s="29">
        <v>11</v>
      </c>
      <c r="Y21" s="29">
        <v>12</v>
      </c>
      <c r="Z21" s="29">
        <v>13</v>
      </c>
      <c r="AA21" s="29">
        <v>14</v>
      </c>
      <c r="AB21" s="29">
        <v>15</v>
      </c>
      <c r="AC21" s="29">
        <v>16</v>
      </c>
      <c r="AD21" s="29">
        <v>17</v>
      </c>
      <c r="AE21" s="29">
        <v>18</v>
      </c>
      <c r="AF21" s="29">
        <v>19</v>
      </c>
      <c r="AG21" s="29">
        <v>20</v>
      </c>
      <c r="AH21" s="29">
        <v>21</v>
      </c>
      <c r="AI21" s="29">
        <v>22</v>
      </c>
      <c r="AJ21" s="29">
        <v>23</v>
      </c>
      <c r="AK21" s="29">
        <v>24</v>
      </c>
      <c r="AL21" s="29">
        <v>25</v>
      </c>
      <c r="AM21" s="29">
        <v>26</v>
      </c>
      <c r="AN21" s="29">
        <v>27</v>
      </c>
      <c r="AO21" s="29">
        <v>28</v>
      </c>
      <c r="AP21" s="29">
        <v>29</v>
      </c>
      <c r="AQ21" s="29">
        <v>30</v>
      </c>
      <c r="AR21" s="29">
        <v>31</v>
      </c>
      <c r="AS21" s="29">
        <v>32</v>
      </c>
      <c r="AT21" s="29">
        <v>33</v>
      </c>
      <c r="AU21" s="29">
        <v>34</v>
      </c>
      <c r="AV21" s="29">
        <v>35</v>
      </c>
      <c r="AW21" s="29">
        <v>36</v>
      </c>
      <c r="AX21" s="29">
        <v>37</v>
      </c>
      <c r="AY21" s="29">
        <v>38</v>
      </c>
      <c r="AZ21" s="29">
        <v>39</v>
      </c>
      <c r="BA21" s="29">
        <v>40</v>
      </c>
      <c r="BB21" s="29">
        <v>41</v>
      </c>
      <c r="BC21" s="29">
        <v>42</v>
      </c>
      <c r="BD21" s="29">
        <v>43</v>
      </c>
      <c r="BE21" s="29">
        <v>44</v>
      </c>
      <c r="BF21" s="29">
        <v>45</v>
      </c>
      <c r="BG21" s="29">
        <v>46</v>
      </c>
      <c r="BH21" s="29">
        <v>47</v>
      </c>
      <c r="BI21" s="29">
        <v>48</v>
      </c>
      <c r="BJ21" s="29">
        <v>49</v>
      </c>
      <c r="BK21" s="29">
        <v>50</v>
      </c>
      <c r="BL21" s="29">
        <v>51</v>
      </c>
      <c r="BM21" s="29">
        <v>52</v>
      </c>
      <c r="BN21" s="29">
        <v>53</v>
      </c>
      <c r="BO21" s="29">
        <v>54</v>
      </c>
      <c r="BP21" s="29">
        <v>55</v>
      </c>
      <c r="BQ21" s="29">
        <v>56</v>
      </c>
      <c r="BR21" s="29">
        <v>57</v>
      </c>
      <c r="BS21" s="29">
        <v>58</v>
      </c>
      <c r="BT21" s="29">
        <v>59</v>
      </c>
      <c r="BU21" s="29">
        <v>60</v>
      </c>
      <c r="BV21" s="29">
        <v>61</v>
      </c>
      <c r="BW21" s="29">
        <v>62</v>
      </c>
      <c r="BX21" s="29">
        <v>63</v>
      </c>
      <c r="BY21" s="29">
        <v>64</v>
      </c>
      <c r="BZ21" s="29">
        <v>65</v>
      </c>
      <c r="CA21" s="29">
        <v>66</v>
      </c>
      <c r="CB21" s="29">
        <v>67</v>
      </c>
      <c r="CC21" s="29">
        <v>68</v>
      </c>
      <c r="CD21" s="29">
        <v>69</v>
      </c>
      <c r="CE21" s="29">
        <v>70</v>
      </c>
      <c r="CF21" s="29">
        <v>71</v>
      </c>
      <c r="CG21" s="29">
        <v>72</v>
      </c>
      <c r="CH21" s="29">
        <v>73</v>
      </c>
      <c r="CI21" s="29">
        <v>74</v>
      </c>
      <c r="CJ21" s="29">
        <v>75</v>
      </c>
      <c r="CK21" s="29">
        <v>76</v>
      </c>
      <c r="CL21" s="29">
        <v>77</v>
      </c>
      <c r="CM21" s="29">
        <v>78</v>
      </c>
      <c r="CN21" s="29">
        <v>79</v>
      </c>
      <c r="CO21" s="29">
        <v>80</v>
      </c>
      <c r="CP21" s="29">
        <v>81</v>
      </c>
      <c r="CQ21" s="29">
        <v>82</v>
      </c>
      <c r="CR21" s="29">
        <v>83</v>
      </c>
      <c r="CS21" s="29">
        <v>84</v>
      </c>
      <c r="CT21" s="29">
        <v>85</v>
      </c>
      <c r="CU21" s="29">
        <v>86</v>
      </c>
      <c r="CV21" s="29">
        <v>87</v>
      </c>
      <c r="CW21" s="29">
        <v>88</v>
      </c>
      <c r="CX21" s="29">
        <v>89</v>
      </c>
      <c r="CY21" s="71" t="s">
        <v>262</v>
      </c>
      <c r="CZ21" s="29">
        <v>0</v>
      </c>
      <c r="DA21" s="29">
        <v>1</v>
      </c>
      <c r="DB21" s="29">
        <v>2</v>
      </c>
      <c r="DC21" s="29">
        <v>3</v>
      </c>
      <c r="DD21" s="29">
        <v>4</v>
      </c>
      <c r="DE21" s="29">
        <v>5</v>
      </c>
      <c r="DF21" s="29">
        <v>6</v>
      </c>
      <c r="DG21" s="29">
        <v>7</v>
      </c>
      <c r="DH21" s="29">
        <v>8</v>
      </c>
      <c r="DI21" s="29">
        <v>9</v>
      </c>
      <c r="DJ21" s="29">
        <v>10</v>
      </c>
      <c r="DK21" s="29">
        <v>11</v>
      </c>
      <c r="DL21" s="29">
        <v>12</v>
      </c>
      <c r="DM21" s="29">
        <v>13</v>
      </c>
      <c r="DN21" s="29">
        <v>14</v>
      </c>
      <c r="DO21" s="29">
        <v>15</v>
      </c>
      <c r="DP21" s="29">
        <v>16</v>
      </c>
      <c r="DQ21" s="29">
        <v>17</v>
      </c>
      <c r="DR21" s="29">
        <v>18</v>
      </c>
      <c r="DS21" s="29">
        <v>19</v>
      </c>
      <c r="DT21" s="29">
        <v>20</v>
      </c>
      <c r="DU21" s="29">
        <v>21</v>
      </c>
      <c r="DV21" s="29">
        <v>22</v>
      </c>
      <c r="DW21" s="29">
        <v>23</v>
      </c>
      <c r="DX21" s="29">
        <v>24</v>
      </c>
      <c r="DY21" s="29">
        <v>25</v>
      </c>
      <c r="DZ21" s="29">
        <v>26</v>
      </c>
      <c r="EA21" s="29">
        <v>27</v>
      </c>
      <c r="EB21" s="29">
        <v>28</v>
      </c>
      <c r="EC21" s="29">
        <v>29</v>
      </c>
      <c r="ED21" s="29">
        <v>30</v>
      </c>
      <c r="EE21" s="29">
        <v>31</v>
      </c>
      <c r="EF21" s="29">
        <v>32</v>
      </c>
      <c r="EG21" s="29">
        <v>33</v>
      </c>
      <c r="EH21" s="29">
        <v>34</v>
      </c>
      <c r="EI21" s="29">
        <v>35</v>
      </c>
      <c r="EJ21" s="29">
        <v>36</v>
      </c>
      <c r="EK21" s="29">
        <v>37</v>
      </c>
      <c r="EL21" s="29">
        <v>38</v>
      </c>
      <c r="EM21" s="29">
        <v>39</v>
      </c>
      <c r="EN21" s="29">
        <v>40</v>
      </c>
      <c r="EO21" s="29">
        <v>41</v>
      </c>
      <c r="EP21" s="29">
        <v>42</v>
      </c>
      <c r="EQ21" s="29">
        <v>43</v>
      </c>
      <c r="ER21" s="29">
        <v>44</v>
      </c>
      <c r="ES21" s="29">
        <v>45</v>
      </c>
      <c r="ET21" s="29">
        <v>46</v>
      </c>
      <c r="EU21" s="29">
        <v>47</v>
      </c>
      <c r="EV21" s="29">
        <v>48</v>
      </c>
      <c r="EW21" s="29">
        <v>49</v>
      </c>
      <c r="EX21" s="29">
        <v>50</v>
      </c>
      <c r="EY21" s="29">
        <v>51</v>
      </c>
      <c r="EZ21" s="29">
        <v>52</v>
      </c>
      <c r="FA21" s="29">
        <v>53</v>
      </c>
      <c r="FB21" s="29">
        <v>54</v>
      </c>
      <c r="FC21" s="29">
        <v>55</v>
      </c>
      <c r="FD21" s="29">
        <v>56</v>
      </c>
      <c r="FE21" s="29">
        <v>57</v>
      </c>
      <c r="FF21" s="29">
        <v>58</v>
      </c>
      <c r="FG21" s="29">
        <v>59</v>
      </c>
      <c r="FH21" s="29">
        <v>60</v>
      </c>
      <c r="FI21" s="29">
        <v>61</v>
      </c>
      <c r="FJ21" s="29">
        <v>62</v>
      </c>
      <c r="FK21" s="29">
        <v>63</v>
      </c>
      <c r="FL21" s="29">
        <v>64</v>
      </c>
      <c r="FM21" s="29">
        <v>65</v>
      </c>
      <c r="FN21" s="29">
        <v>66</v>
      </c>
      <c r="FO21" s="29">
        <v>67</v>
      </c>
      <c r="FP21" s="29">
        <v>68</v>
      </c>
      <c r="FQ21" s="29">
        <v>69</v>
      </c>
      <c r="FR21" s="29">
        <v>70</v>
      </c>
      <c r="FS21" s="29">
        <v>71</v>
      </c>
      <c r="FT21" s="29">
        <v>72</v>
      </c>
      <c r="FU21" s="29">
        <v>73</v>
      </c>
      <c r="FV21" s="29">
        <v>74</v>
      </c>
      <c r="FW21" s="29">
        <v>75</v>
      </c>
      <c r="FX21" s="29">
        <v>76</v>
      </c>
      <c r="FY21" s="29">
        <v>77</v>
      </c>
      <c r="FZ21" s="29">
        <v>78</v>
      </c>
      <c r="GA21" s="29">
        <v>79</v>
      </c>
      <c r="GB21" s="29">
        <v>80</v>
      </c>
      <c r="GC21" s="29">
        <v>81</v>
      </c>
      <c r="GD21" s="29">
        <v>82</v>
      </c>
      <c r="GE21" s="29">
        <v>83</v>
      </c>
      <c r="GF21" s="29">
        <v>84</v>
      </c>
      <c r="GG21" s="29">
        <v>85</v>
      </c>
      <c r="GH21" s="29">
        <v>86</v>
      </c>
      <c r="GI21" s="29">
        <v>87</v>
      </c>
      <c r="GJ21" s="29">
        <v>88</v>
      </c>
      <c r="GK21" s="29">
        <v>89</v>
      </c>
      <c r="GL21" s="71" t="s">
        <v>262</v>
      </c>
    </row>
    <row r="22" spans="1:194" s="1" customFormat="1" x14ac:dyDescent="0.25">
      <c r="A22" s="30"/>
      <c r="B22" s="72"/>
      <c r="C22" s="60"/>
      <c r="D22" s="81"/>
      <c r="E22" s="81"/>
      <c r="F22" s="551"/>
      <c r="G22" s="551"/>
      <c r="H22" s="81"/>
      <c r="I22" s="81"/>
      <c r="J22" s="81"/>
      <c r="K22" s="551"/>
      <c r="L22" s="81"/>
      <c r="M22" s="551"/>
      <c r="N22" s="551"/>
      <c r="O22" s="551"/>
      <c r="P22" s="551"/>
      <c r="Q22" s="551"/>
      <c r="R22" s="551"/>
      <c r="S22" s="551"/>
      <c r="T22" s="551"/>
      <c r="U22" s="551"/>
      <c r="V22" s="551"/>
      <c r="W22" s="551"/>
      <c r="X22" s="551"/>
      <c r="Y22" s="551"/>
      <c r="Z22" s="551"/>
      <c r="AA22" s="551"/>
      <c r="AB22" s="551"/>
      <c r="AC22" s="551"/>
      <c r="AD22" s="551"/>
      <c r="AE22" s="551"/>
      <c r="AF22" s="551"/>
      <c r="AG22" s="551"/>
      <c r="AH22" s="551"/>
      <c r="AI22" s="551"/>
      <c r="AJ22" s="551"/>
      <c r="AK22" s="551"/>
      <c r="AL22" s="551"/>
      <c r="AM22" s="551"/>
      <c r="AN22" s="551"/>
      <c r="AO22" s="551"/>
      <c r="AP22" s="551"/>
      <c r="AQ22" s="551"/>
      <c r="AR22" s="551"/>
      <c r="AS22" s="551"/>
      <c r="AT22" s="551"/>
      <c r="AU22" s="551"/>
      <c r="AV22" s="551"/>
      <c r="AW22" s="551"/>
      <c r="AX22" s="551"/>
      <c r="AY22" s="551"/>
      <c r="AZ22" s="551"/>
      <c r="BA22" s="551"/>
      <c r="BB22" s="551"/>
      <c r="BC22" s="551"/>
      <c r="BD22" s="551"/>
      <c r="BE22" s="551"/>
      <c r="BF22" s="551"/>
      <c r="BG22" s="551"/>
      <c r="BH22" s="551"/>
      <c r="BI22" s="551"/>
      <c r="BJ22" s="551"/>
      <c r="BK22" s="551"/>
      <c r="BL22" s="551"/>
      <c r="BM22" s="551"/>
      <c r="BN22" s="551"/>
      <c r="BO22" s="551"/>
      <c r="BP22" s="551"/>
      <c r="BQ22" s="551"/>
      <c r="BR22" s="551"/>
      <c r="BS22" s="551"/>
      <c r="BT22" s="551"/>
      <c r="BU22" s="551"/>
      <c r="BV22" s="551"/>
      <c r="BW22" s="551"/>
      <c r="BX22" s="551"/>
      <c r="BY22" s="551"/>
      <c r="BZ22" s="551"/>
      <c r="CA22" s="551"/>
      <c r="CB22" s="551"/>
      <c r="CC22" s="551"/>
      <c r="CD22" s="551"/>
      <c r="CE22" s="551"/>
      <c r="CF22" s="551"/>
      <c r="CG22" s="551"/>
      <c r="CH22" s="551"/>
      <c r="CI22" s="551"/>
      <c r="CJ22" s="551"/>
      <c r="CK22" s="551"/>
      <c r="CL22" s="551"/>
      <c r="CM22" s="551"/>
      <c r="CN22" s="551"/>
      <c r="CO22" s="551"/>
      <c r="CP22" s="551"/>
      <c r="CQ22" s="551"/>
      <c r="CR22" s="551"/>
      <c r="CS22" s="551"/>
      <c r="CT22" s="551"/>
      <c r="CU22" s="551"/>
      <c r="CV22" s="551"/>
      <c r="CW22" s="551"/>
      <c r="CX22" s="551"/>
      <c r="CY22" s="81"/>
      <c r="CZ22" s="551"/>
      <c r="DA22" s="551"/>
      <c r="DB22" s="551"/>
      <c r="DC22" s="551"/>
      <c r="DD22" s="551"/>
      <c r="DE22" s="551"/>
      <c r="DF22" s="551"/>
      <c r="DG22" s="551"/>
      <c r="DH22" s="551"/>
      <c r="DI22" s="551"/>
      <c r="DJ22" s="551"/>
      <c r="DK22" s="551"/>
      <c r="DL22" s="551"/>
      <c r="DM22" s="551"/>
      <c r="DN22" s="551"/>
      <c r="DO22" s="551"/>
      <c r="DP22" s="551"/>
      <c r="DQ22" s="551"/>
      <c r="DR22" s="551"/>
      <c r="DS22" s="551"/>
      <c r="DT22" s="551"/>
      <c r="DU22" s="551"/>
      <c r="DV22" s="551"/>
      <c r="DW22" s="551"/>
      <c r="DX22" s="551"/>
      <c r="DY22" s="551"/>
      <c r="DZ22" s="551"/>
      <c r="EA22" s="551"/>
      <c r="EB22" s="551"/>
      <c r="EC22" s="551"/>
      <c r="ED22" s="551"/>
      <c r="EE22" s="551"/>
      <c r="EF22" s="551"/>
      <c r="EG22" s="551"/>
      <c r="EH22" s="551"/>
      <c r="EI22" s="551"/>
      <c r="EJ22" s="551"/>
      <c r="EK22" s="551"/>
      <c r="EL22" s="551"/>
      <c r="EM22" s="551"/>
      <c r="EN22" s="551"/>
      <c r="EO22" s="551"/>
      <c r="EP22" s="551"/>
      <c r="EQ22" s="551"/>
      <c r="ER22" s="551"/>
      <c r="ES22" s="551"/>
      <c r="ET22" s="551"/>
      <c r="EU22" s="551"/>
      <c r="EV22" s="551"/>
      <c r="EW22" s="551"/>
      <c r="EX22" s="551"/>
      <c r="EY22" s="551"/>
      <c r="EZ22" s="551"/>
      <c r="FA22" s="551"/>
      <c r="FB22" s="551"/>
      <c r="FC22" s="551"/>
      <c r="FD22" s="551"/>
      <c r="FE22" s="551"/>
      <c r="FF22" s="551"/>
      <c r="FG22" s="551"/>
      <c r="FH22" s="551"/>
      <c r="FI22" s="551"/>
      <c r="FJ22" s="551"/>
      <c r="FK22" s="551"/>
      <c r="FL22" s="551"/>
      <c r="FM22" s="551"/>
      <c r="FN22" s="551"/>
      <c r="FO22" s="551"/>
      <c r="FP22" s="551"/>
      <c r="FQ22" s="551"/>
      <c r="FR22" s="551"/>
      <c r="FS22" s="551"/>
      <c r="FT22" s="551"/>
      <c r="FU22" s="551"/>
      <c r="FV22" s="551"/>
      <c r="FW22" s="551"/>
      <c r="FX22" s="551"/>
      <c r="FY22" s="551"/>
      <c r="FZ22" s="551"/>
      <c r="GA22" s="551"/>
      <c r="GB22" s="551"/>
      <c r="GC22" s="551"/>
      <c r="GD22" s="551"/>
      <c r="GE22" s="551"/>
      <c r="GF22" s="551"/>
      <c r="GG22" s="551"/>
      <c r="GH22" s="551"/>
      <c r="GI22" s="551"/>
      <c r="GJ22" s="551"/>
      <c r="GK22" s="551"/>
      <c r="GL22" s="81"/>
    </row>
    <row r="23" spans="1:194" s="70" customFormat="1" ht="21.75" customHeight="1" x14ac:dyDescent="0.25">
      <c r="A23" s="65" t="s">
        <v>217</v>
      </c>
      <c r="B23" s="66" t="s">
        <v>217</v>
      </c>
      <c r="C23" s="67" t="str">
        <f>CONCATENATE(A23, " - ", B23)</f>
        <v>Per 100,000 population - Per 100,000 population</v>
      </c>
      <c r="D23" s="69">
        <f>ROUND((SUM(D25:D27)/SUM($F$25:$F$27))*100000,0)</f>
        <v>38510</v>
      </c>
      <c r="E23" s="69">
        <f>(SUM(E25:E27)/SUM($F$25:$F$27))*100000</f>
        <v>40125.031416743463</v>
      </c>
      <c r="F23" s="68">
        <f>SUM(G23:H23)</f>
        <v>100000</v>
      </c>
      <c r="G23" s="68">
        <f>ROUND((SUM(G25:G27)/SUM($F$25:$F$27))*100000,0)</f>
        <v>49469</v>
      </c>
      <c r="H23" s="69">
        <f>ROUND((SUM(H25:H27)/SUM($F$25:$F$27))*100000,0)</f>
        <v>50531</v>
      </c>
      <c r="I23" s="69">
        <f>ROUND((SUM(I25:I27)/SUM($F$25:$F$27))*100000,0)</f>
        <v>38510</v>
      </c>
      <c r="J23" s="69">
        <f t="shared" ref="J23:BU23" si="0">(SUM(J25:J27)/SUM($F$25:$F$27))*100000</f>
        <v>40125.031416743463</v>
      </c>
      <c r="K23" s="68">
        <f t="shared" si="0"/>
        <v>10959.404941966137</v>
      </c>
      <c r="L23" s="69">
        <f t="shared" si="0"/>
        <v>10405.876248072027</v>
      </c>
      <c r="M23" s="68">
        <f t="shared" si="0"/>
        <v>543.94664799942166</v>
      </c>
      <c r="N23" s="68">
        <f t="shared" si="0"/>
        <v>566.45569178557366</v>
      </c>
      <c r="O23" s="68">
        <f t="shared" si="0"/>
        <v>587.95362198900352</v>
      </c>
      <c r="P23" s="68">
        <f t="shared" si="0"/>
        <v>606.52857376148245</v>
      </c>
      <c r="Q23" s="68">
        <f t="shared" si="0"/>
        <v>625.28529876231585</v>
      </c>
      <c r="R23" s="68">
        <f t="shared" si="0"/>
        <v>623.8765562425682</v>
      </c>
      <c r="S23" s="68">
        <f t="shared" si="0"/>
        <v>628.14822710889973</v>
      </c>
      <c r="T23" s="68">
        <f t="shared" si="0"/>
        <v>641.81692469105928</v>
      </c>
      <c r="U23" s="68">
        <f t="shared" si="0"/>
        <v>660.20036538366469</v>
      </c>
      <c r="V23" s="68">
        <f t="shared" si="0"/>
        <v>648.26825132239208</v>
      </c>
      <c r="W23" s="68">
        <f t="shared" si="0"/>
        <v>637.00480306542374</v>
      </c>
      <c r="X23" s="68">
        <f t="shared" si="0"/>
        <v>629.23724350377381</v>
      </c>
      <c r="Y23" s="68">
        <f t="shared" si="0"/>
        <v>635.02152730605553</v>
      </c>
      <c r="Z23" s="68">
        <f t="shared" si="0"/>
        <v>615.42410112408243</v>
      </c>
      <c r="AA23" s="68">
        <f t="shared" si="0"/>
        <v>602.08649049356848</v>
      </c>
      <c r="AB23" s="68">
        <f t="shared" si="0"/>
        <v>579.04186487387187</v>
      </c>
      <c r="AC23" s="68">
        <f t="shared" si="0"/>
        <v>570.53585157203167</v>
      </c>
      <c r="AD23" s="68">
        <f t="shared" si="0"/>
        <v>558.57290098094893</v>
      </c>
      <c r="AE23" s="68">
        <f t="shared" si="0"/>
        <v>554.62095623949097</v>
      </c>
      <c r="AF23" s="68">
        <f t="shared" si="0"/>
        <v>575.91114561051575</v>
      </c>
      <c r="AG23" s="68">
        <f t="shared" si="0"/>
        <v>601.23118253515031</v>
      </c>
      <c r="AH23" s="68">
        <f t="shared" si="0"/>
        <v>624.18816749117593</v>
      </c>
      <c r="AI23" s="68">
        <f t="shared" si="0"/>
        <v>636.48869693491713</v>
      </c>
      <c r="AJ23" s="68">
        <f t="shared" si="0"/>
        <v>656.21758411239659</v>
      </c>
      <c r="AK23" s="68">
        <f t="shared" si="0"/>
        <v>660.84468655917146</v>
      </c>
      <c r="AL23" s="68">
        <f t="shared" si="0"/>
        <v>656.46914527663728</v>
      </c>
      <c r="AM23" s="68">
        <f t="shared" si="0"/>
        <v>675.84097789842031</v>
      </c>
      <c r="AN23" s="68">
        <f t="shared" si="0"/>
        <v>673.08191996803907</v>
      </c>
      <c r="AO23" s="68">
        <f t="shared" si="0"/>
        <v>685.28344792133703</v>
      </c>
      <c r="AP23" s="68">
        <f t="shared" si="0"/>
        <v>704.05315672419579</v>
      </c>
      <c r="AQ23" s="68">
        <f t="shared" si="0"/>
        <v>691.80618546380913</v>
      </c>
      <c r="AR23" s="68">
        <f t="shared" si="0"/>
        <v>677.66033315721893</v>
      </c>
      <c r="AS23" s="68">
        <f t="shared" si="0"/>
        <v>678.67631566570049</v>
      </c>
      <c r="AT23" s="68">
        <f t="shared" si="0"/>
        <v>656.10072989416869</v>
      </c>
      <c r="AU23" s="68">
        <f t="shared" si="0"/>
        <v>668.09451701506157</v>
      </c>
      <c r="AV23" s="68">
        <f t="shared" si="0"/>
        <v>665.08876684619906</v>
      </c>
      <c r="AW23" s="68">
        <f t="shared" si="0"/>
        <v>645.27061602979541</v>
      </c>
      <c r="AX23" s="68">
        <f t="shared" si="0"/>
        <v>648.31369462948078</v>
      </c>
      <c r="AY23" s="68">
        <f t="shared" si="0"/>
        <v>644.56949072042801</v>
      </c>
      <c r="AZ23" s="68">
        <f t="shared" si="0"/>
        <v>651.56289108631813</v>
      </c>
      <c r="BA23" s="68">
        <f t="shared" si="0"/>
        <v>653.18099741372396</v>
      </c>
      <c r="BB23" s="68">
        <f t="shared" si="0"/>
        <v>629.34598284573588</v>
      </c>
      <c r="BC23" s="68">
        <f t="shared" si="0"/>
        <v>588.84950432875087</v>
      </c>
      <c r="BD23" s="68">
        <f t="shared" si="0"/>
        <v>579.92151746108755</v>
      </c>
      <c r="BE23" s="68">
        <f t="shared" si="0"/>
        <v>587.69881487425653</v>
      </c>
      <c r="BF23" s="68">
        <f t="shared" si="0"/>
        <v>599.08074032470608</v>
      </c>
      <c r="BG23" s="68">
        <f t="shared" si="0"/>
        <v>607.51696569066019</v>
      </c>
      <c r="BH23" s="68">
        <f t="shared" si="0"/>
        <v>633.43588048371282</v>
      </c>
      <c r="BI23" s="68">
        <f t="shared" si="0"/>
        <v>660.10136389322167</v>
      </c>
      <c r="BJ23" s="68">
        <f t="shared" si="0"/>
        <v>676.06170253285097</v>
      </c>
      <c r="BK23" s="68">
        <f t="shared" si="0"/>
        <v>660.30910472562675</v>
      </c>
      <c r="BL23" s="68">
        <f t="shared" si="0"/>
        <v>675.15283639107827</v>
      </c>
      <c r="BM23" s="68">
        <f t="shared" si="0"/>
        <v>674.40464479936895</v>
      </c>
      <c r="BN23" s="68">
        <f t="shared" si="0"/>
        <v>685.93426099785654</v>
      </c>
      <c r="BO23" s="68">
        <f t="shared" si="0"/>
        <v>680.86733225747389</v>
      </c>
      <c r="BP23" s="68">
        <f t="shared" si="0"/>
        <v>683.70591597526027</v>
      </c>
      <c r="BQ23" s="68">
        <f t="shared" si="0"/>
        <v>676.56807081183842</v>
      </c>
      <c r="BR23" s="68">
        <f t="shared" si="0"/>
        <v>659.65666867385426</v>
      </c>
      <c r="BS23" s="68">
        <f t="shared" si="0"/>
        <v>644.17997665966823</v>
      </c>
      <c r="BT23" s="68">
        <f t="shared" si="0"/>
        <v>619.60488537623667</v>
      </c>
      <c r="BU23" s="68">
        <f t="shared" si="0"/>
        <v>591.26611448071435</v>
      </c>
      <c r="BV23" s="68">
        <f t="shared" ref="BV23:EG23" si="1">(SUM(BV25:BV27)/SUM($F$25:$F$27))*100000</f>
        <v>576.1318702449463</v>
      </c>
      <c r="BW23" s="68">
        <f t="shared" si="1"/>
        <v>563.13670739285033</v>
      </c>
      <c r="BX23" s="68">
        <f t="shared" si="1"/>
        <v>539.54838506334329</v>
      </c>
      <c r="BY23" s="68">
        <f t="shared" si="1"/>
        <v>517.9043870871285</v>
      </c>
      <c r="BZ23" s="68">
        <f t="shared" si="1"/>
        <v>495.72318430211595</v>
      </c>
      <c r="CA23" s="68">
        <f t="shared" si="1"/>
        <v>492.44315131546853</v>
      </c>
      <c r="CB23" s="68">
        <f t="shared" si="1"/>
        <v>483.97446644445108</v>
      </c>
      <c r="CC23" s="68">
        <f t="shared" si="1"/>
        <v>465.00837763595933</v>
      </c>
      <c r="CD23" s="68">
        <f t="shared" si="1"/>
        <v>464.67566770906041</v>
      </c>
      <c r="CE23" s="68">
        <f t="shared" si="1"/>
        <v>468.83535328292351</v>
      </c>
      <c r="CF23" s="68">
        <f t="shared" si="1"/>
        <v>478.58294265343528</v>
      </c>
      <c r="CG23" s="68">
        <f t="shared" si="1"/>
        <v>498.74841017401633</v>
      </c>
      <c r="CH23" s="68">
        <f t="shared" si="1"/>
        <v>534.83201897764434</v>
      </c>
      <c r="CI23" s="68">
        <f t="shared" si="1"/>
        <v>406.32321545674887</v>
      </c>
      <c r="CJ23" s="68">
        <f t="shared" si="1"/>
        <v>387.50968632205468</v>
      </c>
      <c r="CK23" s="68">
        <f t="shared" si="1"/>
        <v>378.92414723280933</v>
      </c>
      <c r="CL23" s="68">
        <f t="shared" si="1"/>
        <v>342.24003758551009</v>
      </c>
      <c r="CM23" s="68">
        <f t="shared" si="1"/>
        <v>297.28362307282646</v>
      </c>
      <c r="CN23" s="68">
        <f t="shared" si="1"/>
        <v>258.04981930280422</v>
      </c>
      <c r="CO23" s="68">
        <f t="shared" si="1"/>
        <v>259.62572827362789</v>
      </c>
      <c r="CP23" s="68">
        <f t="shared" si="1"/>
        <v>248.36714894241902</v>
      </c>
      <c r="CQ23" s="68">
        <f t="shared" si="1"/>
        <v>231.05649489215605</v>
      </c>
      <c r="CR23" s="68">
        <f t="shared" si="1"/>
        <v>208.75519193840927</v>
      </c>
      <c r="CS23" s="68">
        <f t="shared" si="1"/>
        <v>186.51393906902959</v>
      </c>
      <c r="CT23" s="68">
        <f t="shared" si="1"/>
        <v>165.96869533920781</v>
      </c>
      <c r="CU23" s="68">
        <f t="shared" si="1"/>
        <v>141.72306803216878</v>
      </c>
      <c r="CV23" s="68">
        <f t="shared" si="1"/>
        <v>123.50192486488001</v>
      </c>
      <c r="CW23" s="68">
        <f t="shared" si="1"/>
        <v>107.29327101151641</v>
      </c>
      <c r="CX23" s="68">
        <f t="shared" si="1"/>
        <v>90.878499301000787</v>
      </c>
      <c r="CY23" s="69">
        <f t="shared" si="1"/>
        <v>297.91009152054829</v>
      </c>
      <c r="CZ23" s="68">
        <f t="shared" si="1"/>
        <v>516.28141183396292</v>
      </c>
      <c r="DA23" s="68">
        <f t="shared" si="1"/>
        <v>535.79931222853099</v>
      </c>
      <c r="DB23" s="68">
        <f t="shared" si="1"/>
        <v>558.53070362436665</v>
      </c>
      <c r="DC23" s="68">
        <f t="shared" si="1"/>
        <v>576.4126449637439</v>
      </c>
      <c r="DD23" s="68">
        <f t="shared" si="1"/>
        <v>593.28347272039889</v>
      </c>
      <c r="DE23" s="68">
        <f t="shared" si="1"/>
        <v>591.99807631989188</v>
      </c>
      <c r="DF23" s="68">
        <f t="shared" si="1"/>
        <v>597.41719069021144</v>
      </c>
      <c r="DG23" s="68">
        <f t="shared" si="1"/>
        <v>610.35554940844656</v>
      </c>
      <c r="DH23" s="68">
        <f t="shared" si="1"/>
        <v>628.98405936427991</v>
      </c>
      <c r="DI23" s="68">
        <f t="shared" si="1"/>
        <v>616.59426628161475</v>
      </c>
      <c r="DJ23" s="68">
        <f t="shared" si="1"/>
        <v>606.91159592122949</v>
      </c>
      <c r="DK23" s="68">
        <f t="shared" si="1"/>
        <v>597.7093262357813</v>
      </c>
      <c r="DL23" s="68">
        <f t="shared" si="1"/>
        <v>602.84441993679684</v>
      </c>
      <c r="DM23" s="68">
        <f t="shared" si="1"/>
        <v>582.43388315298785</v>
      </c>
      <c r="DN23" s="68">
        <f t="shared" si="1"/>
        <v>572.66844105469113</v>
      </c>
      <c r="DO23" s="68">
        <f t="shared" si="1"/>
        <v>550.09285528315934</v>
      </c>
      <c r="DP23" s="68">
        <f t="shared" si="1"/>
        <v>540.88247072144532</v>
      </c>
      <c r="DQ23" s="68">
        <f t="shared" si="1"/>
        <v>526.67656833048784</v>
      </c>
      <c r="DR23" s="68">
        <f t="shared" si="1"/>
        <v>520.90689130548458</v>
      </c>
      <c r="DS23" s="68">
        <f t="shared" si="1"/>
        <v>543.40619724011754</v>
      </c>
      <c r="DT23" s="68">
        <f t="shared" si="1"/>
        <v>559.65542547481039</v>
      </c>
      <c r="DU23" s="68">
        <f t="shared" si="1"/>
        <v>583.07333540273498</v>
      </c>
      <c r="DV23" s="68">
        <f t="shared" si="1"/>
        <v>594.84639788919742</v>
      </c>
      <c r="DW23" s="68">
        <f t="shared" si="1"/>
        <v>617.65893804769132</v>
      </c>
      <c r="DX23" s="68">
        <f t="shared" si="1"/>
        <v>619.1488293300971</v>
      </c>
      <c r="DY23" s="68">
        <f t="shared" si="1"/>
        <v>621.83809932459235</v>
      </c>
      <c r="DZ23" s="68">
        <f t="shared" si="1"/>
        <v>641.14176698574261</v>
      </c>
      <c r="EA23" s="68">
        <f t="shared" si="1"/>
        <v>645.2219267722005</v>
      </c>
      <c r="EB23" s="68">
        <f t="shared" si="1"/>
        <v>670.79027891056944</v>
      </c>
      <c r="EC23" s="68">
        <f t="shared" si="1"/>
        <v>679.54623040139711</v>
      </c>
      <c r="ED23" s="68">
        <f t="shared" si="1"/>
        <v>668.11561569335277</v>
      </c>
      <c r="EE23" s="68">
        <f t="shared" si="1"/>
        <v>669.65095028284725</v>
      </c>
      <c r="EF23" s="68">
        <f t="shared" si="1"/>
        <v>681.22600978842343</v>
      </c>
      <c r="EG23" s="68">
        <f t="shared" si="1"/>
        <v>670.85519792069601</v>
      </c>
      <c r="EH23" s="68">
        <f t="shared" ref="EH23:GL23" si="2">(SUM(EH25:EH27)/SUM($F$25:$F$27))*100000</f>
        <v>669.76293557531574</v>
      </c>
      <c r="EI23" s="68">
        <f t="shared" si="2"/>
        <v>669.34583093525214</v>
      </c>
      <c r="EJ23" s="68">
        <f t="shared" si="2"/>
        <v>657.07451504606797</v>
      </c>
      <c r="EK23" s="68">
        <f t="shared" si="2"/>
        <v>662.30211833651401</v>
      </c>
      <c r="EL23" s="68">
        <f t="shared" si="2"/>
        <v>661.55554972005791</v>
      </c>
      <c r="EM23" s="68">
        <f t="shared" si="2"/>
        <v>665.42472272360442</v>
      </c>
      <c r="EN23" s="68">
        <f t="shared" si="2"/>
        <v>665.73795694746525</v>
      </c>
      <c r="EO23" s="68">
        <f t="shared" si="2"/>
        <v>636.42377792479044</v>
      </c>
      <c r="EP23" s="68">
        <f t="shared" si="2"/>
        <v>593.17635635369004</v>
      </c>
      <c r="EQ23" s="68">
        <f t="shared" si="2"/>
        <v>584.12177741627988</v>
      </c>
      <c r="ER23" s="68">
        <f t="shared" si="2"/>
        <v>595.57835972837495</v>
      </c>
      <c r="ES23" s="68">
        <f t="shared" si="2"/>
        <v>607.18912468952078</v>
      </c>
      <c r="ET23" s="68">
        <f t="shared" si="2"/>
        <v>619.38578371705933</v>
      </c>
      <c r="EU23" s="68">
        <f t="shared" si="2"/>
        <v>644.9411520534029</v>
      </c>
      <c r="EV23" s="68">
        <f t="shared" si="2"/>
        <v>671.49627314569636</v>
      </c>
      <c r="EW23" s="68">
        <f t="shared" si="2"/>
        <v>698.10495242134436</v>
      </c>
      <c r="EX23" s="68">
        <f t="shared" si="2"/>
        <v>680.76021589076493</v>
      </c>
      <c r="EY23" s="68">
        <f t="shared" si="2"/>
        <v>696.76762081273603</v>
      </c>
      <c r="EZ23" s="68">
        <f t="shared" si="2"/>
        <v>694.81031265741854</v>
      </c>
      <c r="FA23" s="68">
        <f t="shared" si="2"/>
        <v>701.03117680280172</v>
      </c>
      <c r="FB23" s="68">
        <f t="shared" si="2"/>
        <v>703.63118315837278</v>
      </c>
      <c r="FC23" s="68">
        <f t="shared" si="2"/>
        <v>706.58499811913396</v>
      </c>
      <c r="FD23" s="68">
        <f t="shared" si="2"/>
        <v>698.14065787691402</v>
      </c>
      <c r="FE23" s="68">
        <f t="shared" si="2"/>
        <v>680.63362382101809</v>
      </c>
      <c r="FF23" s="68">
        <f t="shared" si="2"/>
        <v>663.69625407898309</v>
      </c>
      <c r="FG23" s="68">
        <f t="shared" si="2"/>
        <v>640.10306282371664</v>
      </c>
      <c r="FH23" s="68">
        <f t="shared" si="2"/>
        <v>613.54144983041044</v>
      </c>
      <c r="FI23" s="68">
        <f t="shared" si="2"/>
        <v>598.09072542027513</v>
      </c>
      <c r="FJ23" s="68">
        <f t="shared" si="2"/>
        <v>584.27596006533065</v>
      </c>
      <c r="FK23" s="68">
        <f t="shared" si="2"/>
        <v>561.83345826455832</v>
      </c>
      <c r="FL23" s="68">
        <f t="shared" si="2"/>
        <v>539.95737482714094</v>
      </c>
      <c r="FM23" s="68">
        <f t="shared" si="2"/>
        <v>520.57093542807934</v>
      </c>
      <c r="FN23" s="68">
        <f t="shared" si="2"/>
        <v>522.69541003447296</v>
      </c>
      <c r="FO23" s="68">
        <f t="shared" si="2"/>
        <v>513.46717274497405</v>
      </c>
      <c r="FP23" s="68">
        <f t="shared" si="2"/>
        <v>498.99997133825701</v>
      </c>
      <c r="FQ23" s="68">
        <f t="shared" si="2"/>
        <v>500.5466667545237</v>
      </c>
      <c r="FR23" s="68">
        <f t="shared" si="2"/>
        <v>510.26504257047861</v>
      </c>
      <c r="FS23" s="68">
        <f t="shared" si="2"/>
        <v>518.52760958434396</v>
      </c>
      <c r="FT23" s="68">
        <f t="shared" si="2"/>
        <v>544.72405314568789</v>
      </c>
      <c r="FU23" s="68">
        <f t="shared" si="2"/>
        <v>584.21104105520396</v>
      </c>
      <c r="FV23" s="68">
        <f t="shared" si="2"/>
        <v>450.59148846209041</v>
      </c>
      <c r="FW23" s="68">
        <f t="shared" si="2"/>
        <v>433.98520567170129</v>
      </c>
      <c r="FX23" s="68">
        <f t="shared" si="2"/>
        <v>427.18656233619106</v>
      </c>
      <c r="FY23" s="68">
        <f t="shared" si="2"/>
        <v>394.52580834148904</v>
      </c>
      <c r="FZ23" s="68">
        <f t="shared" si="2"/>
        <v>349.31458671405841</v>
      </c>
      <c r="GA23" s="68">
        <f t="shared" si="2"/>
        <v>310.53197006441621</v>
      </c>
      <c r="GB23" s="68">
        <f t="shared" si="2"/>
        <v>315.01787366416556</v>
      </c>
      <c r="GC23" s="68">
        <f t="shared" si="2"/>
        <v>307.13021393378136</v>
      </c>
      <c r="GD23" s="68">
        <f t="shared" si="2"/>
        <v>291.28672951238002</v>
      </c>
      <c r="GE23" s="68">
        <f t="shared" si="2"/>
        <v>271.34360960148263</v>
      </c>
      <c r="GF23" s="68">
        <f t="shared" si="2"/>
        <v>249.95441874001486</v>
      </c>
      <c r="GG23" s="68">
        <f t="shared" si="2"/>
        <v>228.82003499329406</v>
      </c>
      <c r="GH23" s="68">
        <f t="shared" si="2"/>
        <v>203.71423080207731</v>
      </c>
      <c r="GI23" s="68">
        <f t="shared" si="2"/>
        <v>184.80007720168683</v>
      </c>
      <c r="GJ23" s="68">
        <f t="shared" si="2"/>
        <v>169.18543229098179</v>
      </c>
      <c r="GK23" s="68">
        <f t="shared" si="2"/>
        <v>150.77926994483215</v>
      </c>
      <c r="GL23" s="69">
        <f t="shared" si="2"/>
        <v>620.29464985883203</v>
      </c>
    </row>
    <row r="24" spans="1:194" s="1" customFormat="1" ht="21.75" customHeight="1" x14ac:dyDescent="0.25">
      <c r="A24" s="58"/>
      <c r="B24" s="58"/>
      <c r="C24" s="45"/>
      <c r="D24" s="47"/>
      <c r="E24" s="47"/>
      <c r="F24" s="46"/>
      <c r="G24" s="46"/>
      <c r="H24" s="47"/>
      <c r="I24" s="47"/>
      <c r="J24" s="47"/>
      <c r="K24" s="46"/>
      <c r="L24" s="47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46"/>
      <c r="BY24" s="46"/>
      <c r="BZ24" s="46"/>
      <c r="CA24" s="46"/>
      <c r="CB24" s="46"/>
      <c r="CC24" s="46"/>
      <c r="CD24" s="46"/>
      <c r="CE24" s="46"/>
      <c r="CF24" s="46"/>
      <c r="CG24" s="46"/>
      <c r="CH24" s="46"/>
      <c r="CI24" s="46"/>
      <c r="CJ24" s="46"/>
      <c r="CK24" s="46"/>
      <c r="CL24" s="46"/>
      <c r="CM24" s="46"/>
      <c r="CN24" s="46"/>
      <c r="CO24" s="46"/>
      <c r="CP24" s="46"/>
      <c r="CQ24" s="46"/>
      <c r="CR24" s="46"/>
      <c r="CS24" s="46"/>
      <c r="CT24" s="46"/>
      <c r="CU24" s="46"/>
      <c r="CV24" s="46"/>
      <c r="CW24" s="46"/>
      <c r="CX24" s="46"/>
      <c r="CY24" s="47"/>
      <c r="CZ24" s="46"/>
      <c r="DA24" s="46"/>
      <c r="DB24" s="46"/>
      <c r="DC24" s="46"/>
      <c r="DD24" s="46"/>
      <c r="DE24" s="46"/>
      <c r="DF24" s="46"/>
      <c r="DG24" s="46"/>
      <c r="DH24" s="46"/>
      <c r="DI24" s="46"/>
      <c r="DJ24" s="46"/>
      <c r="DK24" s="46"/>
      <c r="DL24" s="46"/>
      <c r="DM24" s="46"/>
      <c r="DN24" s="46"/>
      <c r="DO24" s="46"/>
      <c r="DP24" s="46"/>
      <c r="DQ24" s="46"/>
      <c r="DR24" s="46"/>
      <c r="DS24" s="46"/>
      <c r="DT24" s="46"/>
      <c r="DU24" s="46"/>
      <c r="DV24" s="46"/>
      <c r="DW24" s="46"/>
      <c r="DX24" s="46"/>
      <c r="DY24" s="46"/>
      <c r="DZ24" s="46"/>
      <c r="EA24" s="46"/>
      <c r="EB24" s="46"/>
      <c r="EC24" s="46"/>
      <c r="ED24" s="46"/>
      <c r="EE24" s="46"/>
      <c r="EF24" s="46"/>
      <c r="EG24" s="46"/>
      <c r="EH24" s="46"/>
      <c r="EI24" s="46"/>
      <c r="EJ24" s="46"/>
      <c r="EK24" s="46"/>
      <c r="EL24" s="46"/>
      <c r="EM24" s="46"/>
      <c r="EN24" s="46"/>
      <c r="EO24" s="46"/>
      <c r="EP24" s="46"/>
      <c r="EQ24" s="46"/>
      <c r="ER24" s="46"/>
      <c r="ES24" s="46"/>
      <c r="ET24" s="46"/>
      <c r="EU24" s="46"/>
      <c r="EV24" s="46"/>
      <c r="EW24" s="46"/>
      <c r="EX24" s="46"/>
      <c r="EY24" s="46"/>
      <c r="EZ24" s="46"/>
      <c r="FA24" s="46"/>
      <c r="FB24" s="46"/>
      <c r="FC24" s="46"/>
      <c r="FD24" s="46"/>
      <c r="FE24" s="46"/>
      <c r="FF24" s="46"/>
      <c r="FG24" s="46"/>
      <c r="FH24" s="46"/>
      <c r="FI24" s="46"/>
      <c r="FJ24" s="46"/>
      <c r="FK24" s="46"/>
      <c r="FL24" s="46"/>
      <c r="FM24" s="46"/>
      <c r="FN24" s="46"/>
      <c r="FO24" s="46"/>
      <c r="FP24" s="46"/>
      <c r="FQ24" s="46"/>
      <c r="FR24" s="46"/>
      <c r="FS24" s="46"/>
      <c r="FT24" s="46"/>
      <c r="FU24" s="46"/>
      <c r="FV24" s="46"/>
      <c r="FW24" s="46"/>
      <c r="FX24" s="46"/>
      <c r="FY24" s="46"/>
      <c r="FZ24" s="46"/>
      <c r="GA24" s="46"/>
      <c r="GB24" s="46"/>
      <c r="GC24" s="46"/>
      <c r="GD24" s="46"/>
      <c r="GE24" s="46"/>
      <c r="GF24" s="46"/>
      <c r="GG24" s="46"/>
      <c r="GH24" s="46"/>
      <c r="GI24" s="46"/>
      <c r="GJ24" s="46"/>
      <c r="GK24" s="46"/>
      <c r="GL24" s="47"/>
    </row>
    <row r="25" spans="1:194" s="8" customFormat="1" x14ac:dyDescent="0.25">
      <c r="A25" s="74" t="s">
        <v>38</v>
      </c>
      <c r="B25" s="80" t="s">
        <v>40</v>
      </c>
      <c r="C25" s="75" t="s">
        <v>263</v>
      </c>
      <c r="D25" s="77">
        <f t="shared" ref="D25:E27" si="3">I25</f>
        <v>21779298</v>
      </c>
      <c r="E25" s="77">
        <f t="shared" si="3"/>
        <v>22677552</v>
      </c>
      <c r="F25" s="552">
        <f>G25+H25</f>
        <v>56550138</v>
      </c>
      <c r="G25" s="552">
        <f>SUM(M25:CY25)</f>
        <v>27982818</v>
      </c>
      <c r="H25" s="76">
        <f>SUM(CZ25:GL25)</f>
        <v>28567320</v>
      </c>
      <c r="I25" s="76">
        <f>SUM(AE25:CY25)</f>
        <v>21779298</v>
      </c>
      <c r="J25" s="76">
        <f>SUM(DR25:GL25)</f>
        <v>22677552</v>
      </c>
      <c r="K25" s="553">
        <f>SUM(M25:AD25)</f>
        <v>6203520</v>
      </c>
      <c r="L25" s="77">
        <f>SUM(CZ25:DQ25)</f>
        <v>5889768</v>
      </c>
      <c r="M25" s="552">
        <f t="shared" ref="M25:AR25" si="4">SUM(M29:M134)</f>
        <v>308815</v>
      </c>
      <c r="N25" s="552">
        <f t="shared" si="4"/>
        <v>321378</v>
      </c>
      <c r="O25" s="552">
        <f t="shared" si="4"/>
        <v>333560</v>
      </c>
      <c r="P25" s="552">
        <f t="shared" si="4"/>
        <v>344089</v>
      </c>
      <c r="Q25" s="552">
        <f t="shared" si="4"/>
        <v>354452</v>
      </c>
      <c r="R25" s="552">
        <f t="shared" si="4"/>
        <v>353655</v>
      </c>
      <c r="S25" s="552">
        <f t="shared" si="4"/>
        <v>356004</v>
      </c>
      <c r="T25" s="552">
        <f t="shared" si="4"/>
        <v>363986</v>
      </c>
      <c r="U25" s="552">
        <f t="shared" si="4"/>
        <v>374129</v>
      </c>
      <c r="V25" s="552">
        <f t="shared" si="4"/>
        <v>366587</v>
      </c>
      <c r="W25" s="552">
        <f t="shared" si="4"/>
        <v>360144</v>
      </c>
      <c r="X25" s="552">
        <f t="shared" si="4"/>
        <v>355213</v>
      </c>
      <c r="Y25" s="552">
        <f t="shared" si="4"/>
        <v>358555</v>
      </c>
      <c r="Z25" s="552">
        <f t="shared" si="4"/>
        <v>347682</v>
      </c>
      <c r="AA25" s="552">
        <f t="shared" si="4"/>
        <v>340280</v>
      </c>
      <c r="AB25" s="552">
        <f t="shared" si="4"/>
        <v>327124</v>
      </c>
      <c r="AC25" s="552">
        <f t="shared" si="4"/>
        <v>322370</v>
      </c>
      <c r="AD25" s="552">
        <f t="shared" si="4"/>
        <v>315497</v>
      </c>
      <c r="AE25" s="552">
        <f t="shared" si="4"/>
        <v>312761</v>
      </c>
      <c r="AF25" s="552">
        <f t="shared" si="4"/>
        <v>323700</v>
      </c>
      <c r="AG25" s="552">
        <f t="shared" si="4"/>
        <v>337659</v>
      </c>
      <c r="AH25" s="552">
        <f t="shared" si="4"/>
        <v>350920</v>
      </c>
      <c r="AI25" s="552">
        <f t="shared" si="4"/>
        <v>358420</v>
      </c>
      <c r="AJ25" s="552">
        <f t="shared" si="4"/>
        <v>370801</v>
      </c>
      <c r="AK25" s="552">
        <f t="shared" si="4"/>
        <v>373901</v>
      </c>
      <c r="AL25" s="552">
        <f t="shared" si="4"/>
        <v>371883</v>
      </c>
      <c r="AM25" s="552">
        <f t="shared" si="4"/>
        <v>382502</v>
      </c>
      <c r="AN25" s="552">
        <f t="shared" si="4"/>
        <v>381754</v>
      </c>
      <c r="AO25" s="552">
        <f t="shared" si="4"/>
        <v>388663</v>
      </c>
      <c r="AP25" s="552">
        <f t="shared" si="4"/>
        <v>399614</v>
      </c>
      <c r="AQ25" s="552">
        <f t="shared" si="4"/>
        <v>392851</v>
      </c>
      <c r="AR25" s="552">
        <f t="shared" si="4"/>
        <v>384813</v>
      </c>
      <c r="AS25" s="552">
        <f t="shared" ref="AS25:BX25" si="5">SUM(AS29:AS134)</f>
        <v>385952</v>
      </c>
      <c r="AT25" s="552">
        <f t="shared" si="5"/>
        <v>372700</v>
      </c>
      <c r="AU25" s="552">
        <f t="shared" si="5"/>
        <v>380096</v>
      </c>
      <c r="AV25" s="552">
        <f t="shared" si="5"/>
        <v>378573</v>
      </c>
      <c r="AW25" s="552">
        <f t="shared" si="5"/>
        <v>367247</v>
      </c>
      <c r="AX25" s="552">
        <f t="shared" si="5"/>
        <v>369196</v>
      </c>
      <c r="AY25" s="552">
        <f t="shared" si="5"/>
        <v>367387</v>
      </c>
      <c r="AZ25" s="552">
        <f t="shared" si="5"/>
        <v>370566</v>
      </c>
      <c r="BA25" s="552">
        <f t="shared" si="5"/>
        <v>371661</v>
      </c>
      <c r="BB25" s="552">
        <f t="shared" si="5"/>
        <v>358524</v>
      </c>
      <c r="BC25" s="552">
        <f t="shared" si="5"/>
        <v>335609</v>
      </c>
      <c r="BD25" s="552">
        <f t="shared" si="5"/>
        <v>329766</v>
      </c>
      <c r="BE25" s="552">
        <f t="shared" si="5"/>
        <v>334708</v>
      </c>
      <c r="BF25" s="552">
        <f t="shared" si="5"/>
        <v>340715</v>
      </c>
      <c r="BG25" s="552">
        <f t="shared" si="5"/>
        <v>345236</v>
      </c>
      <c r="BH25" s="552">
        <f t="shared" si="5"/>
        <v>359601</v>
      </c>
      <c r="BI25" s="552">
        <f t="shared" si="5"/>
        <v>374360</v>
      </c>
      <c r="BJ25" s="552">
        <f t="shared" si="5"/>
        <v>383296</v>
      </c>
      <c r="BK25" s="552">
        <f t="shared" si="5"/>
        <v>374154</v>
      </c>
      <c r="BL25" s="552">
        <f t="shared" si="5"/>
        <v>382152</v>
      </c>
      <c r="BM25" s="552">
        <f t="shared" si="5"/>
        <v>381638</v>
      </c>
      <c r="BN25" s="552">
        <f t="shared" si="5"/>
        <v>388278</v>
      </c>
      <c r="BO25" s="552">
        <f t="shared" si="5"/>
        <v>385096</v>
      </c>
      <c r="BP25" s="552">
        <f t="shared" si="5"/>
        <v>386043</v>
      </c>
      <c r="BQ25" s="552">
        <f t="shared" si="5"/>
        <v>381939</v>
      </c>
      <c r="BR25" s="552">
        <f t="shared" si="5"/>
        <v>372235</v>
      </c>
      <c r="BS25" s="552">
        <f t="shared" si="5"/>
        <v>363185</v>
      </c>
      <c r="BT25" s="552">
        <f t="shared" si="5"/>
        <v>349191</v>
      </c>
      <c r="BU25" s="552">
        <f t="shared" si="5"/>
        <v>333011</v>
      </c>
      <c r="BV25" s="552">
        <f t="shared" si="5"/>
        <v>324227</v>
      </c>
      <c r="BW25" s="552">
        <f t="shared" si="5"/>
        <v>316683</v>
      </c>
      <c r="BX25" s="552">
        <f t="shared" si="5"/>
        <v>303232</v>
      </c>
      <c r="BY25" s="552">
        <f t="shared" ref="BY25:DD25" si="6">SUM(BY29:BY134)</f>
        <v>291336</v>
      </c>
      <c r="BZ25" s="552">
        <f t="shared" si="6"/>
        <v>278378</v>
      </c>
      <c r="CA25" s="552">
        <f t="shared" si="6"/>
        <v>276173</v>
      </c>
      <c r="CB25" s="552">
        <f t="shared" si="6"/>
        <v>271510</v>
      </c>
      <c r="CC25" s="552">
        <f t="shared" si="6"/>
        <v>260801</v>
      </c>
      <c r="CD25" s="552">
        <f t="shared" si="6"/>
        <v>260852</v>
      </c>
      <c r="CE25" s="552">
        <f t="shared" si="6"/>
        <v>263006</v>
      </c>
      <c r="CF25" s="552">
        <f t="shared" si="6"/>
        <v>268821</v>
      </c>
      <c r="CG25" s="552">
        <f t="shared" si="6"/>
        <v>280766</v>
      </c>
      <c r="CH25" s="552">
        <f t="shared" si="6"/>
        <v>302439</v>
      </c>
      <c r="CI25" s="552">
        <f t="shared" si="6"/>
        <v>228895</v>
      </c>
      <c r="CJ25" s="552">
        <f t="shared" si="6"/>
        <v>217830</v>
      </c>
      <c r="CK25" s="552">
        <f t="shared" si="6"/>
        <v>213013</v>
      </c>
      <c r="CL25" s="552">
        <f t="shared" si="6"/>
        <v>192013</v>
      </c>
      <c r="CM25" s="552">
        <f t="shared" si="6"/>
        <v>166567</v>
      </c>
      <c r="CN25" s="552">
        <f t="shared" si="6"/>
        <v>144651</v>
      </c>
      <c r="CO25" s="552">
        <f t="shared" si="6"/>
        <v>146189</v>
      </c>
      <c r="CP25" s="552">
        <f t="shared" si="6"/>
        <v>139908</v>
      </c>
      <c r="CQ25" s="552">
        <f t="shared" si="6"/>
        <v>130442</v>
      </c>
      <c r="CR25" s="552">
        <f t="shared" si="6"/>
        <v>118033</v>
      </c>
      <c r="CS25" s="552">
        <f t="shared" si="6"/>
        <v>105446</v>
      </c>
      <c r="CT25" s="552">
        <f t="shared" si="6"/>
        <v>93860</v>
      </c>
      <c r="CU25" s="552">
        <f t="shared" si="6"/>
        <v>80158</v>
      </c>
      <c r="CV25" s="552">
        <f t="shared" si="6"/>
        <v>69745</v>
      </c>
      <c r="CW25" s="552">
        <f t="shared" si="6"/>
        <v>60874</v>
      </c>
      <c r="CX25" s="552">
        <f t="shared" si="6"/>
        <v>51545</v>
      </c>
      <c r="CY25" s="552">
        <f t="shared" si="6"/>
        <v>169548</v>
      </c>
      <c r="CZ25" s="552">
        <f t="shared" si="6"/>
        <v>293098</v>
      </c>
      <c r="DA25" s="552">
        <f t="shared" si="6"/>
        <v>304098</v>
      </c>
      <c r="DB25" s="552">
        <f t="shared" si="6"/>
        <v>316666</v>
      </c>
      <c r="DC25" s="552">
        <f t="shared" si="6"/>
        <v>326927</v>
      </c>
      <c r="DD25" s="552">
        <f t="shared" si="6"/>
        <v>336364</v>
      </c>
      <c r="DE25" s="552">
        <f t="shared" ref="DE25:EJ25" si="7">SUM(DE29:DE134)</f>
        <v>335535</v>
      </c>
      <c r="DF25" s="552">
        <f t="shared" si="7"/>
        <v>338730</v>
      </c>
      <c r="DG25" s="552">
        <f t="shared" si="7"/>
        <v>345954</v>
      </c>
      <c r="DH25" s="552">
        <f t="shared" si="7"/>
        <v>356419</v>
      </c>
      <c r="DI25" s="552">
        <f t="shared" si="7"/>
        <v>348459</v>
      </c>
      <c r="DJ25" s="552">
        <f t="shared" si="7"/>
        <v>342943</v>
      </c>
      <c r="DK25" s="552">
        <f t="shared" si="7"/>
        <v>337660</v>
      </c>
      <c r="DL25" s="552">
        <f t="shared" si="7"/>
        <v>340266</v>
      </c>
      <c r="DM25" s="552">
        <f t="shared" si="7"/>
        <v>329091</v>
      </c>
      <c r="DN25" s="552">
        <f t="shared" si="7"/>
        <v>323745</v>
      </c>
      <c r="DO25" s="552">
        <f t="shared" si="7"/>
        <v>310632</v>
      </c>
      <c r="DP25" s="552">
        <f t="shared" si="7"/>
        <v>305653</v>
      </c>
      <c r="DQ25" s="552">
        <f t="shared" si="7"/>
        <v>297528</v>
      </c>
      <c r="DR25" s="552">
        <f t="shared" si="7"/>
        <v>293850</v>
      </c>
      <c r="DS25" s="552">
        <f t="shared" si="7"/>
        <v>306756</v>
      </c>
      <c r="DT25" s="552">
        <f t="shared" si="7"/>
        <v>315496</v>
      </c>
      <c r="DU25" s="552">
        <f t="shared" si="7"/>
        <v>328567</v>
      </c>
      <c r="DV25" s="552">
        <f t="shared" si="7"/>
        <v>335796</v>
      </c>
      <c r="DW25" s="552">
        <f t="shared" si="7"/>
        <v>349599</v>
      </c>
      <c r="DX25" s="552">
        <f t="shared" si="7"/>
        <v>351363</v>
      </c>
      <c r="DY25" s="552">
        <f t="shared" si="7"/>
        <v>353228</v>
      </c>
      <c r="DZ25" s="552">
        <f t="shared" si="7"/>
        <v>363407</v>
      </c>
      <c r="EA25" s="552">
        <f t="shared" si="7"/>
        <v>365436</v>
      </c>
      <c r="EB25" s="552">
        <f t="shared" si="7"/>
        <v>379850</v>
      </c>
      <c r="EC25" s="552">
        <f t="shared" si="7"/>
        <v>385156</v>
      </c>
      <c r="ED25" s="552">
        <f t="shared" si="7"/>
        <v>379113</v>
      </c>
      <c r="EE25" s="552">
        <f t="shared" si="7"/>
        <v>379925</v>
      </c>
      <c r="EF25" s="552">
        <f t="shared" si="7"/>
        <v>387224</v>
      </c>
      <c r="EG25" s="552">
        <f t="shared" si="7"/>
        <v>381253</v>
      </c>
      <c r="EH25" s="552">
        <f t="shared" si="7"/>
        <v>380725</v>
      </c>
      <c r="EI25" s="552">
        <f t="shared" si="7"/>
        <v>380382</v>
      </c>
      <c r="EJ25" s="552">
        <f t="shared" si="7"/>
        <v>373787</v>
      </c>
      <c r="EK25" s="552">
        <f t="shared" ref="EK25:FP25" si="8">SUM(EK29:EK134)</f>
        <v>376713</v>
      </c>
      <c r="EL25" s="552">
        <f t="shared" si="8"/>
        <v>376427</v>
      </c>
      <c r="EM25" s="552">
        <f t="shared" si="8"/>
        <v>377931</v>
      </c>
      <c r="EN25" s="552">
        <f t="shared" si="8"/>
        <v>378222</v>
      </c>
      <c r="EO25" s="552">
        <f t="shared" si="8"/>
        <v>361624</v>
      </c>
      <c r="EP25" s="552">
        <f t="shared" si="8"/>
        <v>336647</v>
      </c>
      <c r="EQ25" s="552">
        <f t="shared" si="8"/>
        <v>331442</v>
      </c>
      <c r="ER25" s="552">
        <f t="shared" si="8"/>
        <v>338100</v>
      </c>
      <c r="ES25" s="552">
        <f t="shared" si="8"/>
        <v>344586</v>
      </c>
      <c r="ET25" s="552">
        <f t="shared" si="8"/>
        <v>350995</v>
      </c>
      <c r="EU25" s="552">
        <f t="shared" si="8"/>
        <v>365074</v>
      </c>
      <c r="EV25" s="552">
        <f t="shared" si="8"/>
        <v>380075</v>
      </c>
      <c r="EW25" s="552">
        <f t="shared" si="8"/>
        <v>394701</v>
      </c>
      <c r="EX25" s="552">
        <f t="shared" si="8"/>
        <v>384751</v>
      </c>
      <c r="EY25" s="552">
        <f t="shared" si="8"/>
        <v>393563</v>
      </c>
      <c r="EZ25" s="552">
        <f t="shared" si="8"/>
        <v>392445</v>
      </c>
      <c r="FA25" s="552">
        <f t="shared" si="8"/>
        <v>395838</v>
      </c>
      <c r="FB25" s="552">
        <f t="shared" si="8"/>
        <v>397436</v>
      </c>
      <c r="FC25" s="552">
        <f t="shared" si="8"/>
        <v>398256</v>
      </c>
      <c r="FD25" s="552">
        <f t="shared" si="8"/>
        <v>393381</v>
      </c>
      <c r="FE25" s="552">
        <f t="shared" si="8"/>
        <v>383788</v>
      </c>
      <c r="FF25" s="552">
        <f t="shared" si="8"/>
        <v>373754</v>
      </c>
      <c r="FG25" s="552">
        <f t="shared" si="8"/>
        <v>360010</v>
      </c>
      <c r="FH25" s="552">
        <f t="shared" si="8"/>
        <v>344951</v>
      </c>
      <c r="FI25" s="552">
        <f t="shared" si="8"/>
        <v>336192</v>
      </c>
      <c r="FJ25" s="552">
        <f t="shared" si="8"/>
        <v>328213</v>
      </c>
      <c r="FK25" s="552">
        <f t="shared" si="8"/>
        <v>315661</v>
      </c>
      <c r="FL25" s="552">
        <f t="shared" si="8"/>
        <v>303307</v>
      </c>
      <c r="FM25" s="552">
        <f t="shared" si="8"/>
        <v>292765</v>
      </c>
      <c r="FN25" s="552">
        <f t="shared" si="8"/>
        <v>293735</v>
      </c>
      <c r="FO25" s="552">
        <f t="shared" si="8"/>
        <v>288334</v>
      </c>
      <c r="FP25" s="552">
        <f t="shared" si="8"/>
        <v>280496</v>
      </c>
      <c r="FQ25" s="552">
        <f t="shared" ref="FQ25:GL25" si="9">SUM(FQ29:FQ134)</f>
        <v>281256</v>
      </c>
      <c r="FR25" s="552">
        <f t="shared" si="9"/>
        <v>287053</v>
      </c>
      <c r="FS25" s="552">
        <f t="shared" si="9"/>
        <v>291941</v>
      </c>
      <c r="FT25" s="552">
        <f t="shared" si="9"/>
        <v>307142</v>
      </c>
      <c r="FU25" s="552">
        <f t="shared" si="9"/>
        <v>330413</v>
      </c>
      <c r="FV25" s="552">
        <f t="shared" si="9"/>
        <v>253652</v>
      </c>
      <c r="FW25" s="552">
        <f t="shared" si="9"/>
        <v>244025</v>
      </c>
      <c r="FX25" s="552">
        <f t="shared" si="9"/>
        <v>240429</v>
      </c>
      <c r="FY25" s="552">
        <f t="shared" si="9"/>
        <v>221693</v>
      </c>
      <c r="FZ25" s="552">
        <f t="shared" si="9"/>
        <v>195845</v>
      </c>
      <c r="GA25" s="552">
        <f t="shared" si="9"/>
        <v>173926</v>
      </c>
      <c r="GB25" s="552">
        <f t="shared" si="9"/>
        <v>177589</v>
      </c>
      <c r="GC25" s="552">
        <f t="shared" si="9"/>
        <v>173173</v>
      </c>
      <c r="GD25" s="552">
        <f t="shared" si="9"/>
        <v>164396</v>
      </c>
      <c r="GE25" s="552">
        <f t="shared" si="9"/>
        <v>153030</v>
      </c>
      <c r="GF25" s="552">
        <f t="shared" si="9"/>
        <v>140983</v>
      </c>
      <c r="GG25" s="552">
        <f t="shared" si="9"/>
        <v>129198</v>
      </c>
      <c r="GH25" s="552">
        <f t="shared" si="9"/>
        <v>114852</v>
      </c>
      <c r="GI25" s="552">
        <f t="shared" si="9"/>
        <v>104116</v>
      </c>
      <c r="GJ25" s="552">
        <f t="shared" si="9"/>
        <v>95623</v>
      </c>
      <c r="GK25" s="552">
        <f t="shared" si="9"/>
        <v>85372</v>
      </c>
      <c r="GL25" s="552">
        <f t="shared" si="9"/>
        <v>351519</v>
      </c>
    </row>
    <row r="26" spans="1:194" s="8" customFormat="1" x14ac:dyDescent="0.25">
      <c r="A26" s="32" t="s">
        <v>38</v>
      </c>
      <c r="B26" s="78" t="s">
        <v>264</v>
      </c>
      <c r="C26" s="33" t="s">
        <v>265</v>
      </c>
      <c r="D26" s="35">
        <f t="shared" si="3"/>
        <v>1240703</v>
      </c>
      <c r="E26" s="35">
        <f t="shared" si="3"/>
        <v>1299011</v>
      </c>
      <c r="F26" s="36">
        <f>G26+H26</f>
        <v>3169586</v>
      </c>
      <c r="G26" s="36">
        <f>SUM(M26:CY26)</f>
        <v>1563524</v>
      </c>
      <c r="H26" s="37">
        <f>SUM(CZ26:GL26)</f>
        <v>1606062</v>
      </c>
      <c r="I26" s="37">
        <f>SUM(AE26:CY26)</f>
        <v>1240703</v>
      </c>
      <c r="J26" s="37">
        <f>SUM(DR26:GL26)</f>
        <v>1299011</v>
      </c>
      <c r="K26" s="34">
        <f>SUM(M26:AD26)</f>
        <v>322821</v>
      </c>
      <c r="L26" s="35">
        <f>SUM(CZ26:DQ26)</f>
        <v>307051</v>
      </c>
      <c r="M26" s="36">
        <f>SUM(M136:M142)</f>
        <v>14985</v>
      </c>
      <c r="N26" s="36">
        <f t="shared" ref="N26:BY26" si="10">SUM(N136:N142)</f>
        <v>15891</v>
      </c>
      <c r="O26" s="36">
        <f t="shared" si="10"/>
        <v>16673</v>
      </c>
      <c r="P26" s="36">
        <f t="shared" si="10"/>
        <v>17145</v>
      </c>
      <c r="Q26" s="36">
        <f t="shared" si="10"/>
        <v>17774</v>
      </c>
      <c r="R26" s="36">
        <f t="shared" si="10"/>
        <v>17958</v>
      </c>
      <c r="S26" s="36">
        <f t="shared" si="10"/>
        <v>18215</v>
      </c>
      <c r="T26" s="36">
        <f t="shared" si="10"/>
        <v>18540</v>
      </c>
      <c r="U26" s="36">
        <f t="shared" si="10"/>
        <v>19144</v>
      </c>
      <c r="V26" s="36">
        <f t="shared" si="10"/>
        <v>19574</v>
      </c>
      <c r="W26" s="36">
        <f t="shared" si="10"/>
        <v>19170</v>
      </c>
      <c r="X26" s="36">
        <f t="shared" si="10"/>
        <v>19058</v>
      </c>
      <c r="Y26" s="36">
        <f t="shared" si="10"/>
        <v>19289</v>
      </c>
      <c r="Z26" s="36">
        <f t="shared" si="10"/>
        <v>18644</v>
      </c>
      <c r="AA26" s="36">
        <f t="shared" si="10"/>
        <v>18458</v>
      </c>
      <c r="AB26" s="36">
        <f t="shared" si="10"/>
        <v>17703</v>
      </c>
      <c r="AC26" s="36">
        <f t="shared" si="10"/>
        <v>17348</v>
      </c>
      <c r="AD26" s="36">
        <f t="shared" si="10"/>
        <v>17252</v>
      </c>
      <c r="AE26" s="36">
        <f t="shared" si="10"/>
        <v>17550</v>
      </c>
      <c r="AF26" s="36">
        <f t="shared" si="10"/>
        <v>20052</v>
      </c>
      <c r="AG26" s="36">
        <f t="shared" si="10"/>
        <v>21203</v>
      </c>
      <c r="AH26" s="36">
        <f t="shared" si="10"/>
        <v>21880</v>
      </c>
      <c r="AI26" s="36">
        <f t="shared" si="10"/>
        <v>22005</v>
      </c>
      <c r="AJ26" s="36">
        <f t="shared" si="10"/>
        <v>21851</v>
      </c>
      <c r="AK26" s="36">
        <f t="shared" si="10"/>
        <v>21516</v>
      </c>
      <c r="AL26" s="36">
        <f t="shared" si="10"/>
        <v>20820</v>
      </c>
      <c r="AM26" s="36">
        <f t="shared" si="10"/>
        <v>22057</v>
      </c>
      <c r="AN26" s="36">
        <f t="shared" si="10"/>
        <v>21171</v>
      </c>
      <c r="AO26" s="36">
        <f t="shared" si="10"/>
        <v>21167</v>
      </c>
      <c r="AP26" s="36">
        <f t="shared" si="10"/>
        <v>21662</v>
      </c>
      <c r="AQ26" s="36">
        <f t="shared" si="10"/>
        <v>20866</v>
      </c>
      <c r="AR26" s="36">
        <f t="shared" si="10"/>
        <v>20228</v>
      </c>
      <c r="AS26" s="36">
        <f t="shared" si="10"/>
        <v>19657</v>
      </c>
      <c r="AT26" s="36">
        <f t="shared" si="10"/>
        <v>18889</v>
      </c>
      <c r="AU26" s="36">
        <f t="shared" si="10"/>
        <v>18939</v>
      </c>
      <c r="AV26" s="36">
        <f t="shared" si="10"/>
        <v>18787</v>
      </c>
      <c r="AW26" s="36">
        <f t="shared" si="10"/>
        <v>18131</v>
      </c>
      <c r="AX26" s="36">
        <f t="shared" si="10"/>
        <v>18270</v>
      </c>
      <c r="AY26" s="36">
        <f t="shared" si="10"/>
        <v>17875</v>
      </c>
      <c r="AZ26" s="36">
        <f t="shared" si="10"/>
        <v>18666</v>
      </c>
      <c r="BA26" s="36">
        <f t="shared" si="10"/>
        <v>18649</v>
      </c>
      <c r="BB26" s="36">
        <f t="shared" si="10"/>
        <v>17784</v>
      </c>
      <c r="BC26" s="36">
        <f t="shared" si="10"/>
        <v>16091</v>
      </c>
      <c r="BD26" s="36">
        <f t="shared" si="10"/>
        <v>16484</v>
      </c>
      <c r="BE26" s="36">
        <f t="shared" si="10"/>
        <v>16282</v>
      </c>
      <c r="BF26" s="36">
        <f t="shared" si="10"/>
        <v>17080</v>
      </c>
      <c r="BG26" s="36">
        <f t="shared" si="10"/>
        <v>17496</v>
      </c>
      <c r="BH26" s="36">
        <f t="shared" si="10"/>
        <v>18568</v>
      </c>
      <c r="BI26" s="36">
        <f t="shared" si="10"/>
        <v>20001</v>
      </c>
      <c r="BJ26" s="36">
        <f t="shared" si="10"/>
        <v>20824</v>
      </c>
      <c r="BK26" s="36">
        <f t="shared" si="10"/>
        <v>20186</v>
      </c>
      <c r="BL26" s="36">
        <f t="shared" si="10"/>
        <v>21236</v>
      </c>
      <c r="BM26" s="36">
        <f t="shared" si="10"/>
        <v>20920</v>
      </c>
      <c r="BN26" s="36">
        <f t="shared" si="10"/>
        <v>21585</v>
      </c>
      <c r="BO26" s="36">
        <f t="shared" si="10"/>
        <v>21511</v>
      </c>
      <c r="BP26" s="36">
        <f t="shared" si="10"/>
        <v>22202</v>
      </c>
      <c r="BQ26" s="36">
        <f t="shared" si="10"/>
        <v>22109</v>
      </c>
      <c r="BR26" s="36">
        <f t="shared" si="10"/>
        <v>21528</v>
      </c>
      <c r="BS26" s="36">
        <f t="shared" si="10"/>
        <v>21614</v>
      </c>
      <c r="BT26" s="36">
        <f t="shared" si="10"/>
        <v>20628</v>
      </c>
      <c r="BU26" s="36">
        <f t="shared" si="10"/>
        <v>19962</v>
      </c>
      <c r="BV26" s="36">
        <f t="shared" si="10"/>
        <v>19722</v>
      </c>
      <c r="BW26" s="36">
        <f t="shared" si="10"/>
        <v>19478</v>
      </c>
      <c r="BX26" s="36">
        <f t="shared" si="10"/>
        <v>18902</v>
      </c>
      <c r="BY26" s="36">
        <f t="shared" si="10"/>
        <v>17851</v>
      </c>
      <c r="BZ26" s="36">
        <f t="shared" ref="BZ26:EK26" si="11">SUM(BZ136:BZ142)</f>
        <v>17548</v>
      </c>
      <c r="CA26" s="36">
        <f t="shared" si="11"/>
        <v>17867</v>
      </c>
      <c r="CB26" s="36">
        <f t="shared" si="11"/>
        <v>17759</v>
      </c>
      <c r="CC26" s="36">
        <f t="shared" si="11"/>
        <v>17159</v>
      </c>
      <c r="CD26" s="36">
        <f t="shared" si="11"/>
        <v>16981</v>
      </c>
      <c r="CE26" s="36">
        <f t="shared" si="11"/>
        <v>17568</v>
      </c>
      <c r="CF26" s="36">
        <f t="shared" si="11"/>
        <v>17945</v>
      </c>
      <c r="CG26" s="36">
        <f t="shared" si="11"/>
        <v>18643</v>
      </c>
      <c r="CH26" s="36">
        <f t="shared" si="11"/>
        <v>19405</v>
      </c>
      <c r="CI26" s="36">
        <f t="shared" si="11"/>
        <v>14426</v>
      </c>
      <c r="CJ26" s="36">
        <f t="shared" si="11"/>
        <v>14084</v>
      </c>
      <c r="CK26" s="36">
        <f t="shared" si="11"/>
        <v>13825</v>
      </c>
      <c r="CL26" s="36">
        <f t="shared" si="11"/>
        <v>12699</v>
      </c>
      <c r="CM26" s="36">
        <f t="shared" si="11"/>
        <v>11161</v>
      </c>
      <c r="CN26" s="36">
        <f t="shared" si="11"/>
        <v>9717</v>
      </c>
      <c r="CO26" s="36">
        <f t="shared" si="11"/>
        <v>9472</v>
      </c>
      <c r="CP26" s="36">
        <f t="shared" si="11"/>
        <v>8924</v>
      </c>
      <c r="CQ26" s="36">
        <f t="shared" si="11"/>
        <v>8177</v>
      </c>
      <c r="CR26" s="36">
        <f t="shared" si="11"/>
        <v>7171</v>
      </c>
      <c r="CS26" s="36">
        <f t="shared" si="11"/>
        <v>6540</v>
      </c>
      <c r="CT26" s="36">
        <f t="shared" si="11"/>
        <v>5788</v>
      </c>
      <c r="CU26" s="36">
        <f t="shared" si="11"/>
        <v>4947</v>
      </c>
      <c r="CV26" s="36">
        <f t="shared" si="11"/>
        <v>4365</v>
      </c>
      <c r="CW26" s="36">
        <f t="shared" si="11"/>
        <v>3609</v>
      </c>
      <c r="CX26" s="36">
        <f t="shared" si="11"/>
        <v>3074</v>
      </c>
      <c r="CY26" s="36">
        <f t="shared" si="11"/>
        <v>9914</v>
      </c>
      <c r="CZ26" s="36">
        <f t="shared" si="11"/>
        <v>14416</v>
      </c>
      <c r="DA26" s="36">
        <f t="shared" si="11"/>
        <v>14946</v>
      </c>
      <c r="DB26" s="36">
        <f t="shared" si="11"/>
        <v>15987</v>
      </c>
      <c r="DC26" s="36">
        <f t="shared" si="11"/>
        <v>16423</v>
      </c>
      <c r="DD26" s="36">
        <f t="shared" si="11"/>
        <v>17101</v>
      </c>
      <c r="DE26" s="36">
        <f t="shared" si="11"/>
        <v>17059</v>
      </c>
      <c r="DF26" s="36">
        <f t="shared" si="11"/>
        <v>17171</v>
      </c>
      <c r="DG26" s="36">
        <f t="shared" si="11"/>
        <v>17634</v>
      </c>
      <c r="DH26" s="36">
        <f t="shared" si="11"/>
        <v>18294</v>
      </c>
      <c r="DI26" s="36">
        <f t="shared" si="11"/>
        <v>18589</v>
      </c>
      <c r="DJ26" s="36">
        <f t="shared" si="11"/>
        <v>18344</v>
      </c>
      <c r="DK26" s="36">
        <f t="shared" si="11"/>
        <v>17894</v>
      </c>
      <c r="DL26" s="36">
        <f t="shared" si="11"/>
        <v>18387</v>
      </c>
      <c r="DM26" s="36">
        <f t="shared" si="11"/>
        <v>17684</v>
      </c>
      <c r="DN26" s="36">
        <f t="shared" si="11"/>
        <v>17509</v>
      </c>
      <c r="DO26" s="36">
        <f t="shared" si="11"/>
        <v>17071</v>
      </c>
      <c r="DP26" s="36">
        <f t="shared" si="11"/>
        <v>16514</v>
      </c>
      <c r="DQ26" s="36">
        <f t="shared" si="11"/>
        <v>16028</v>
      </c>
      <c r="DR26" s="36">
        <f t="shared" si="11"/>
        <v>16192</v>
      </c>
      <c r="DS26" s="36">
        <f t="shared" si="11"/>
        <v>18111</v>
      </c>
      <c r="DT26" s="36">
        <f t="shared" si="11"/>
        <v>19333</v>
      </c>
      <c r="DU26" s="36">
        <f t="shared" si="11"/>
        <v>19865</v>
      </c>
      <c r="DV26" s="36">
        <f t="shared" si="11"/>
        <v>19969</v>
      </c>
      <c r="DW26" s="36">
        <f t="shared" si="11"/>
        <v>19811</v>
      </c>
      <c r="DX26" s="36">
        <f t="shared" si="11"/>
        <v>19124</v>
      </c>
      <c r="DY26" s="36">
        <f t="shared" si="11"/>
        <v>18843</v>
      </c>
      <c r="DZ26" s="36">
        <f t="shared" si="11"/>
        <v>20044</v>
      </c>
      <c r="EA26" s="36">
        <f t="shared" si="11"/>
        <v>20380</v>
      </c>
      <c r="EB26" s="36">
        <f t="shared" si="11"/>
        <v>21069</v>
      </c>
      <c r="EC26" s="36">
        <f t="shared" si="11"/>
        <v>20901</v>
      </c>
      <c r="ED26" s="36">
        <f t="shared" si="11"/>
        <v>20024</v>
      </c>
      <c r="EE26" s="36">
        <f t="shared" si="11"/>
        <v>20148</v>
      </c>
      <c r="EF26" s="36">
        <f t="shared" si="11"/>
        <v>19751</v>
      </c>
      <c r="EG26" s="36">
        <f t="shared" si="11"/>
        <v>19217</v>
      </c>
      <c r="EH26" s="36">
        <f t="shared" si="11"/>
        <v>18953</v>
      </c>
      <c r="EI26" s="36">
        <f t="shared" si="11"/>
        <v>19294</v>
      </c>
      <c r="EJ26" s="36">
        <f t="shared" si="11"/>
        <v>18336</v>
      </c>
      <c r="EK26" s="36">
        <f t="shared" si="11"/>
        <v>18733</v>
      </c>
      <c r="EL26" s="36">
        <f t="shared" ref="EL26:GL26" si="12">SUM(EL136:EL142)</f>
        <v>18580</v>
      </c>
      <c r="EM26" s="36">
        <f t="shared" si="12"/>
        <v>19201</v>
      </c>
      <c r="EN26" s="36">
        <f t="shared" si="12"/>
        <v>19057</v>
      </c>
      <c r="EO26" s="36">
        <f t="shared" si="12"/>
        <v>17873</v>
      </c>
      <c r="EP26" s="36">
        <f t="shared" si="12"/>
        <v>16943</v>
      </c>
      <c r="EQ26" s="36">
        <f t="shared" si="12"/>
        <v>16670</v>
      </c>
      <c r="ER26" s="36">
        <f t="shared" si="12"/>
        <v>17097</v>
      </c>
      <c r="ES26" s="36">
        <f t="shared" si="12"/>
        <v>17588</v>
      </c>
      <c r="ET26" s="36">
        <f t="shared" si="12"/>
        <v>18334</v>
      </c>
      <c r="EU26" s="36">
        <f t="shared" si="12"/>
        <v>19572</v>
      </c>
      <c r="EV26" s="36">
        <f t="shared" si="12"/>
        <v>20819</v>
      </c>
      <c r="EW26" s="36">
        <f t="shared" si="12"/>
        <v>22183</v>
      </c>
      <c r="EX26" s="36">
        <f t="shared" si="12"/>
        <v>21485</v>
      </c>
      <c r="EY26" s="36">
        <f t="shared" si="12"/>
        <v>22395</v>
      </c>
      <c r="EZ26" s="36">
        <f t="shared" si="12"/>
        <v>22218</v>
      </c>
      <c r="FA26" s="36">
        <f t="shared" si="12"/>
        <v>22660</v>
      </c>
      <c r="FB26" s="36">
        <f t="shared" si="12"/>
        <v>22774</v>
      </c>
      <c r="FC26" s="36">
        <f t="shared" si="12"/>
        <v>23461</v>
      </c>
      <c r="FD26" s="36">
        <f t="shared" si="12"/>
        <v>23451</v>
      </c>
      <c r="FE26" s="36">
        <f t="shared" si="12"/>
        <v>22791</v>
      </c>
      <c r="FF26" s="36">
        <f t="shared" si="12"/>
        <v>22462</v>
      </c>
      <c r="FG26" s="36">
        <f t="shared" si="12"/>
        <v>21976</v>
      </c>
      <c r="FH26" s="36">
        <f t="shared" si="12"/>
        <v>21175</v>
      </c>
      <c r="FI26" s="36">
        <f t="shared" si="12"/>
        <v>20867</v>
      </c>
      <c r="FJ26" s="36">
        <f t="shared" si="12"/>
        <v>20542</v>
      </c>
      <c r="FK26" s="36">
        <f t="shared" si="12"/>
        <v>19725</v>
      </c>
      <c r="FL26" s="36">
        <f t="shared" si="12"/>
        <v>19192</v>
      </c>
      <c r="FM26" s="36">
        <f t="shared" si="12"/>
        <v>18415</v>
      </c>
      <c r="FN26" s="36">
        <f t="shared" si="12"/>
        <v>18993</v>
      </c>
      <c r="FO26" s="36">
        <f t="shared" si="12"/>
        <v>18762</v>
      </c>
      <c r="FP26" s="36">
        <f t="shared" si="12"/>
        <v>18115</v>
      </c>
      <c r="FQ26" s="36">
        <f t="shared" si="12"/>
        <v>18356</v>
      </c>
      <c r="FR26" s="36">
        <f t="shared" si="12"/>
        <v>18517</v>
      </c>
      <c r="FS26" s="36">
        <f t="shared" si="12"/>
        <v>18818</v>
      </c>
      <c r="FT26" s="36">
        <f t="shared" si="12"/>
        <v>19771</v>
      </c>
      <c r="FU26" s="36">
        <f t="shared" si="12"/>
        <v>20810</v>
      </c>
      <c r="FV26" s="36">
        <f t="shared" si="12"/>
        <v>15983</v>
      </c>
      <c r="FW26" s="36">
        <f t="shared" si="12"/>
        <v>15564</v>
      </c>
      <c r="FX26" s="36">
        <f t="shared" si="12"/>
        <v>15202</v>
      </c>
      <c r="FY26" s="36">
        <f t="shared" si="12"/>
        <v>14144</v>
      </c>
      <c r="FZ26" s="36">
        <f t="shared" si="12"/>
        <v>12972</v>
      </c>
      <c r="GA26" s="36">
        <f t="shared" si="12"/>
        <v>11655</v>
      </c>
      <c r="GB26" s="36">
        <f t="shared" si="12"/>
        <v>11099</v>
      </c>
      <c r="GC26" s="36">
        <f t="shared" si="12"/>
        <v>10716</v>
      </c>
      <c r="GD26" s="36">
        <f t="shared" si="12"/>
        <v>10208</v>
      </c>
      <c r="GE26" s="36">
        <f t="shared" si="12"/>
        <v>9475</v>
      </c>
      <c r="GF26" s="36">
        <f t="shared" si="12"/>
        <v>8784</v>
      </c>
      <c r="GG26" s="36">
        <f t="shared" si="12"/>
        <v>7896</v>
      </c>
      <c r="GH26" s="36">
        <f t="shared" si="12"/>
        <v>7261</v>
      </c>
      <c r="GI26" s="36">
        <f t="shared" si="12"/>
        <v>6529</v>
      </c>
      <c r="GJ26" s="36">
        <f t="shared" si="12"/>
        <v>5820</v>
      </c>
      <c r="GK26" s="36">
        <f t="shared" si="12"/>
        <v>5111</v>
      </c>
      <c r="GL26" s="36">
        <f t="shared" si="12"/>
        <v>20846</v>
      </c>
    </row>
    <row r="27" spans="1:194" s="8" customFormat="1" x14ac:dyDescent="0.25">
      <c r="A27" s="38" t="s">
        <v>38</v>
      </c>
      <c r="B27" s="79" t="s">
        <v>266</v>
      </c>
      <c r="C27" s="39" t="s">
        <v>267</v>
      </c>
      <c r="D27" s="41">
        <f t="shared" si="3"/>
        <v>707833</v>
      </c>
      <c r="E27" s="41">
        <f t="shared" si="3"/>
        <v>746569</v>
      </c>
      <c r="F27" s="42">
        <f>G27+H27</f>
        <v>1895510</v>
      </c>
      <c r="G27" s="42">
        <f>SUM(M27:CY27)</f>
        <v>934155</v>
      </c>
      <c r="H27" s="43">
        <f>SUM(CZ27:GL27)</f>
        <v>961355</v>
      </c>
      <c r="I27" s="43">
        <f>SUM(AE27:CY27)</f>
        <v>707833</v>
      </c>
      <c r="J27" s="43">
        <f>SUM(DR27:GL27)</f>
        <v>746569</v>
      </c>
      <c r="K27" s="40">
        <f>SUM(M27:AD27)</f>
        <v>226322</v>
      </c>
      <c r="L27" s="41">
        <f>SUM(CZ27:DQ27)</f>
        <v>214786</v>
      </c>
      <c r="M27" s="42">
        <f>SUM(M144:M148)</f>
        <v>11354</v>
      </c>
      <c r="N27" s="42">
        <f t="shared" ref="N27:BY27" si="13">SUM(N144:N148)</f>
        <v>11754</v>
      </c>
      <c r="O27" s="42">
        <f t="shared" si="13"/>
        <v>12036</v>
      </c>
      <c r="P27" s="42">
        <f t="shared" si="13"/>
        <v>12480</v>
      </c>
      <c r="Q27" s="42">
        <f t="shared" si="13"/>
        <v>13045</v>
      </c>
      <c r="R27" s="42">
        <f t="shared" si="13"/>
        <v>12790</v>
      </c>
      <c r="S27" s="42">
        <f t="shared" si="13"/>
        <v>12816</v>
      </c>
      <c r="T27" s="42">
        <f t="shared" si="13"/>
        <v>12931</v>
      </c>
      <c r="U27" s="42">
        <f t="shared" si="13"/>
        <v>13511</v>
      </c>
      <c r="V27" s="42">
        <f t="shared" si="13"/>
        <v>13271</v>
      </c>
      <c r="W27" s="42">
        <f t="shared" si="13"/>
        <v>13178</v>
      </c>
      <c r="X27" s="42">
        <f t="shared" si="13"/>
        <v>13435</v>
      </c>
      <c r="Y27" s="42">
        <f t="shared" si="13"/>
        <v>13426</v>
      </c>
      <c r="Z27" s="42">
        <f t="shared" si="13"/>
        <v>12869</v>
      </c>
      <c r="AA27" s="42">
        <f t="shared" si="13"/>
        <v>12239</v>
      </c>
      <c r="AB27" s="42">
        <f t="shared" si="13"/>
        <v>11951</v>
      </c>
      <c r="AC27" s="42">
        <f t="shared" si="13"/>
        <v>11819</v>
      </c>
      <c r="AD27" s="42">
        <f t="shared" si="13"/>
        <v>11417</v>
      </c>
      <c r="AE27" s="42">
        <f t="shared" si="13"/>
        <v>11420</v>
      </c>
      <c r="AF27" s="42">
        <f t="shared" si="13"/>
        <v>11097</v>
      </c>
      <c r="AG27" s="42">
        <f t="shared" si="13"/>
        <v>11588</v>
      </c>
      <c r="AH27" s="42">
        <f t="shared" si="13"/>
        <v>11795</v>
      </c>
      <c r="AI27" s="42">
        <f t="shared" si="13"/>
        <v>11749</v>
      </c>
      <c r="AJ27" s="42">
        <f t="shared" si="13"/>
        <v>11678</v>
      </c>
      <c r="AK27" s="42">
        <f t="shared" si="13"/>
        <v>11764</v>
      </c>
      <c r="AL27" s="42">
        <f t="shared" si="13"/>
        <v>11782</v>
      </c>
      <c r="AM27" s="42">
        <f t="shared" si="13"/>
        <v>11862</v>
      </c>
      <c r="AN27" s="42">
        <f t="shared" si="13"/>
        <v>11796</v>
      </c>
      <c r="AO27" s="42">
        <f t="shared" si="13"/>
        <v>12409</v>
      </c>
      <c r="AP27" s="42">
        <f t="shared" si="13"/>
        <v>12528</v>
      </c>
      <c r="AQ27" s="42">
        <f t="shared" si="13"/>
        <v>12541</v>
      </c>
      <c r="AR27" s="42">
        <f t="shared" si="13"/>
        <v>12501</v>
      </c>
      <c r="AS27" s="42">
        <f t="shared" si="13"/>
        <v>12559</v>
      </c>
      <c r="AT27" s="42">
        <f t="shared" si="13"/>
        <v>12669</v>
      </c>
      <c r="AU27" s="42">
        <f t="shared" si="13"/>
        <v>12613</v>
      </c>
      <c r="AV27" s="42">
        <f t="shared" si="13"/>
        <v>12436</v>
      </c>
      <c r="AW27" s="42">
        <f t="shared" si="13"/>
        <v>12207</v>
      </c>
      <c r="AX27" s="42">
        <f t="shared" si="13"/>
        <v>11994</v>
      </c>
      <c r="AY27" s="42">
        <f t="shared" si="13"/>
        <v>11891</v>
      </c>
      <c r="AZ27" s="42">
        <f t="shared" si="13"/>
        <v>12230</v>
      </c>
      <c r="BA27" s="42">
        <f t="shared" si="13"/>
        <v>12149</v>
      </c>
      <c r="BB27" s="42">
        <f t="shared" si="13"/>
        <v>11465</v>
      </c>
      <c r="BC27" s="42">
        <f t="shared" si="13"/>
        <v>11121</v>
      </c>
      <c r="BD27" s="42">
        <f t="shared" si="13"/>
        <v>11070</v>
      </c>
      <c r="BE27" s="42">
        <f t="shared" si="13"/>
        <v>11122</v>
      </c>
      <c r="BF27" s="42">
        <f t="shared" si="13"/>
        <v>11330</v>
      </c>
      <c r="BG27" s="42">
        <f t="shared" si="13"/>
        <v>11591</v>
      </c>
      <c r="BH27" s="42">
        <f t="shared" si="13"/>
        <v>12124</v>
      </c>
      <c r="BI27" s="42">
        <f t="shared" si="13"/>
        <v>12362</v>
      </c>
      <c r="BJ27" s="42">
        <f t="shared" si="13"/>
        <v>12437</v>
      </c>
      <c r="BK27" s="42">
        <f t="shared" si="13"/>
        <v>12511</v>
      </c>
      <c r="BL27" s="42">
        <f t="shared" si="13"/>
        <v>12609</v>
      </c>
      <c r="BM27" s="42">
        <f t="shared" si="13"/>
        <v>12978</v>
      </c>
      <c r="BN27" s="42">
        <f t="shared" si="13"/>
        <v>12777</v>
      </c>
      <c r="BO27" s="42">
        <f t="shared" si="13"/>
        <v>12911</v>
      </c>
      <c r="BP27" s="42">
        <f t="shared" si="13"/>
        <v>13022</v>
      </c>
      <c r="BQ27" s="42">
        <f t="shared" si="13"/>
        <v>12821</v>
      </c>
      <c r="BR27" s="42">
        <f t="shared" si="13"/>
        <v>12686</v>
      </c>
      <c r="BS27" s="42">
        <f t="shared" si="13"/>
        <v>12114</v>
      </c>
      <c r="BT27" s="42">
        <f t="shared" si="13"/>
        <v>11952</v>
      </c>
      <c r="BU27" s="42">
        <f t="shared" si="13"/>
        <v>11337</v>
      </c>
      <c r="BV27" s="42">
        <f t="shared" si="13"/>
        <v>11036</v>
      </c>
      <c r="BW27" s="42">
        <f t="shared" si="13"/>
        <v>10817</v>
      </c>
      <c r="BX27" s="42">
        <f t="shared" si="13"/>
        <v>10310</v>
      </c>
      <c r="BY27" s="42">
        <f t="shared" si="13"/>
        <v>9921</v>
      </c>
      <c r="BZ27" s="42">
        <f t="shared" ref="BZ27:EK27" si="14">SUM(BZ144:BZ148)</f>
        <v>9515</v>
      </c>
      <c r="CA27" s="42">
        <f t="shared" si="14"/>
        <v>9380</v>
      </c>
      <c r="CB27" s="42">
        <f t="shared" si="14"/>
        <v>8933</v>
      </c>
      <c r="CC27" s="42">
        <f t="shared" si="14"/>
        <v>8556</v>
      </c>
      <c r="CD27" s="42">
        <f t="shared" si="14"/>
        <v>8478</v>
      </c>
      <c r="CE27" s="42">
        <f t="shared" si="14"/>
        <v>8300</v>
      </c>
      <c r="CF27" s="42">
        <f t="shared" si="14"/>
        <v>8114</v>
      </c>
      <c r="CG27" s="42">
        <f t="shared" si="14"/>
        <v>7896</v>
      </c>
      <c r="CH27" s="42">
        <f t="shared" si="14"/>
        <v>7694</v>
      </c>
      <c r="CI27" s="42">
        <f t="shared" si="14"/>
        <v>7036</v>
      </c>
      <c r="CJ27" s="42">
        <f t="shared" si="14"/>
        <v>6851</v>
      </c>
      <c r="CK27" s="42">
        <f t="shared" si="14"/>
        <v>6637</v>
      </c>
      <c r="CL27" s="42">
        <f t="shared" si="14"/>
        <v>6160</v>
      </c>
      <c r="CM27" s="42">
        <f t="shared" si="14"/>
        <v>5444</v>
      </c>
      <c r="CN27" s="42">
        <f t="shared" si="14"/>
        <v>4630</v>
      </c>
      <c r="CO27" s="42">
        <f t="shared" si="14"/>
        <v>4308</v>
      </c>
      <c r="CP27" s="42">
        <f t="shared" si="14"/>
        <v>4200</v>
      </c>
      <c r="CQ27" s="42">
        <f t="shared" si="14"/>
        <v>3747</v>
      </c>
      <c r="CR27" s="42">
        <f t="shared" si="14"/>
        <v>3421</v>
      </c>
      <c r="CS27" s="42">
        <f t="shared" si="14"/>
        <v>2935</v>
      </c>
      <c r="CT27" s="42">
        <f t="shared" si="14"/>
        <v>2614</v>
      </c>
      <c r="CU27" s="42">
        <f t="shared" si="14"/>
        <v>2218</v>
      </c>
      <c r="CV27" s="42">
        <f t="shared" si="14"/>
        <v>1986</v>
      </c>
      <c r="CW27" s="42">
        <f t="shared" si="14"/>
        <v>1626</v>
      </c>
      <c r="CX27" s="42">
        <f t="shared" si="14"/>
        <v>1376</v>
      </c>
      <c r="CY27" s="42">
        <f t="shared" si="14"/>
        <v>4096</v>
      </c>
      <c r="CZ27" s="42">
        <f t="shared" si="14"/>
        <v>10594</v>
      </c>
      <c r="DA27" s="42">
        <f t="shared" si="14"/>
        <v>11090</v>
      </c>
      <c r="DB27" s="42">
        <f t="shared" si="14"/>
        <v>11487</v>
      </c>
      <c r="DC27" s="42">
        <f t="shared" si="14"/>
        <v>11808</v>
      </c>
      <c r="DD27" s="42">
        <f t="shared" si="14"/>
        <v>12088</v>
      </c>
      <c r="DE27" s="42">
        <f t="shared" si="14"/>
        <v>12167</v>
      </c>
      <c r="DF27" s="42">
        <f t="shared" si="14"/>
        <v>12199</v>
      </c>
      <c r="DG27" s="42">
        <f t="shared" si="14"/>
        <v>12484</v>
      </c>
      <c r="DH27" s="42">
        <f t="shared" si="14"/>
        <v>12837</v>
      </c>
      <c r="DI27" s="42">
        <f t="shared" si="14"/>
        <v>12868</v>
      </c>
      <c r="DJ27" s="42">
        <f t="shared" si="14"/>
        <v>12663</v>
      </c>
      <c r="DK27" s="42">
        <f t="shared" si="14"/>
        <v>12726</v>
      </c>
      <c r="DL27" s="42">
        <f t="shared" si="14"/>
        <v>12791</v>
      </c>
      <c r="DM27" s="42">
        <f t="shared" si="14"/>
        <v>12093</v>
      </c>
      <c r="DN27" s="42">
        <f t="shared" si="14"/>
        <v>11597</v>
      </c>
      <c r="DO27" s="42">
        <f t="shared" si="14"/>
        <v>11238</v>
      </c>
      <c r="DP27" s="42">
        <f t="shared" si="14"/>
        <v>11099</v>
      </c>
      <c r="DQ27" s="42">
        <f t="shared" si="14"/>
        <v>10957</v>
      </c>
      <c r="DR27" s="42">
        <f t="shared" si="14"/>
        <v>10916</v>
      </c>
      <c r="DS27" s="42">
        <f t="shared" si="14"/>
        <v>9954</v>
      </c>
      <c r="DT27" s="42">
        <f t="shared" si="14"/>
        <v>10004</v>
      </c>
      <c r="DU27" s="42">
        <f t="shared" si="14"/>
        <v>10830</v>
      </c>
      <c r="DV27" s="42">
        <f t="shared" si="14"/>
        <v>10751</v>
      </c>
      <c r="DW27" s="42">
        <f t="shared" si="14"/>
        <v>11162</v>
      </c>
      <c r="DX27" s="42">
        <f t="shared" si="14"/>
        <v>11003</v>
      </c>
      <c r="DY27" s="42">
        <f t="shared" si="14"/>
        <v>11076</v>
      </c>
      <c r="DZ27" s="42">
        <f t="shared" si="14"/>
        <v>11590</v>
      </c>
      <c r="EA27" s="42">
        <f t="shared" si="14"/>
        <v>11739</v>
      </c>
      <c r="EB27" s="42">
        <f t="shared" si="14"/>
        <v>12390</v>
      </c>
      <c r="EC27" s="42">
        <f t="shared" si="14"/>
        <v>12647</v>
      </c>
      <c r="ED27" s="42">
        <f t="shared" si="14"/>
        <v>12524</v>
      </c>
      <c r="EE27" s="42">
        <f t="shared" si="14"/>
        <v>12534</v>
      </c>
      <c r="EF27" s="42">
        <f t="shared" si="14"/>
        <v>12764</v>
      </c>
      <c r="EG27" s="42">
        <f t="shared" si="14"/>
        <v>12879</v>
      </c>
      <c r="EH27" s="42">
        <f t="shared" si="14"/>
        <v>12998</v>
      </c>
      <c r="EI27" s="42">
        <f t="shared" si="14"/>
        <v>12743</v>
      </c>
      <c r="EJ27" s="42">
        <f t="shared" si="14"/>
        <v>12735</v>
      </c>
      <c r="EK27" s="42">
        <f t="shared" si="14"/>
        <v>12633</v>
      </c>
      <c r="EL27" s="42">
        <f t="shared" ref="EL27:GL27" si="15">SUM(EL144:EL148)</f>
        <v>12612</v>
      </c>
      <c r="EM27" s="42">
        <f t="shared" si="15"/>
        <v>12871</v>
      </c>
      <c r="EN27" s="42">
        <f t="shared" si="15"/>
        <v>12917</v>
      </c>
      <c r="EO27" s="42">
        <f t="shared" si="15"/>
        <v>12637</v>
      </c>
      <c r="EP27" s="42">
        <f t="shared" si="15"/>
        <v>11897</v>
      </c>
      <c r="EQ27" s="42">
        <f t="shared" si="15"/>
        <v>11796</v>
      </c>
      <c r="ER27" s="42">
        <f t="shared" si="15"/>
        <v>11770</v>
      </c>
      <c r="ES27" s="42">
        <f t="shared" si="15"/>
        <v>11947</v>
      </c>
      <c r="ET27" s="42">
        <f t="shared" si="15"/>
        <v>12307</v>
      </c>
      <c r="EU27" s="42">
        <f t="shared" si="15"/>
        <v>12736</v>
      </c>
      <c r="EV27" s="42">
        <f t="shared" si="15"/>
        <v>12850</v>
      </c>
      <c r="EW27" s="42">
        <f t="shared" si="15"/>
        <v>13255</v>
      </c>
      <c r="EX27" s="42">
        <f t="shared" si="15"/>
        <v>13216</v>
      </c>
      <c r="EY27" s="42">
        <f t="shared" si="15"/>
        <v>13357</v>
      </c>
      <c r="EZ27" s="42">
        <f t="shared" si="15"/>
        <v>13446</v>
      </c>
      <c r="FA27" s="42">
        <f t="shared" si="15"/>
        <v>13444</v>
      </c>
      <c r="FB27" s="42">
        <f t="shared" si="15"/>
        <v>13334</v>
      </c>
      <c r="FC27" s="42">
        <f t="shared" si="15"/>
        <v>13647</v>
      </c>
      <c r="FD27" s="42">
        <f t="shared" si="15"/>
        <v>13329</v>
      </c>
      <c r="FE27" s="42">
        <f t="shared" si="15"/>
        <v>12795</v>
      </c>
      <c r="FF27" s="42">
        <f t="shared" si="15"/>
        <v>12722</v>
      </c>
      <c r="FG27" s="42">
        <f t="shared" si="15"/>
        <v>12415</v>
      </c>
      <c r="FH27" s="42">
        <f t="shared" si="15"/>
        <v>11909</v>
      </c>
      <c r="FI27" s="42">
        <f t="shared" si="15"/>
        <v>11456</v>
      </c>
      <c r="FJ27" s="42">
        <f t="shared" si="15"/>
        <v>11248</v>
      </c>
      <c r="FK27" s="42">
        <f t="shared" si="15"/>
        <v>10789</v>
      </c>
      <c r="FL27" s="42">
        <f t="shared" si="15"/>
        <v>10197</v>
      </c>
      <c r="FM27" s="42">
        <f t="shared" si="15"/>
        <v>9571</v>
      </c>
      <c r="FN27" s="42">
        <f t="shared" si="15"/>
        <v>9332</v>
      </c>
      <c r="FO27" s="42">
        <f t="shared" si="15"/>
        <v>9278</v>
      </c>
      <c r="FP27" s="42">
        <f t="shared" si="15"/>
        <v>8849</v>
      </c>
      <c r="FQ27" s="42">
        <f t="shared" si="15"/>
        <v>8801</v>
      </c>
      <c r="FR27" s="42">
        <f t="shared" si="15"/>
        <v>8831</v>
      </c>
      <c r="FS27" s="42">
        <f t="shared" si="15"/>
        <v>8733</v>
      </c>
      <c r="FT27" s="42">
        <f t="shared" si="15"/>
        <v>8720</v>
      </c>
      <c r="FU27" s="42">
        <f t="shared" si="15"/>
        <v>8740</v>
      </c>
      <c r="FV27" s="42">
        <f t="shared" si="15"/>
        <v>7998</v>
      </c>
      <c r="FW27" s="42">
        <f t="shared" si="15"/>
        <v>7812</v>
      </c>
      <c r="FX27" s="42">
        <f t="shared" si="15"/>
        <v>7581</v>
      </c>
      <c r="FY27" s="42">
        <f t="shared" si="15"/>
        <v>7251</v>
      </c>
      <c r="FZ27" s="42">
        <f t="shared" si="15"/>
        <v>6414</v>
      </c>
      <c r="GA27" s="42">
        <f t="shared" si="15"/>
        <v>5754</v>
      </c>
      <c r="GB27" s="42">
        <f t="shared" si="15"/>
        <v>5411</v>
      </c>
      <c r="GC27" s="42">
        <f t="shared" si="15"/>
        <v>5350</v>
      </c>
      <c r="GD27" s="42">
        <f t="shared" si="15"/>
        <v>4873</v>
      </c>
      <c r="GE27" s="42">
        <f t="shared" si="15"/>
        <v>4684</v>
      </c>
      <c r="GF27" s="42">
        <f t="shared" si="15"/>
        <v>4243</v>
      </c>
      <c r="GG27" s="42">
        <f t="shared" si="15"/>
        <v>3894</v>
      </c>
      <c r="GH27" s="42">
        <f t="shared" si="15"/>
        <v>3406</v>
      </c>
      <c r="GI27" s="42">
        <f t="shared" si="15"/>
        <v>3220</v>
      </c>
      <c r="GJ27" s="42">
        <f t="shared" si="15"/>
        <v>2801</v>
      </c>
      <c r="GK27" s="42">
        <f t="shared" si="15"/>
        <v>2420</v>
      </c>
      <c r="GL27" s="42">
        <f t="shared" si="15"/>
        <v>9831</v>
      </c>
    </row>
    <row r="28" spans="1:194" s="1" customFormat="1" x14ac:dyDescent="0.25">
      <c r="A28" s="44"/>
      <c r="B28" s="106"/>
      <c r="C28" s="45"/>
      <c r="D28" s="47"/>
      <c r="E28" s="47"/>
      <c r="F28" s="46"/>
      <c r="G28" s="46"/>
      <c r="H28" s="47"/>
      <c r="I28" s="47"/>
      <c r="J28" s="47"/>
      <c r="K28" s="46"/>
      <c r="L28" s="47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  <c r="BM28" s="46"/>
      <c r="BN28" s="46"/>
      <c r="BO28" s="46"/>
      <c r="BP28" s="46"/>
      <c r="BQ28" s="46"/>
      <c r="BR28" s="46"/>
      <c r="BS28" s="46"/>
      <c r="BT28" s="46"/>
      <c r="BU28" s="46"/>
      <c r="BV28" s="46"/>
      <c r="BW28" s="46"/>
      <c r="BX28" s="46"/>
      <c r="BY28" s="46"/>
      <c r="BZ28" s="46"/>
      <c r="CA28" s="46"/>
      <c r="CB28" s="46"/>
      <c r="CC28" s="46"/>
      <c r="CD28" s="46"/>
      <c r="CE28" s="46"/>
      <c r="CF28" s="46"/>
      <c r="CG28" s="46"/>
      <c r="CH28" s="46"/>
      <c r="CI28" s="46"/>
      <c r="CJ28" s="46"/>
      <c r="CK28" s="46"/>
      <c r="CL28" s="46"/>
      <c r="CM28" s="46"/>
      <c r="CN28" s="46"/>
      <c r="CO28" s="46"/>
      <c r="CP28" s="46"/>
      <c r="CQ28" s="46"/>
      <c r="CR28" s="46"/>
      <c r="CS28" s="46"/>
      <c r="CT28" s="46"/>
      <c r="CU28" s="46"/>
      <c r="CV28" s="46"/>
      <c r="CW28" s="46"/>
      <c r="CX28" s="46"/>
      <c r="CY28" s="47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  <c r="EP28" s="48"/>
      <c r="EQ28" s="48"/>
      <c r="ER28" s="48"/>
      <c r="ES28" s="48"/>
      <c r="ET28" s="48"/>
      <c r="EU28" s="48"/>
      <c r="EV28" s="48"/>
      <c r="EW28" s="48"/>
      <c r="EX28" s="48"/>
      <c r="EY28" s="48"/>
      <c r="EZ28" s="48"/>
      <c r="FA28" s="48"/>
      <c r="FB28" s="48"/>
      <c r="FC28" s="48"/>
      <c r="FD28" s="48"/>
      <c r="FE28" s="48"/>
      <c r="FF28" s="48"/>
      <c r="FG28" s="48"/>
      <c r="FH28" s="48"/>
      <c r="FI28" s="48"/>
      <c r="FJ28" s="48"/>
      <c r="FK28" s="48"/>
      <c r="FL28" s="48"/>
      <c r="FM28" s="48"/>
      <c r="FN28" s="48"/>
      <c r="FO28" s="48"/>
      <c r="FP28" s="48"/>
      <c r="FQ28" s="48"/>
      <c r="FR28" s="48"/>
      <c r="FS28" s="48"/>
      <c r="FT28" s="48"/>
      <c r="FU28" s="48"/>
      <c r="FV28" s="48"/>
      <c r="FW28" s="48"/>
      <c r="FX28" s="48"/>
      <c r="FY28" s="48"/>
      <c r="FZ28" s="48"/>
      <c r="GA28" s="48"/>
      <c r="GB28" s="48"/>
      <c r="GC28" s="48"/>
      <c r="GD28" s="48"/>
      <c r="GE28" s="48"/>
      <c r="GF28" s="48"/>
      <c r="GG28" s="48"/>
      <c r="GH28" s="48"/>
      <c r="GI28" s="48"/>
      <c r="GJ28" s="48"/>
      <c r="GK28" s="48"/>
      <c r="GL28" s="49"/>
    </row>
    <row r="29" spans="1:194" s="1" customFormat="1" x14ac:dyDescent="0.25">
      <c r="A29" s="86" t="s">
        <v>249</v>
      </c>
      <c r="B29" s="148" t="s">
        <v>268</v>
      </c>
      <c r="C29" s="72" t="str">
        <f t="shared" ref="C29:C92" si="16">CONCATENATE(A29," - ",B29)</f>
        <v xml:space="preserve">England – CCGs - Barnsley </v>
      </c>
      <c r="D29" s="61">
        <f>I29</f>
        <v>95946</v>
      </c>
      <c r="E29" s="61">
        <f>J29</f>
        <v>100504</v>
      </c>
      <c r="F29" s="554">
        <f>G29+H29</f>
        <v>248071</v>
      </c>
      <c r="G29" s="554">
        <f>SUM(M29:CY29)</f>
        <v>122409</v>
      </c>
      <c r="H29" s="62">
        <f>SUM(CZ29:GL29)</f>
        <v>125662</v>
      </c>
      <c r="I29" s="62">
        <f>SUM(AE29:CY29)</f>
        <v>95946</v>
      </c>
      <c r="J29" s="62">
        <f>SUM(DR29:GL29)</f>
        <v>100504</v>
      </c>
      <c r="K29" s="555">
        <f>SUM(M29:AD29)</f>
        <v>26463</v>
      </c>
      <c r="L29" s="61">
        <f>SUM(CZ29:DQ29)</f>
        <v>25158</v>
      </c>
      <c r="M29" s="87">
        <v>1408</v>
      </c>
      <c r="N29" s="87">
        <v>1318</v>
      </c>
      <c r="O29" s="87">
        <v>1485</v>
      </c>
      <c r="P29" s="87">
        <v>1516</v>
      </c>
      <c r="Q29" s="87">
        <v>1420</v>
      </c>
      <c r="R29" s="87">
        <v>1508</v>
      </c>
      <c r="S29" s="87">
        <v>1444</v>
      </c>
      <c r="T29" s="87">
        <v>1579</v>
      </c>
      <c r="U29" s="87">
        <v>1566</v>
      </c>
      <c r="V29" s="87">
        <v>1608</v>
      </c>
      <c r="W29" s="87">
        <v>1539</v>
      </c>
      <c r="X29" s="87">
        <v>1458</v>
      </c>
      <c r="Y29" s="87">
        <v>1529</v>
      </c>
      <c r="Z29" s="87">
        <v>1525</v>
      </c>
      <c r="AA29" s="87">
        <v>1458</v>
      </c>
      <c r="AB29" s="87">
        <v>1386</v>
      </c>
      <c r="AC29" s="87">
        <v>1423</v>
      </c>
      <c r="AD29" s="87">
        <v>1293</v>
      </c>
      <c r="AE29" s="87">
        <v>1248</v>
      </c>
      <c r="AF29" s="87">
        <v>1082</v>
      </c>
      <c r="AG29" s="87">
        <v>1107</v>
      </c>
      <c r="AH29" s="87">
        <v>1226</v>
      </c>
      <c r="AI29" s="87">
        <v>1267</v>
      </c>
      <c r="AJ29" s="87">
        <v>1402</v>
      </c>
      <c r="AK29" s="87">
        <v>1535</v>
      </c>
      <c r="AL29" s="87">
        <v>1515</v>
      </c>
      <c r="AM29" s="87">
        <v>1572</v>
      </c>
      <c r="AN29" s="87">
        <v>1631</v>
      </c>
      <c r="AO29" s="87">
        <v>1642</v>
      </c>
      <c r="AP29" s="87">
        <v>1720</v>
      </c>
      <c r="AQ29" s="87">
        <v>1505</v>
      </c>
      <c r="AR29" s="87">
        <v>1595</v>
      </c>
      <c r="AS29" s="87">
        <v>1639</v>
      </c>
      <c r="AT29" s="87">
        <v>1534</v>
      </c>
      <c r="AU29" s="87">
        <v>1570</v>
      </c>
      <c r="AV29" s="87">
        <v>1600</v>
      </c>
      <c r="AW29" s="87">
        <v>1581</v>
      </c>
      <c r="AX29" s="87">
        <v>1535</v>
      </c>
      <c r="AY29" s="87">
        <v>1602</v>
      </c>
      <c r="AZ29" s="87">
        <v>1515</v>
      </c>
      <c r="BA29" s="87">
        <v>1506</v>
      </c>
      <c r="BB29" s="87">
        <v>1354</v>
      </c>
      <c r="BC29" s="87">
        <v>1268</v>
      </c>
      <c r="BD29" s="87">
        <v>1203</v>
      </c>
      <c r="BE29" s="87">
        <v>1290</v>
      </c>
      <c r="BF29" s="87">
        <v>1420</v>
      </c>
      <c r="BG29" s="87">
        <v>1436</v>
      </c>
      <c r="BH29" s="87">
        <v>1621</v>
      </c>
      <c r="BI29" s="87">
        <v>1600</v>
      </c>
      <c r="BJ29" s="87">
        <v>1880</v>
      </c>
      <c r="BK29" s="87">
        <v>1762</v>
      </c>
      <c r="BL29" s="87">
        <v>1902</v>
      </c>
      <c r="BM29" s="87">
        <v>1928</v>
      </c>
      <c r="BN29" s="87">
        <v>1900</v>
      </c>
      <c r="BO29" s="87">
        <v>1844</v>
      </c>
      <c r="BP29" s="87">
        <v>1882</v>
      </c>
      <c r="BQ29" s="87">
        <v>1824</v>
      </c>
      <c r="BR29" s="87">
        <v>1718</v>
      </c>
      <c r="BS29" s="87">
        <v>1733</v>
      </c>
      <c r="BT29" s="87">
        <v>1713</v>
      </c>
      <c r="BU29" s="87">
        <v>1613</v>
      </c>
      <c r="BV29" s="87">
        <v>1675</v>
      </c>
      <c r="BW29" s="87">
        <v>1569</v>
      </c>
      <c r="BX29" s="87">
        <v>1534</v>
      </c>
      <c r="BY29" s="87">
        <v>1467</v>
      </c>
      <c r="BZ29" s="87">
        <v>1350</v>
      </c>
      <c r="CA29" s="87">
        <v>1420</v>
      </c>
      <c r="CB29" s="87">
        <v>1362</v>
      </c>
      <c r="CC29" s="87">
        <v>1291</v>
      </c>
      <c r="CD29" s="87">
        <v>1327</v>
      </c>
      <c r="CE29" s="87">
        <v>1287</v>
      </c>
      <c r="CF29" s="87">
        <v>1329</v>
      </c>
      <c r="CG29" s="87">
        <v>1346</v>
      </c>
      <c r="CH29" s="87">
        <v>1425</v>
      </c>
      <c r="CI29" s="87">
        <v>1131</v>
      </c>
      <c r="CJ29" s="87">
        <v>1065</v>
      </c>
      <c r="CK29" s="87">
        <v>1045</v>
      </c>
      <c r="CL29" s="87">
        <v>950</v>
      </c>
      <c r="CM29" s="87">
        <v>764</v>
      </c>
      <c r="CN29" s="87">
        <v>732</v>
      </c>
      <c r="CO29" s="87">
        <v>644</v>
      </c>
      <c r="CP29" s="87">
        <v>602</v>
      </c>
      <c r="CQ29" s="87">
        <v>614</v>
      </c>
      <c r="CR29" s="87">
        <v>493</v>
      </c>
      <c r="CS29" s="87">
        <v>447</v>
      </c>
      <c r="CT29" s="87">
        <v>408</v>
      </c>
      <c r="CU29" s="87">
        <v>343</v>
      </c>
      <c r="CV29" s="87">
        <v>303</v>
      </c>
      <c r="CW29" s="87">
        <v>203</v>
      </c>
      <c r="CX29" s="87">
        <v>198</v>
      </c>
      <c r="CY29" s="87">
        <v>602</v>
      </c>
      <c r="CZ29" s="88">
        <v>1239</v>
      </c>
      <c r="DA29" s="88">
        <v>1328</v>
      </c>
      <c r="DB29" s="88">
        <v>1335</v>
      </c>
      <c r="DC29" s="88">
        <v>1447</v>
      </c>
      <c r="DD29" s="88">
        <v>1430</v>
      </c>
      <c r="DE29" s="88">
        <v>1513</v>
      </c>
      <c r="DF29" s="88">
        <v>1395</v>
      </c>
      <c r="DG29" s="88">
        <v>1518</v>
      </c>
      <c r="DH29" s="88">
        <v>1571</v>
      </c>
      <c r="DI29" s="88">
        <v>1429</v>
      </c>
      <c r="DJ29" s="88">
        <v>1416</v>
      </c>
      <c r="DK29" s="88">
        <v>1401</v>
      </c>
      <c r="DL29" s="88">
        <v>1436</v>
      </c>
      <c r="DM29" s="88">
        <v>1352</v>
      </c>
      <c r="DN29" s="88">
        <v>1416</v>
      </c>
      <c r="DO29" s="88">
        <v>1361</v>
      </c>
      <c r="DP29" s="88">
        <v>1290</v>
      </c>
      <c r="DQ29" s="88">
        <v>1281</v>
      </c>
      <c r="DR29" s="88">
        <v>1187</v>
      </c>
      <c r="DS29" s="88">
        <v>1016</v>
      </c>
      <c r="DT29" s="88">
        <v>994</v>
      </c>
      <c r="DU29" s="88">
        <v>1054</v>
      </c>
      <c r="DV29" s="88">
        <v>1356</v>
      </c>
      <c r="DW29" s="88">
        <v>1427</v>
      </c>
      <c r="DX29" s="88">
        <v>1484</v>
      </c>
      <c r="DY29" s="88">
        <v>1560</v>
      </c>
      <c r="DZ29" s="88">
        <v>1567</v>
      </c>
      <c r="EA29" s="88">
        <v>1661</v>
      </c>
      <c r="EB29" s="88">
        <v>1653</v>
      </c>
      <c r="EC29" s="88">
        <v>1739</v>
      </c>
      <c r="ED29" s="88">
        <v>1682</v>
      </c>
      <c r="EE29" s="88">
        <v>1571</v>
      </c>
      <c r="EF29" s="88">
        <v>1815</v>
      </c>
      <c r="EG29" s="88">
        <v>1722</v>
      </c>
      <c r="EH29" s="88">
        <v>1620</v>
      </c>
      <c r="EI29" s="88">
        <v>1673</v>
      </c>
      <c r="EJ29" s="88">
        <v>1686</v>
      </c>
      <c r="EK29" s="88">
        <v>1676</v>
      </c>
      <c r="EL29" s="88">
        <v>1506</v>
      </c>
      <c r="EM29" s="88">
        <v>1540</v>
      </c>
      <c r="EN29" s="88">
        <v>1571</v>
      </c>
      <c r="EO29" s="88">
        <v>1471</v>
      </c>
      <c r="EP29" s="88">
        <v>1353</v>
      </c>
      <c r="EQ29" s="88">
        <v>1281</v>
      </c>
      <c r="ER29" s="88">
        <v>1324</v>
      </c>
      <c r="ES29" s="88">
        <v>1427</v>
      </c>
      <c r="ET29" s="88">
        <v>1462</v>
      </c>
      <c r="EU29" s="88">
        <v>1637</v>
      </c>
      <c r="EV29" s="88">
        <v>1726</v>
      </c>
      <c r="EW29" s="88">
        <v>1909</v>
      </c>
      <c r="EX29" s="88">
        <v>1771</v>
      </c>
      <c r="EY29" s="88">
        <v>1795</v>
      </c>
      <c r="EZ29" s="88">
        <v>1897</v>
      </c>
      <c r="FA29" s="88">
        <v>1863</v>
      </c>
      <c r="FB29" s="88">
        <v>1876</v>
      </c>
      <c r="FC29" s="88">
        <v>1867</v>
      </c>
      <c r="FD29" s="88">
        <v>1820</v>
      </c>
      <c r="FE29" s="88">
        <v>1858</v>
      </c>
      <c r="FF29" s="88">
        <v>1741</v>
      </c>
      <c r="FG29" s="88">
        <v>1696</v>
      </c>
      <c r="FH29" s="88">
        <v>1641</v>
      </c>
      <c r="FI29" s="88">
        <v>1659</v>
      </c>
      <c r="FJ29" s="88">
        <v>1600</v>
      </c>
      <c r="FK29" s="88">
        <v>1637</v>
      </c>
      <c r="FL29" s="88">
        <v>1454</v>
      </c>
      <c r="FM29" s="88">
        <v>1386</v>
      </c>
      <c r="FN29" s="88">
        <v>1434</v>
      </c>
      <c r="FO29" s="88">
        <v>1385</v>
      </c>
      <c r="FP29" s="88">
        <v>1316</v>
      </c>
      <c r="FQ29" s="88">
        <v>1298</v>
      </c>
      <c r="FR29" s="88">
        <v>1306</v>
      </c>
      <c r="FS29" s="88">
        <v>1350</v>
      </c>
      <c r="FT29" s="88">
        <v>1434</v>
      </c>
      <c r="FU29" s="88">
        <v>1486</v>
      </c>
      <c r="FV29" s="88">
        <v>1233</v>
      </c>
      <c r="FW29" s="88">
        <v>1257</v>
      </c>
      <c r="FX29" s="88">
        <v>1143</v>
      </c>
      <c r="FY29" s="88">
        <v>1013</v>
      </c>
      <c r="FZ29" s="88">
        <v>841</v>
      </c>
      <c r="GA29" s="88">
        <v>846</v>
      </c>
      <c r="GB29" s="88">
        <v>773</v>
      </c>
      <c r="GC29" s="88">
        <v>771</v>
      </c>
      <c r="GD29" s="88">
        <v>709</v>
      </c>
      <c r="GE29" s="88">
        <v>665</v>
      </c>
      <c r="GF29" s="88">
        <v>640</v>
      </c>
      <c r="GG29" s="88">
        <v>539</v>
      </c>
      <c r="GH29" s="88">
        <v>474</v>
      </c>
      <c r="GI29" s="88">
        <v>477</v>
      </c>
      <c r="GJ29" s="88">
        <v>378</v>
      </c>
      <c r="GK29" s="88">
        <v>379</v>
      </c>
      <c r="GL29" s="89">
        <v>1446</v>
      </c>
    </row>
    <row r="30" spans="1:194" s="1" customFormat="1" x14ac:dyDescent="0.25">
      <c r="A30" s="90" t="s">
        <v>249</v>
      </c>
      <c r="B30" s="148" t="s">
        <v>269</v>
      </c>
      <c r="C30" s="30" t="str">
        <f t="shared" si="16"/>
        <v xml:space="preserve">England – CCGs - Basildon and Brentwood </v>
      </c>
      <c r="D30" s="51">
        <f>I30</f>
        <v>97411</v>
      </c>
      <c r="E30" s="51">
        <f>J30</f>
        <v>106844</v>
      </c>
      <c r="F30" s="52">
        <f>G30+H30</f>
        <v>264800</v>
      </c>
      <c r="G30" s="52">
        <f>SUM(M30:CY30)</f>
        <v>128548</v>
      </c>
      <c r="H30" s="53">
        <f>SUM(CZ30:GL30)</f>
        <v>136252</v>
      </c>
      <c r="I30" s="53">
        <f>SUM(AE30:CY30)</f>
        <v>97411</v>
      </c>
      <c r="J30" s="53">
        <f>SUM(DR30:GL30)</f>
        <v>106844</v>
      </c>
      <c r="K30" s="50">
        <f>SUM(M30:AD30)</f>
        <v>31137</v>
      </c>
      <c r="L30" s="51">
        <f>SUM(CZ30:DQ30)</f>
        <v>29408</v>
      </c>
      <c r="M30" s="87">
        <v>1645</v>
      </c>
      <c r="N30" s="87">
        <v>1763</v>
      </c>
      <c r="O30" s="87">
        <v>1771</v>
      </c>
      <c r="P30" s="87">
        <v>1824</v>
      </c>
      <c r="Q30" s="87">
        <v>1818</v>
      </c>
      <c r="R30" s="87">
        <v>1840</v>
      </c>
      <c r="S30" s="87">
        <v>1773</v>
      </c>
      <c r="T30" s="87">
        <v>1826</v>
      </c>
      <c r="U30" s="87">
        <v>1846</v>
      </c>
      <c r="V30" s="87">
        <v>1713</v>
      </c>
      <c r="W30" s="87">
        <v>1727</v>
      </c>
      <c r="X30" s="87">
        <v>1777</v>
      </c>
      <c r="Y30" s="87">
        <v>1712</v>
      </c>
      <c r="Z30" s="87">
        <v>1647</v>
      </c>
      <c r="AA30" s="87">
        <v>1690</v>
      </c>
      <c r="AB30" s="87">
        <v>1578</v>
      </c>
      <c r="AC30" s="87">
        <v>1635</v>
      </c>
      <c r="AD30" s="87">
        <v>1552</v>
      </c>
      <c r="AE30" s="87">
        <v>1487</v>
      </c>
      <c r="AF30" s="87">
        <v>1161</v>
      </c>
      <c r="AG30" s="87">
        <v>1223</v>
      </c>
      <c r="AH30" s="87">
        <v>1295</v>
      </c>
      <c r="AI30" s="87">
        <v>1315</v>
      </c>
      <c r="AJ30" s="87">
        <v>1404</v>
      </c>
      <c r="AK30" s="87">
        <v>1534</v>
      </c>
      <c r="AL30" s="87">
        <v>1597</v>
      </c>
      <c r="AM30" s="87">
        <v>1616</v>
      </c>
      <c r="AN30" s="87">
        <v>1592</v>
      </c>
      <c r="AO30" s="87">
        <v>1618</v>
      </c>
      <c r="AP30" s="87">
        <v>1671</v>
      </c>
      <c r="AQ30" s="87">
        <v>1624</v>
      </c>
      <c r="AR30" s="87">
        <v>1771</v>
      </c>
      <c r="AS30" s="87">
        <v>1799</v>
      </c>
      <c r="AT30" s="87">
        <v>1659</v>
      </c>
      <c r="AU30" s="87">
        <v>1758</v>
      </c>
      <c r="AV30" s="87">
        <v>1690</v>
      </c>
      <c r="AW30" s="87">
        <v>1660</v>
      </c>
      <c r="AX30" s="87">
        <v>1537</v>
      </c>
      <c r="AY30" s="87">
        <v>1561</v>
      </c>
      <c r="AZ30" s="87">
        <v>1683</v>
      </c>
      <c r="BA30" s="87">
        <v>1729</v>
      </c>
      <c r="BB30" s="87">
        <v>1697</v>
      </c>
      <c r="BC30" s="87">
        <v>1694</v>
      </c>
      <c r="BD30" s="87">
        <v>1615</v>
      </c>
      <c r="BE30" s="87">
        <v>1574</v>
      </c>
      <c r="BF30" s="87">
        <v>1656</v>
      </c>
      <c r="BG30" s="87">
        <v>1523</v>
      </c>
      <c r="BH30" s="87">
        <v>1737</v>
      </c>
      <c r="BI30" s="87">
        <v>1741</v>
      </c>
      <c r="BJ30" s="87">
        <v>1776</v>
      </c>
      <c r="BK30" s="87">
        <v>1818</v>
      </c>
      <c r="BL30" s="87">
        <v>1858</v>
      </c>
      <c r="BM30" s="87">
        <v>1840</v>
      </c>
      <c r="BN30" s="87">
        <v>1891</v>
      </c>
      <c r="BO30" s="87">
        <v>1855</v>
      </c>
      <c r="BP30" s="87">
        <v>1831</v>
      </c>
      <c r="BQ30" s="87">
        <v>1769</v>
      </c>
      <c r="BR30" s="87">
        <v>1767</v>
      </c>
      <c r="BS30" s="87">
        <v>1681</v>
      </c>
      <c r="BT30" s="87">
        <v>1667</v>
      </c>
      <c r="BU30" s="87">
        <v>1573</v>
      </c>
      <c r="BV30" s="87">
        <v>1513</v>
      </c>
      <c r="BW30" s="87">
        <v>1429</v>
      </c>
      <c r="BX30" s="87">
        <v>1360</v>
      </c>
      <c r="BY30" s="87">
        <v>1295</v>
      </c>
      <c r="BZ30" s="87">
        <v>1270</v>
      </c>
      <c r="CA30" s="87">
        <v>1153</v>
      </c>
      <c r="CB30" s="87">
        <v>1069</v>
      </c>
      <c r="CC30" s="87">
        <v>1140</v>
      </c>
      <c r="CD30" s="87">
        <v>1135</v>
      </c>
      <c r="CE30" s="87">
        <v>1161</v>
      </c>
      <c r="CF30" s="87">
        <v>1154</v>
      </c>
      <c r="CG30" s="87">
        <v>1239</v>
      </c>
      <c r="CH30" s="87">
        <v>1427</v>
      </c>
      <c r="CI30" s="87">
        <v>1062</v>
      </c>
      <c r="CJ30" s="87">
        <v>960</v>
      </c>
      <c r="CK30" s="87">
        <v>924</v>
      </c>
      <c r="CL30" s="87">
        <v>843</v>
      </c>
      <c r="CM30" s="87">
        <v>713</v>
      </c>
      <c r="CN30" s="87">
        <v>614</v>
      </c>
      <c r="CO30" s="87">
        <v>639</v>
      </c>
      <c r="CP30" s="87">
        <v>567</v>
      </c>
      <c r="CQ30" s="87">
        <v>612</v>
      </c>
      <c r="CR30" s="87">
        <v>548</v>
      </c>
      <c r="CS30" s="87">
        <v>522</v>
      </c>
      <c r="CT30" s="87">
        <v>449</v>
      </c>
      <c r="CU30" s="87">
        <v>386</v>
      </c>
      <c r="CV30" s="87">
        <v>301</v>
      </c>
      <c r="CW30" s="87">
        <v>301</v>
      </c>
      <c r="CX30" s="87">
        <v>279</v>
      </c>
      <c r="CY30" s="87">
        <v>799</v>
      </c>
      <c r="CZ30" s="88">
        <v>1610</v>
      </c>
      <c r="DA30" s="88">
        <v>1673</v>
      </c>
      <c r="DB30" s="88">
        <v>1619</v>
      </c>
      <c r="DC30" s="88">
        <v>1688</v>
      </c>
      <c r="DD30" s="88">
        <v>1771</v>
      </c>
      <c r="DE30" s="88">
        <v>1652</v>
      </c>
      <c r="DF30" s="88">
        <v>1708</v>
      </c>
      <c r="DG30" s="88">
        <v>1778</v>
      </c>
      <c r="DH30" s="88">
        <v>1734</v>
      </c>
      <c r="DI30" s="88">
        <v>1632</v>
      </c>
      <c r="DJ30" s="88">
        <v>1575</v>
      </c>
      <c r="DK30" s="88">
        <v>1616</v>
      </c>
      <c r="DL30" s="88">
        <v>1665</v>
      </c>
      <c r="DM30" s="88">
        <v>1578</v>
      </c>
      <c r="DN30" s="88">
        <v>1575</v>
      </c>
      <c r="DO30" s="88">
        <v>1524</v>
      </c>
      <c r="DP30" s="88">
        <v>1553</v>
      </c>
      <c r="DQ30" s="88">
        <v>1457</v>
      </c>
      <c r="DR30" s="88">
        <v>1423</v>
      </c>
      <c r="DS30" s="88">
        <v>1028</v>
      </c>
      <c r="DT30" s="88">
        <v>998</v>
      </c>
      <c r="DU30" s="88">
        <v>1169</v>
      </c>
      <c r="DV30" s="88">
        <v>1424</v>
      </c>
      <c r="DW30" s="88">
        <v>1424</v>
      </c>
      <c r="DX30" s="88">
        <v>1633</v>
      </c>
      <c r="DY30" s="88">
        <v>1435</v>
      </c>
      <c r="DZ30" s="88">
        <v>1683</v>
      </c>
      <c r="EA30" s="88">
        <v>1673</v>
      </c>
      <c r="EB30" s="88">
        <v>1773</v>
      </c>
      <c r="EC30" s="88">
        <v>1754</v>
      </c>
      <c r="ED30" s="88">
        <v>1846</v>
      </c>
      <c r="EE30" s="88">
        <v>1899</v>
      </c>
      <c r="EF30" s="88">
        <v>1985</v>
      </c>
      <c r="EG30" s="88">
        <v>1811</v>
      </c>
      <c r="EH30" s="88">
        <v>1874</v>
      </c>
      <c r="EI30" s="88">
        <v>1889</v>
      </c>
      <c r="EJ30" s="88">
        <v>1812</v>
      </c>
      <c r="EK30" s="88">
        <v>1882</v>
      </c>
      <c r="EL30" s="88">
        <v>1848</v>
      </c>
      <c r="EM30" s="88">
        <v>1869</v>
      </c>
      <c r="EN30" s="88">
        <v>1919</v>
      </c>
      <c r="EO30" s="88">
        <v>1743</v>
      </c>
      <c r="EP30" s="88">
        <v>1670</v>
      </c>
      <c r="EQ30" s="88">
        <v>1707</v>
      </c>
      <c r="ER30" s="88">
        <v>1735</v>
      </c>
      <c r="ES30" s="88">
        <v>1752</v>
      </c>
      <c r="ET30" s="88">
        <v>1716</v>
      </c>
      <c r="EU30" s="88">
        <v>1813</v>
      </c>
      <c r="EV30" s="88">
        <v>1785</v>
      </c>
      <c r="EW30" s="88">
        <v>1936</v>
      </c>
      <c r="EX30" s="88">
        <v>1881</v>
      </c>
      <c r="EY30" s="88">
        <v>1902</v>
      </c>
      <c r="EZ30" s="88">
        <v>1908</v>
      </c>
      <c r="FA30" s="88">
        <v>1953</v>
      </c>
      <c r="FB30" s="88">
        <v>1955</v>
      </c>
      <c r="FC30" s="88">
        <v>1927</v>
      </c>
      <c r="FD30" s="88">
        <v>1872</v>
      </c>
      <c r="FE30" s="88">
        <v>1824</v>
      </c>
      <c r="FF30" s="88">
        <v>1794</v>
      </c>
      <c r="FG30" s="88">
        <v>1791</v>
      </c>
      <c r="FH30" s="88">
        <v>1609</v>
      </c>
      <c r="FI30" s="88">
        <v>1509</v>
      </c>
      <c r="FJ30" s="88">
        <v>1530</v>
      </c>
      <c r="FK30" s="88">
        <v>1499</v>
      </c>
      <c r="FL30" s="88">
        <v>1361</v>
      </c>
      <c r="FM30" s="88">
        <v>1295</v>
      </c>
      <c r="FN30" s="88">
        <v>1340</v>
      </c>
      <c r="FO30" s="88">
        <v>1249</v>
      </c>
      <c r="FP30" s="88">
        <v>1244</v>
      </c>
      <c r="FQ30" s="88">
        <v>1265</v>
      </c>
      <c r="FR30" s="88">
        <v>1234</v>
      </c>
      <c r="FS30" s="88">
        <v>1297</v>
      </c>
      <c r="FT30" s="88">
        <v>1449</v>
      </c>
      <c r="FU30" s="88">
        <v>1650</v>
      </c>
      <c r="FV30" s="88">
        <v>1203</v>
      </c>
      <c r="FW30" s="88">
        <v>1143</v>
      </c>
      <c r="FX30" s="88">
        <v>1084</v>
      </c>
      <c r="FY30" s="88">
        <v>1056</v>
      </c>
      <c r="FZ30" s="88">
        <v>879</v>
      </c>
      <c r="GA30" s="88">
        <v>754</v>
      </c>
      <c r="GB30" s="88">
        <v>851</v>
      </c>
      <c r="GC30" s="88">
        <v>861</v>
      </c>
      <c r="GD30" s="88">
        <v>805</v>
      </c>
      <c r="GE30" s="88">
        <v>798</v>
      </c>
      <c r="GF30" s="88">
        <v>697</v>
      </c>
      <c r="GG30" s="88">
        <v>642</v>
      </c>
      <c r="GH30" s="88">
        <v>638</v>
      </c>
      <c r="GI30" s="88">
        <v>536</v>
      </c>
      <c r="GJ30" s="88">
        <v>472</v>
      </c>
      <c r="GK30" s="88">
        <v>432</v>
      </c>
      <c r="GL30" s="89">
        <v>1747</v>
      </c>
    </row>
    <row r="31" spans="1:194" s="1" customFormat="1" x14ac:dyDescent="0.25">
      <c r="A31" s="90" t="s">
        <v>249</v>
      </c>
      <c r="B31" s="148" t="s">
        <v>270</v>
      </c>
      <c r="C31" s="30" t="str">
        <f t="shared" si="16"/>
        <v xml:space="preserve">England – CCGs - Bassetlaw </v>
      </c>
      <c r="D31" s="51">
        <f t="shared" ref="D31:E90" si="17">I31</f>
        <v>46425</v>
      </c>
      <c r="E31" s="51">
        <f t="shared" si="17"/>
        <v>48027</v>
      </c>
      <c r="F31" s="52">
        <f t="shared" ref="F31:F94" si="18">G31+H31</f>
        <v>118280</v>
      </c>
      <c r="G31" s="52">
        <f t="shared" ref="G31:G94" si="19">SUM(M31:CY31)</f>
        <v>58532</v>
      </c>
      <c r="H31" s="53">
        <f t="shared" ref="H31:H94" si="20">SUM(CZ31:GL31)</f>
        <v>59748</v>
      </c>
      <c r="I31" s="53">
        <f t="shared" ref="I31:I94" si="21">SUM(AE31:CY31)</f>
        <v>46425</v>
      </c>
      <c r="J31" s="53">
        <f t="shared" ref="J31:J94" si="22">SUM(DR31:GL31)</f>
        <v>48027</v>
      </c>
      <c r="K31" s="50">
        <f t="shared" ref="K31:K94" si="23">SUM(M31:AD31)</f>
        <v>12107</v>
      </c>
      <c r="L31" s="51">
        <f t="shared" ref="L31:L94" si="24">SUM(CZ31:DQ31)</f>
        <v>11721</v>
      </c>
      <c r="M31" s="87">
        <v>586</v>
      </c>
      <c r="N31" s="87">
        <v>568</v>
      </c>
      <c r="O31" s="87">
        <v>607</v>
      </c>
      <c r="P31" s="87">
        <v>718</v>
      </c>
      <c r="Q31" s="87">
        <v>690</v>
      </c>
      <c r="R31" s="87">
        <v>689</v>
      </c>
      <c r="S31" s="87">
        <v>716</v>
      </c>
      <c r="T31" s="87">
        <v>712</v>
      </c>
      <c r="U31" s="87">
        <v>716</v>
      </c>
      <c r="V31" s="87">
        <v>751</v>
      </c>
      <c r="W31" s="87">
        <v>667</v>
      </c>
      <c r="X31" s="87">
        <v>668</v>
      </c>
      <c r="Y31" s="87">
        <v>690</v>
      </c>
      <c r="Z31" s="87">
        <v>663</v>
      </c>
      <c r="AA31" s="87">
        <v>687</v>
      </c>
      <c r="AB31" s="87">
        <v>687</v>
      </c>
      <c r="AC31" s="87">
        <v>682</v>
      </c>
      <c r="AD31" s="87">
        <v>610</v>
      </c>
      <c r="AE31" s="87">
        <v>550</v>
      </c>
      <c r="AF31" s="87">
        <v>515</v>
      </c>
      <c r="AG31" s="87">
        <v>548</v>
      </c>
      <c r="AH31" s="87">
        <v>570</v>
      </c>
      <c r="AI31" s="87">
        <v>624</v>
      </c>
      <c r="AJ31" s="87">
        <v>640</v>
      </c>
      <c r="AK31" s="87">
        <v>628</v>
      </c>
      <c r="AL31" s="87">
        <v>719</v>
      </c>
      <c r="AM31" s="87">
        <v>710</v>
      </c>
      <c r="AN31" s="87">
        <v>650</v>
      </c>
      <c r="AO31" s="87">
        <v>711</v>
      </c>
      <c r="AP31" s="87">
        <v>713</v>
      </c>
      <c r="AQ31" s="87">
        <v>631</v>
      </c>
      <c r="AR31" s="87">
        <v>644</v>
      </c>
      <c r="AS31" s="87">
        <v>630</v>
      </c>
      <c r="AT31" s="87">
        <v>600</v>
      </c>
      <c r="AU31" s="87">
        <v>677</v>
      </c>
      <c r="AV31" s="87">
        <v>632</v>
      </c>
      <c r="AW31" s="87">
        <v>614</v>
      </c>
      <c r="AX31" s="87">
        <v>662</v>
      </c>
      <c r="AY31" s="87">
        <v>684</v>
      </c>
      <c r="AZ31" s="87">
        <v>662</v>
      </c>
      <c r="BA31" s="87">
        <v>689</v>
      </c>
      <c r="BB31" s="87">
        <v>613</v>
      </c>
      <c r="BC31" s="87">
        <v>642</v>
      </c>
      <c r="BD31" s="87">
        <v>612</v>
      </c>
      <c r="BE31" s="87">
        <v>643</v>
      </c>
      <c r="BF31" s="87">
        <v>724</v>
      </c>
      <c r="BG31" s="87">
        <v>707</v>
      </c>
      <c r="BH31" s="87">
        <v>730</v>
      </c>
      <c r="BI31" s="87">
        <v>766</v>
      </c>
      <c r="BJ31" s="87">
        <v>887</v>
      </c>
      <c r="BK31" s="87">
        <v>835</v>
      </c>
      <c r="BL31" s="87">
        <v>841</v>
      </c>
      <c r="BM31" s="87">
        <v>936</v>
      </c>
      <c r="BN31" s="87">
        <v>910</v>
      </c>
      <c r="BO31" s="87">
        <v>926</v>
      </c>
      <c r="BP31" s="87">
        <v>926</v>
      </c>
      <c r="BQ31" s="87">
        <v>958</v>
      </c>
      <c r="BR31" s="87">
        <v>923</v>
      </c>
      <c r="BS31" s="87">
        <v>900</v>
      </c>
      <c r="BT31" s="87">
        <v>889</v>
      </c>
      <c r="BU31" s="87">
        <v>808</v>
      </c>
      <c r="BV31" s="87">
        <v>791</v>
      </c>
      <c r="BW31" s="87">
        <v>794</v>
      </c>
      <c r="BX31" s="87">
        <v>776</v>
      </c>
      <c r="BY31" s="87">
        <v>722</v>
      </c>
      <c r="BZ31" s="87">
        <v>757</v>
      </c>
      <c r="CA31" s="87">
        <v>719</v>
      </c>
      <c r="CB31" s="87">
        <v>710</v>
      </c>
      <c r="CC31" s="87">
        <v>666</v>
      </c>
      <c r="CD31" s="87">
        <v>680</v>
      </c>
      <c r="CE31" s="87">
        <v>652</v>
      </c>
      <c r="CF31" s="87">
        <v>724</v>
      </c>
      <c r="CG31" s="87">
        <v>772</v>
      </c>
      <c r="CH31" s="87">
        <v>796</v>
      </c>
      <c r="CI31" s="87">
        <v>597</v>
      </c>
      <c r="CJ31" s="87">
        <v>618</v>
      </c>
      <c r="CK31" s="87">
        <v>589</v>
      </c>
      <c r="CL31" s="87">
        <v>519</v>
      </c>
      <c r="CM31" s="87">
        <v>448</v>
      </c>
      <c r="CN31" s="87">
        <v>388</v>
      </c>
      <c r="CO31" s="87">
        <v>373</v>
      </c>
      <c r="CP31" s="87">
        <v>351</v>
      </c>
      <c r="CQ31" s="87">
        <v>321</v>
      </c>
      <c r="CR31" s="87">
        <v>296</v>
      </c>
      <c r="CS31" s="87">
        <v>228</v>
      </c>
      <c r="CT31" s="87">
        <v>237</v>
      </c>
      <c r="CU31" s="87">
        <v>203</v>
      </c>
      <c r="CV31" s="87">
        <v>134</v>
      </c>
      <c r="CW31" s="87">
        <v>168</v>
      </c>
      <c r="CX31" s="87">
        <v>125</v>
      </c>
      <c r="CY31" s="87">
        <v>392</v>
      </c>
      <c r="CZ31" s="88">
        <v>525</v>
      </c>
      <c r="DA31" s="88">
        <v>593</v>
      </c>
      <c r="DB31" s="88">
        <v>597</v>
      </c>
      <c r="DC31" s="88">
        <v>667</v>
      </c>
      <c r="DD31" s="88">
        <v>658</v>
      </c>
      <c r="DE31" s="88">
        <v>670</v>
      </c>
      <c r="DF31" s="88">
        <v>658</v>
      </c>
      <c r="DG31" s="88">
        <v>647</v>
      </c>
      <c r="DH31" s="88">
        <v>760</v>
      </c>
      <c r="DI31" s="88">
        <v>715</v>
      </c>
      <c r="DJ31" s="88">
        <v>704</v>
      </c>
      <c r="DK31" s="88">
        <v>673</v>
      </c>
      <c r="DL31" s="88">
        <v>667</v>
      </c>
      <c r="DM31" s="88">
        <v>661</v>
      </c>
      <c r="DN31" s="88">
        <v>643</v>
      </c>
      <c r="DO31" s="88">
        <v>601</v>
      </c>
      <c r="DP31" s="88">
        <v>637</v>
      </c>
      <c r="DQ31" s="88">
        <v>645</v>
      </c>
      <c r="DR31" s="88">
        <v>591</v>
      </c>
      <c r="DS31" s="88">
        <v>418</v>
      </c>
      <c r="DT31" s="88">
        <v>434</v>
      </c>
      <c r="DU31" s="88">
        <v>486</v>
      </c>
      <c r="DV31" s="88">
        <v>556</v>
      </c>
      <c r="DW31" s="88">
        <v>587</v>
      </c>
      <c r="DX31" s="88">
        <v>621</v>
      </c>
      <c r="DY31" s="88">
        <v>651</v>
      </c>
      <c r="DZ31" s="88">
        <v>653</v>
      </c>
      <c r="EA31" s="88">
        <v>632</v>
      </c>
      <c r="EB31" s="88">
        <v>647</v>
      </c>
      <c r="EC31" s="88">
        <v>666</v>
      </c>
      <c r="ED31" s="88">
        <v>646</v>
      </c>
      <c r="EE31" s="88">
        <v>680</v>
      </c>
      <c r="EF31" s="88">
        <v>652</v>
      </c>
      <c r="EG31" s="88">
        <v>699</v>
      </c>
      <c r="EH31" s="88">
        <v>637</v>
      </c>
      <c r="EI31" s="88">
        <v>685</v>
      </c>
      <c r="EJ31" s="88">
        <v>681</v>
      </c>
      <c r="EK31" s="88">
        <v>675</v>
      </c>
      <c r="EL31" s="88">
        <v>648</v>
      </c>
      <c r="EM31" s="88">
        <v>701</v>
      </c>
      <c r="EN31" s="88">
        <v>699</v>
      </c>
      <c r="EO31" s="88">
        <v>645</v>
      </c>
      <c r="EP31" s="88">
        <v>644</v>
      </c>
      <c r="EQ31" s="88">
        <v>680</v>
      </c>
      <c r="ER31" s="88">
        <v>662</v>
      </c>
      <c r="ES31" s="88">
        <v>681</v>
      </c>
      <c r="ET31" s="88">
        <v>729</v>
      </c>
      <c r="EU31" s="88">
        <v>812</v>
      </c>
      <c r="EV31" s="88">
        <v>866</v>
      </c>
      <c r="EW31" s="88">
        <v>925</v>
      </c>
      <c r="EX31" s="88">
        <v>842</v>
      </c>
      <c r="EY31" s="88">
        <v>912</v>
      </c>
      <c r="EZ31" s="88">
        <v>926</v>
      </c>
      <c r="FA31" s="88">
        <v>944</v>
      </c>
      <c r="FB31" s="88">
        <v>955</v>
      </c>
      <c r="FC31" s="88">
        <v>964</v>
      </c>
      <c r="FD31" s="88">
        <v>954</v>
      </c>
      <c r="FE31" s="88">
        <v>895</v>
      </c>
      <c r="FF31" s="88">
        <v>897</v>
      </c>
      <c r="FG31" s="88">
        <v>858</v>
      </c>
      <c r="FH31" s="88">
        <v>845</v>
      </c>
      <c r="FI31" s="88">
        <v>853</v>
      </c>
      <c r="FJ31" s="88">
        <v>772</v>
      </c>
      <c r="FK31" s="88">
        <v>779</v>
      </c>
      <c r="FL31" s="88">
        <v>689</v>
      </c>
      <c r="FM31" s="88">
        <v>701</v>
      </c>
      <c r="FN31" s="88">
        <v>742</v>
      </c>
      <c r="FO31" s="88">
        <v>731</v>
      </c>
      <c r="FP31" s="88">
        <v>681</v>
      </c>
      <c r="FQ31" s="88">
        <v>666</v>
      </c>
      <c r="FR31" s="88">
        <v>780</v>
      </c>
      <c r="FS31" s="88">
        <v>750</v>
      </c>
      <c r="FT31" s="88">
        <v>828</v>
      </c>
      <c r="FU31" s="88">
        <v>814</v>
      </c>
      <c r="FV31" s="88">
        <v>650</v>
      </c>
      <c r="FW31" s="88">
        <v>605</v>
      </c>
      <c r="FX31" s="88">
        <v>601</v>
      </c>
      <c r="FY31" s="88">
        <v>580</v>
      </c>
      <c r="FZ31" s="88">
        <v>481</v>
      </c>
      <c r="GA31" s="88">
        <v>451</v>
      </c>
      <c r="GB31" s="88">
        <v>421</v>
      </c>
      <c r="GC31" s="88">
        <v>432</v>
      </c>
      <c r="GD31" s="88">
        <v>381</v>
      </c>
      <c r="GE31" s="88">
        <v>357</v>
      </c>
      <c r="GF31" s="88">
        <v>327</v>
      </c>
      <c r="GG31" s="88">
        <v>300</v>
      </c>
      <c r="GH31" s="88">
        <v>292</v>
      </c>
      <c r="GI31" s="88">
        <v>216</v>
      </c>
      <c r="GJ31" s="88">
        <v>220</v>
      </c>
      <c r="GK31" s="88">
        <v>196</v>
      </c>
      <c r="GL31" s="89">
        <v>750</v>
      </c>
    </row>
    <row r="32" spans="1:194" s="1" customFormat="1" x14ac:dyDescent="0.25">
      <c r="A32" s="90" t="s">
        <v>249</v>
      </c>
      <c r="B32" s="148" t="s">
        <v>271</v>
      </c>
      <c r="C32" s="30" t="str">
        <f t="shared" si="16"/>
        <v xml:space="preserve">England – CCGs - Bath and North East Somerset, Swindon and Wiltshire </v>
      </c>
      <c r="D32" s="51">
        <f t="shared" si="17"/>
        <v>361510</v>
      </c>
      <c r="E32" s="51">
        <f t="shared" si="17"/>
        <v>373112</v>
      </c>
      <c r="F32" s="52">
        <f t="shared" si="18"/>
        <v>929964</v>
      </c>
      <c r="G32" s="52">
        <f t="shared" si="19"/>
        <v>461582</v>
      </c>
      <c r="H32" s="53">
        <f t="shared" si="20"/>
        <v>468382</v>
      </c>
      <c r="I32" s="53">
        <f t="shared" si="21"/>
        <v>361510</v>
      </c>
      <c r="J32" s="53">
        <f t="shared" si="22"/>
        <v>373112</v>
      </c>
      <c r="K32" s="50">
        <f t="shared" si="23"/>
        <v>100072</v>
      </c>
      <c r="L32" s="51">
        <f t="shared" si="24"/>
        <v>95270</v>
      </c>
      <c r="M32" s="87">
        <v>4591</v>
      </c>
      <c r="N32" s="87">
        <v>4836</v>
      </c>
      <c r="O32" s="87">
        <v>5201</v>
      </c>
      <c r="P32" s="87">
        <v>5213</v>
      </c>
      <c r="Q32" s="87">
        <v>5686</v>
      </c>
      <c r="R32" s="87">
        <v>5652</v>
      </c>
      <c r="S32" s="87">
        <v>5726</v>
      </c>
      <c r="T32" s="87">
        <v>5838</v>
      </c>
      <c r="U32" s="87">
        <v>6219</v>
      </c>
      <c r="V32" s="87">
        <v>6077</v>
      </c>
      <c r="W32" s="87">
        <v>5989</v>
      </c>
      <c r="X32" s="87">
        <v>5868</v>
      </c>
      <c r="Y32" s="87">
        <v>5855</v>
      </c>
      <c r="Z32" s="87">
        <v>5684</v>
      </c>
      <c r="AA32" s="87">
        <v>5723</v>
      </c>
      <c r="AB32" s="87">
        <v>5358</v>
      </c>
      <c r="AC32" s="87">
        <v>5269</v>
      </c>
      <c r="AD32" s="87">
        <v>5287</v>
      </c>
      <c r="AE32" s="87">
        <v>5357</v>
      </c>
      <c r="AF32" s="87">
        <v>5948</v>
      </c>
      <c r="AG32" s="87">
        <v>5623</v>
      </c>
      <c r="AH32" s="87">
        <v>5573</v>
      </c>
      <c r="AI32" s="87">
        <v>5880</v>
      </c>
      <c r="AJ32" s="87">
        <v>6056</v>
      </c>
      <c r="AK32" s="87">
        <v>5676</v>
      </c>
      <c r="AL32" s="87">
        <v>5373</v>
      </c>
      <c r="AM32" s="87">
        <v>5704</v>
      </c>
      <c r="AN32" s="87">
        <v>5542</v>
      </c>
      <c r="AO32" s="87">
        <v>5766</v>
      </c>
      <c r="AP32" s="87">
        <v>5867</v>
      </c>
      <c r="AQ32" s="87">
        <v>5655</v>
      </c>
      <c r="AR32" s="87">
        <v>5999</v>
      </c>
      <c r="AS32" s="87">
        <v>5793</v>
      </c>
      <c r="AT32" s="87">
        <v>5474</v>
      </c>
      <c r="AU32" s="87">
        <v>5638</v>
      </c>
      <c r="AV32" s="87">
        <v>5724</v>
      </c>
      <c r="AW32" s="87">
        <v>5483</v>
      </c>
      <c r="AX32" s="87">
        <v>5754</v>
      </c>
      <c r="AY32" s="87">
        <v>5484</v>
      </c>
      <c r="AZ32" s="87">
        <v>5495</v>
      </c>
      <c r="BA32" s="87">
        <v>5842</v>
      </c>
      <c r="BB32" s="87">
        <v>5780</v>
      </c>
      <c r="BC32" s="87">
        <v>5272</v>
      </c>
      <c r="BD32" s="87">
        <v>5133</v>
      </c>
      <c r="BE32" s="87">
        <v>5259</v>
      </c>
      <c r="BF32" s="87">
        <v>5599</v>
      </c>
      <c r="BG32" s="87">
        <v>5809</v>
      </c>
      <c r="BH32" s="87">
        <v>6515</v>
      </c>
      <c r="BI32" s="87">
        <v>6506</v>
      </c>
      <c r="BJ32" s="87">
        <v>6572</v>
      </c>
      <c r="BK32" s="87">
        <v>6545</v>
      </c>
      <c r="BL32" s="87">
        <v>6683</v>
      </c>
      <c r="BM32" s="87">
        <v>6655</v>
      </c>
      <c r="BN32" s="87">
        <v>6895</v>
      </c>
      <c r="BO32" s="87">
        <v>6636</v>
      </c>
      <c r="BP32" s="87">
        <v>6780</v>
      </c>
      <c r="BQ32" s="87">
        <v>6706</v>
      </c>
      <c r="BR32" s="87">
        <v>6556</v>
      </c>
      <c r="BS32" s="87">
        <v>6403</v>
      </c>
      <c r="BT32" s="87">
        <v>6114</v>
      </c>
      <c r="BU32" s="87">
        <v>5987</v>
      </c>
      <c r="BV32" s="87">
        <v>5710</v>
      </c>
      <c r="BW32" s="87">
        <v>5416</v>
      </c>
      <c r="BX32" s="87">
        <v>5260</v>
      </c>
      <c r="BY32" s="87">
        <v>4931</v>
      </c>
      <c r="BZ32" s="87">
        <v>4790</v>
      </c>
      <c r="CA32" s="87">
        <v>4922</v>
      </c>
      <c r="CB32" s="87">
        <v>4739</v>
      </c>
      <c r="CC32" s="87">
        <v>4612</v>
      </c>
      <c r="CD32" s="87">
        <v>4526</v>
      </c>
      <c r="CE32" s="87">
        <v>4561</v>
      </c>
      <c r="CF32" s="87">
        <v>4667</v>
      </c>
      <c r="CG32" s="87">
        <v>5014</v>
      </c>
      <c r="CH32" s="87">
        <v>5390</v>
      </c>
      <c r="CI32" s="87">
        <v>4109</v>
      </c>
      <c r="CJ32" s="87">
        <v>3957</v>
      </c>
      <c r="CK32" s="87">
        <v>3731</v>
      </c>
      <c r="CL32" s="87">
        <v>3389</v>
      </c>
      <c r="CM32" s="87">
        <v>3062</v>
      </c>
      <c r="CN32" s="87">
        <v>2609</v>
      </c>
      <c r="CO32" s="87">
        <v>2588</v>
      </c>
      <c r="CP32" s="87">
        <v>2490</v>
      </c>
      <c r="CQ32" s="87">
        <v>2283</v>
      </c>
      <c r="CR32" s="87">
        <v>2088</v>
      </c>
      <c r="CS32" s="87">
        <v>1933</v>
      </c>
      <c r="CT32" s="87">
        <v>1681</v>
      </c>
      <c r="CU32" s="87">
        <v>1465</v>
      </c>
      <c r="CV32" s="87">
        <v>1327</v>
      </c>
      <c r="CW32" s="87">
        <v>1089</v>
      </c>
      <c r="CX32" s="87">
        <v>1021</v>
      </c>
      <c r="CY32" s="87">
        <v>3039</v>
      </c>
      <c r="CZ32" s="88">
        <v>4479</v>
      </c>
      <c r="DA32" s="88">
        <v>4565</v>
      </c>
      <c r="DB32" s="88">
        <v>4875</v>
      </c>
      <c r="DC32" s="88">
        <v>5112</v>
      </c>
      <c r="DD32" s="88">
        <v>5280</v>
      </c>
      <c r="DE32" s="88">
        <v>5256</v>
      </c>
      <c r="DF32" s="88">
        <v>5481</v>
      </c>
      <c r="DG32" s="88">
        <v>5596</v>
      </c>
      <c r="DH32" s="88">
        <v>5671</v>
      </c>
      <c r="DI32" s="88">
        <v>5765</v>
      </c>
      <c r="DJ32" s="88">
        <v>5714</v>
      </c>
      <c r="DK32" s="88">
        <v>5608</v>
      </c>
      <c r="DL32" s="88">
        <v>5710</v>
      </c>
      <c r="DM32" s="88">
        <v>5571</v>
      </c>
      <c r="DN32" s="88">
        <v>5411</v>
      </c>
      <c r="DO32" s="88">
        <v>5064</v>
      </c>
      <c r="DP32" s="88">
        <v>5133</v>
      </c>
      <c r="DQ32" s="88">
        <v>4979</v>
      </c>
      <c r="DR32" s="88">
        <v>4987</v>
      </c>
      <c r="DS32" s="88">
        <v>5410</v>
      </c>
      <c r="DT32" s="88">
        <v>4936</v>
      </c>
      <c r="DU32" s="88">
        <v>5084</v>
      </c>
      <c r="DV32" s="88">
        <v>5222</v>
      </c>
      <c r="DW32" s="88">
        <v>5366</v>
      </c>
      <c r="DX32" s="88">
        <v>4896</v>
      </c>
      <c r="DY32" s="88">
        <v>5002</v>
      </c>
      <c r="DZ32" s="88">
        <v>5359</v>
      </c>
      <c r="EA32" s="88">
        <v>5257</v>
      </c>
      <c r="EB32" s="88">
        <v>5250</v>
      </c>
      <c r="EC32" s="88">
        <v>5322</v>
      </c>
      <c r="ED32" s="88">
        <v>5193</v>
      </c>
      <c r="EE32" s="88">
        <v>5534</v>
      </c>
      <c r="EF32" s="88">
        <v>5646</v>
      </c>
      <c r="EG32" s="88">
        <v>5796</v>
      </c>
      <c r="EH32" s="88">
        <v>5374</v>
      </c>
      <c r="EI32" s="88">
        <v>5596</v>
      </c>
      <c r="EJ32" s="88">
        <v>5764</v>
      </c>
      <c r="EK32" s="88">
        <v>5718</v>
      </c>
      <c r="EL32" s="88">
        <v>5786</v>
      </c>
      <c r="EM32" s="88">
        <v>5801</v>
      </c>
      <c r="EN32" s="88">
        <v>5970</v>
      </c>
      <c r="EO32" s="88">
        <v>5476</v>
      </c>
      <c r="EP32" s="88">
        <v>5266</v>
      </c>
      <c r="EQ32" s="88">
        <v>5316</v>
      </c>
      <c r="ER32" s="88">
        <v>5679</v>
      </c>
      <c r="ES32" s="88">
        <v>5711</v>
      </c>
      <c r="ET32" s="88">
        <v>6116</v>
      </c>
      <c r="EU32" s="88">
        <v>6459</v>
      </c>
      <c r="EV32" s="88">
        <v>6862</v>
      </c>
      <c r="EW32" s="88">
        <v>6725</v>
      </c>
      <c r="EX32" s="88">
        <v>6681</v>
      </c>
      <c r="EY32" s="88">
        <v>6736</v>
      </c>
      <c r="EZ32" s="88">
        <v>6601</v>
      </c>
      <c r="FA32" s="88">
        <v>6996</v>
      </c>
      <c r="FB32" s="88">
        <v>6935</v>
      </c>
      <c r="FC32" s="88">
        <v>6827</v>
      </c>
      <c r="FD32" s="88">
        <v>6852</v>
      </c>
      <c r="FE32" s="88">
        <v>6612</v>
      </c>
      <c r="FF32" s="88">
        <v>6490</v>
      </c>
      <c r="FG32" s="88">
        <v>6258</v>
      </c>
      <c r="FH32" s="88">
        <v>5928</v>
      </c>
      <c r="FI32" s="88">
        <v>5805</v>
      </c>
      <c r="FJ32" s="88">
        <v>5630</v>
      </c>
      <c r="FK32" s="88">
        <v>5388</v>
      </c>
      <c r="FL32" s="88">
        <v>5257</v>
      </c>
      <c r="FM32" s="88">
        <v>5110</v>
      </c>
      <c r="FN32" s="88">
        <v>5135</v>
      </c>
      <c r="FO32" s="88">
        <v>5165</v>
      </c>
      <c r="FP32" s="88">
        <v>4915</v>
      </c>
      <c r="FQ32" s="88">
        <v>4880</v>
      </c>
      <c r="FR32" s="88">
        <v>5009</v>
      </c>
      <c r="FS32" s="88">
        <v>5118</v>
      </c>
      <c r="FT32" s="88">
        <v>5491</v>
      </c>
      <c r="FU32" s="88">
        <v>5699</v>
      </c>
      <c r="FV32" s="88">
        <v>4422</v>
      </c>
      <c r="FW32" s="88">
        <v>4484</v>
      </c>
      <c r="FX32" s="88">
        <v>4374</v>
      </c>
      <c r="FY32" s="88">
        <v>3919</v>
      </c>
      <c r="FZ32" s="88">
        <v>3492</v>
      </c>
      <c r="GA32" s="88">
        <v>3074</v>
      </c>
      <c r="GB32" s="88">
        <v>3141</v>
      </c>
      <c r="GC32" s="88">
        <v>2980</v>
      </c>
      <c r="GD32" s="88">
        <v>2862</v>
      </c>
      <c r="GE32" s="88">
        <v>2639</v>
      </c>
      <c r="GF32" s="88">
        <v>2457</v>
      </c>
      <c r="GG32" s="88">
        <v>2293</v>
      </c>
      <c r="GH32" s="88">
        <v>1990</v>
      </c>
      <c r="GI32" s="88">
        <v>1869</v>
      </c>
      <c r="GJ32" s="88">
        <v>1684</v>
      </c>
      <c r="GK32" s="88">
        <v>1609</v>
      </c>
      <c r="GL32" s="89">
        <v>6426</v>
      </c>
    </row>
    <row r="33" spans="1:194" s="1" customFormat="1" x14ac:dyDescent="0.25">
      <c r="A33" s="90" t="s">
        <v>249</v>
      </c>
      <c r="B33" s="148" t="s">
        <v>272</v>
      </c>
      <c r="C33" s="30" t="str">
        <f t="shared" si="16"/>
        <v xml:space="preserve">England – CCGs - Bedfordshire, Luton and Milton Keynes </v>
      </c>
      <c r="D33" s="51">
        <f t="shared" si="17"/>
        <v>355949</v>
      </c>
      <c r="E33" s="51">
        <f t="shared" si="17"/>
        <v>367983</v>
      </c>
      <c r="F33" s="52">
        <f t="shared" si="18"/>
        <v>959098</v>
      </c>
      <c r="G33" s="52">
        <f t="shared" si="19"/>
        <v>476424</v>
      </c>
      <c r="H33" s="53">
        <f t="shared" si="20"/>
        <v>482674</v>
      </c>
      <c r="I33" s="53">
        <f t="shared" si="21"/>
        <v>355949</v>
      </c>
      <c r="J33" s="53">
        <f t="shared" si="22"/>
        <v>367983</v>
      </c>
      <c r="K33" s="50">
        <f t="shared" si="23"/>
        <v>120475</v>
      </c>
      <c r="L33" s="51">
        <f t="shared" si="24"/>
        <v>114691</v>
      </c>
      <c r="M33" s="87">
        <v>6101</v>
      </c>
      <c r="N33" s="87">
        <v>6538</v>
      </c>
      <c r="O33" s="87">
        <v>6651</v>
      </c>
      <c r="P33" s="87">
        <v>6928</v>
      </c>
      <c r="Q33" s="87">
        <v>7021</v>
      </c>
      <c r="R33" s="87">
        <v>7079</v>
      </c>
      <c r="S33" s="87">
        <v>7130</v>
      </c>
      <c r="T33" s="87">
        <v>7261</v>
      </c>
      <c r="U33" s="87">
        <v>7359</v>
      </c>
      <c r="V33" s="87">
        <v>7239</v>
      </c>
      <c r="W33" s="87">
        <v>6822</v>
      </c>
      <c r="X33" s="87">
        <v>6764</v>
      </c>
      <c r="Y33" s="87">
        <v>6941</v>
      </c>
      <c r="Z33" s="87">
        <v>6609</v>
      </c>
      <c r="AA33" s="87">
        <v>6408</v>
      </c>
      <c r="AB33" s="87">
        <v>5934</v>
      </c>
      <c r="AC33" s="87">
        <v>5862</v>
      </c>
      <c r="AD33" s="87">
        <v>5828</v>
      </c>
      <c r="AE33" s="87">
        <v>5546</v>
      </c>
      <c r="AF33" s="87">
        <v>4313</v>
      </c>
      <c r="AG33" s="87">
        <v>4274</v>
      </c>
      <c r="AH33" s="87">
        <v>4469</v>
      </c>
      <c r="AI33" s="87">
        <v>4968</v>
      </c>
      <c r="AJ33" s="87">
        <v>5375</v>
      </c>
      <c r="AK33" s="87">
        <v>5618</v>
      </c>
      <c r="AL33" s="87">
        <v>5667</v>
      </c>
      <c r="AM33" s="87">
        <v>5850</v>
      </c>
      <c r="AN33" s="87">
        <v>5797</v>
      </c>
      <c r="AO33" s="87">
        <v>5731</v>
      </c>
      <c r="AP33" s="87">
        <v>6085</v>
      </c>
      <c r="AQ33" s="87">
        <v>6321</v>
      </c>
      <c r="AR33" s="87">
        <v>6391</v>
      </c>
      <c r="AS33" s="87">
        <v>6798</v>
      </c>
      <c r="AT33" s="87">
        <v>6673</v>
      </c>
      <c r="AU33" s="87">
        <v>7234</v>
      </c>
      <c r="AV33" s="87">
        <v>7146</v>
      </c>
      <c r="AW33" s="87">
        <v>7029</v>
      </c>
      <c r="AX33" s="87">
        <v>7062</v>
      </c>
      <c r="AY33" s="87">
        <v>7062</v>
      </c>
      <c r="AZ33" s="87">
        <v>7106</v>
      </c>
      <c r="BA33" s="87">
        <v>7197</v>
      </c>
      <c r="BB33" s="87">
        <v>7134</v>
      </c>
      <c r="BC33" s="87">
        <v>6612</v>
      </c>
      <c r="BD33" s="87">
        <v>6407</v>
      </c>
      <c r="BE33" s="87">
        <v>6391</v>
      </c>
      <c r="BF33" s="87">
        <v>6452</v>
      </c>
      <c r="BG33" s="87">
        <v>6463</v>
      </c>
      <c r="BH33" s="87">
        <v>6435</v>
      </c>
      <c r="BI33" s="87">
        <v>6571</v>
      </c>
      <c r="BJ33" s="87">
        <v>6417</v>
      </c>
      <c r="BK33" s="87">
        <v>6344</v>
      </c>
      <c r="BL33" s="87">
        <v>6470</v>
      </c>
      <c r="BM33" s="87">
        <v>6405</v>
      </c>
      <c r="BN33" s="87">
        <v>6616</v>
      </c>
      <c r="BO33" s="87">
        <v>6319</v>
      </c>
      <c r="BP33" s="87">
        <v>6428</v>
      </c>
      <c r="BQ33" s="87">
        <v>6353</v>
      </c>
      <c r="BR33" s="87">
        <v>6084</v>
      </c>
      <c r="BS33" s="87">
        <v>5843</v>
      </c>
      <c r="BT33" s="87">
        <v>5664</v>
      </c>
      <c r="BU33" s="87">
        <v>5417</v>
      </c>
      <c r="BV33" s="87">
        <v>5322</v>
      </c>
      <c r="BW33" s="87">
        <v>5010</v>
      </c>
      <c r="BX33" s="87">
        <v>4887</v>
      </c>
      <c r="BY33" s="87">
        <v>4639</v>
      </c>
      <c r="BZ33" s="87">
        <v>4301</v>
      </c>
      <c r="CA33" s="87">
        <v>4218</v>
      </c>
      <c r="CB33" s="87">
        <v>4140</v>
      </c>
      <c r="CC33" s="87">
        <v>3930</v>
      </c>
      <c r="CD33" s="87">
        <v>3914</v>
      </c>
      <c r="CE33" s="87">
        <v>3897</v>
      </c>
      <c r="CF33" s="87">
        <v>3917</v>
      </c>
      <c r="CG33" s="87">
        <v>4090</v>
      </c>
      <c r="CH33" s="87">
        <v>4308</v>
      </c>
      <c r="CI33" s="87">
        <v>3259</v>
      </c>
      <c r="CJ33" s="87">
        <v>2926</v>
      </c>
      <c r="CK33" s="87">
        <v>3116</v>
      </c>
      <c r="CL33" s="87">
        <v>2691</v>
      </c>
      <c r="CM33" s="87">
        <v>2284</v>
      </c>
      <c r="CN33" s="87">
        <v>2044</v>
      </c>
      <c r="CO33" s="87">
        <v>1956</v>
      </c>
      <c r="CP33" s="87">
        <v>2006</v>
      </c>
      <c r="CQ33" s="87">
        <v>1879</v>
      </c>
      <c r="CR33" s="87">
        <v>1722</v>
      </c>
      <c r="CS33" s="87">
        <v>1525</v>
      </c>
      <c r="CT33" s="87">
        <v>1319</v>
      </c>
      <c r="CU33" s="87">
        <v>1145</v>
      </c>
      <c r="CV33" s="87">
        <v>974</v>
      </c>
      <c r="CW33" s="87">
        <v>829</v>
      </c>
      <c r="CX33" s="87">
        <v>754</v>
      </c>
      <c r="CY33" s="87">
        <v>2410</v>
      </c>
      <c r="CZ33" s="88">
        <v>5917</v>
      </c>
      <c r="DA33" s="88">
        <v>6128</v>
      </c>
      <c r="DB33" s="88">
        <v>6377</v>
      </c>
      <c r="DC33" s="88">
        <v>6562</v>
      </c>
      <c r="DD33" s="88">
        <v>6842</v>
      </c>
      <c r="DE33" s="88">
        <v>6771</v>
      </c>
      <c r="DF33" s="88">
        <v>6734</v>
      </c>
      <c r="DG33" s="88">
        <v>6830</v>
      </c>
      <c r="DH33" s="88">
        <v>6978</v>
      </c>
      <c r="DI33" s="88">
        <v>6865</v>
      </c>
      <c r="DJ33" s="88">
        <v>6731</v>
      </c>
      <c r="DK33" s="88">
        <v>6664</v>
      </c>
      <c r="DL33" s="88">
        <v>6433</v>
      </c>
      <c r="DM33" s="88">
        <v>6024</v>
      </c>
      <c r="DN33" s="88">
        <v>6054</v>
      </c>
      <c r="DO33" s="88">
        <v>5785</v>
      </c>
      <c r="DP33" s="88">
        <v>5591</v>
      </c>
      <c r="DQ33" s="88">
        <v>5405</v>
      </c>
      <c r="DR33" s="88">
        <v>4964</v>
      </c>
      <c r="DS33" s="88">
        <v>3882</v>
      </c>
      <c r="DT33" s="88">
        <v>3658</v>
      </c>
      <c r="DU33" s="88">
        <v>4040</v>
      </c>
      <c r="DV33" s="88">
        <v>4592</v>
      </c>
      <c r="DW33" s="88">
        <v>5028</v>
      </c>
      <c r="DX33" s="88">
        <v>5339</v>
      </c>
      <c r="DY33" s="88">
        <v>5127</v>
      </c>
      <c r="DZ33" s="88">
        <v>5394</v>
      </c>
      <c r="EA33" s="88">
        <v>5562</v>
      </c>
      <c r="EB33" s="88">
        <v>5784</v>
      </c>
      <c r="EC33" s="88">
        <v>6143</v>
      </c>
      <c r="ED33" s="88">
        <v>6610</v>
      </c>
      <c r="EE33" s="88">
        <v>6526</v>
      </c>
      <c r="EF33" s="88">
        <v>7203</v>
      </c>
      <c r="EG33" s="88">
        <v>7024</v>
      </c>
      <c r="EH33" s="88">
        <v>7381</v>
      </c>
      <c r="EI33" s="88">
        <v>7443</v>
      </c>
      <c r="EJ33" s="88">
        <v>7293</v>
      </c>
      <c r="EK33" s="88">
        <v>7359</v>
      </c>
      <c r="EL33" s="88">
        <v>7456</v>
      </c>
      <c r="EM33" s="88">
        <v>7478</v>
      </c>
      <c r="EN33" s="88">
        <v>7362</v>
      </c>
      <c r="EO33" s="88">
        <v>7112</v>
      </c>
      <c r="EP33" s="88">
        <v>6466</v>
      </c>
      <c r="EQ33" s="88">
        <v>6516</v>
      </c>
      <c r="ER33" s="88">
        <v>6245</v>
      </c>
      <c r="ES33" s="88">
        <v>6445</v>
      </c>
      <c r="ET33" s="88">
        <v>6157</v>
      </c>
      <c r="EU33" s="88">
        <v>6462</v>
      </c>
      <c r="EV33" s="88">
        <v>6518</v>
      </c>
      <c r="EW33" s="88">
        <v>6520</v>
      </c>
      <c r="EX33" s="88">
        <v>6372</v>
      </c>
      <c r="EY33" s="88">
        <v>6519</v>
      </c>
      <c r="EZ33" s="88">
        <v>6555</v>
      </c>
      <c r="FA33" s="88">
        <v>6467</v>
      </c>
      <c r="FB33" s="88">
        <v>6661</v>
      </c>
      <c r="FC33" s="88">
        <v>6343</v>
      </c>
      <c r="FD33" s="88">
        <v>6449</v>
      </c>
      <c r="FE33" s="88">
        <v>6212</v>
      </c>
      <c r="FF33" s="88">
        <v>6109</v>
      </c>
      <c r="FG33" s="88">
        <v>5679</v>
      </c>
      <c r="FH33" s="88">
        <v>5430</v>
      </c>
      <c r="FI33" s="88">
        <v>5378</v>
      </c>
      <c r="FJ33" s="88">
        <v>5148</v>
      </c>
      <c r="FK33" s="88">
        <v>4869</v>
      </c>
      <c r="FL33" s="88">
        <v>4746</v>
      </c>
      <c r="FM33" s="88">
        <v>4616</v>
      </c>
      <c r="FN33" s="88">
        <v>4577</v>
      </c>
      <c r="FO33" s="88">
        <v>4402</v>
      </c>
      <c r="FP33" s="88">
        <v>4348</v>
      </c>
      <c r="FQ33" s="88">
        <v>4225</v>
      </c>
      <c r="FR33" s="88">
        <v>4291</v>
      </c>
      <c r="FS33" s="88">
        <v>4359</v>
      </c>
      <c r="FT33" s="88">
        <v>4382</v>
      </c>
      <c r="FU33" s="88">
        <v>4689</v>
      </c>
      <c r="FV33" s="88">
        <v>3561</v>
      </c>
      <c r="FW33" s="88">
        <v>3467</v>
      </c>
      <c r="FX33" s="88">
        <v>3372</v>
      </c>
      <c r="FY33" s="88">
        <v>3105</v>
      </c>
      <c r="FZ33" s="88">
        <v>2715</v>
      </c>
      <c r="GA33" s="88">
        <v>2308</v>
      </c>
      <c r="GB33" s="88">
        <v>2511</v>
      </c>
      <c r="GC33" s="88">
        <v>2374</v>
      </c>
      <c r="GD33" s="88">
        <v>2225</v>
      </c>
      <c r="GE33" s="88">
        <v>2155</v>
      </c>
      <c r="GF33" s="88">
        <v>2088</v>
      </c>
      <c r="GG33" s="88">
        <v>1874</v>
      </c>
      <c r="GH33" s="88">
        <v>1570</v>
      </c>
      <c r="GI33" s="88">
        <v>1425</v>
      </c>
      <c r="GJ33" s="88">
        <v>1310</v>
      </c>
      <c r="GK33" s="88">
        <v>1234</v>
      </c>
      <c r="GL33" s="89">
        <v>4774</v>
      </c>
    </row>
    <row r="34" spans="1:194" s="1" customFormat="1" x14ac:dyDescent="0.25">
      <c r="A34" s="90" t="s">
        <v>249</v>
      </c>
      <c r="B34" s="148" t="s">
        <v>273</v>
      </c>
      <c r="C34" s="30" t="str">
        <f t="shared" si="16"/>
        <v xml:space="preserve">England – CCGs - Berkshire West </v>
      </c>
      <c r="D34" s="51">
        <f t="shared" si="17"/>
        <v>187073</v>
      </c>
      <c r="E34" s="51">
        <f t="shared" si="17"/>
        <v>191599</v>
      </c>
      <c r="F34" s="52">
        <f t="shared" si="18"/>
        <v>492747</v>
      </c>
      <c r="G34" s="52">
        <f t="shared" si="19"/>
        <v>245558</v>
      </c>
      <c r="H34" s="53">
        <f t="shared" si="20"/>
        <v>247189</v>
      </c>
      <c r="I34" s="53">
        <f t="shared" si="21"/>
        <v>187073</v>
      </c>
      <c r="J34" s="53">
        <f t="shared" si="22"/>
        <v>191599</v>
      </c>
      <c r="K34" s="50">
        <f t="shared" si="23"/>
        <v>58485</v>
      </c>
      <c r="L34" s="51">
        <f t="shared" si="24"/>
        <v>55590</v>
      </c>
      <c r="M34" s="87">
        <v>2768</v>
      </c>
      <c r="N34" s="87">
        <v>2914</v>
      </c>
      <c r="O34" s="87">
        <v>2985</v>
      </c>
      <c r="P34" s="87">
        <v>3172</v>
      </c>
      <c r="Q34" s="87">
        <v>3383</v>
      </c>
      <c r="R34" s="87">
        <v>3235</v>
      </c>
      <c r="S34" s="87">
        <v>3197</v>
      </c>
      <c r="T34" s="87">
        <v>3567</v>
      </c>
      <c r="U34" s="87">
        <v>3598</v>
      </c>
      <c r="V34" s="87">
        <v>3521</v>
      </c>
      <c r="W34" s="87">
        <v>3569</v>
      </c>
      <c r="X34" s="87">
        <v>3541</v>
      </c>
      <c r="Y34" s="87">
        <v>3578</v>
      </c>
      <c r="Z34" s="87">
        <v>3267</v>
      </c>
      <c r="AA34" s="87">
        <v>3163</v>
      </c>
      <c r="AB34" s="87">
        <v>3099</v>
      </c>
      <c r="AC34" s="87">
        <v>3005</v>
      </c>
      <c r="AD34" s="87">
        <v>2923</v>
      </c>
      <c r="AE34" s="87">
        <v>2789</v>
      </c>
      <c r="AF34" s="87">
        <v>2838</v>
      </c>
      <c r="AG34" s="87">
        <v>2744</v>
      </c>
      <c r="AH34" s="87">
        <v>2865</v>
      </c>
      <c r="AI34" s="87">
        <v>2804</v>
      </c>
      <c r="AJ34" s="87">
        <v>2932</v>
      </c>
      <c r="AK34" s="87">
        <v>3029</v>
      </c>
      <c r="AL34" s="87">
        <v>3062</v>
      </c>
      <c r="AM34" s="87">
        <v>2981</v>
      </c>
      <c r="AN34" s="87">
        <v>3037</v>
      </c>
      <c r="AO34" s="87">
        <v>3167</v>
      </c>
      <c r="AP34" s="87">
        <v>2967</v>
      </c>
      <c r="AQ34" s="87">
        <v>3156</v>
      </c>
      <c r="AR34" s="87">
        <v>2925</v>
      </c>
      <c r="AS34" s="87">
        <v>3029</v>
      </c>
      <c r="AT34" s="87">
        <v>2965</v>
      </c>
      <c r="AU34" s="87">
        <v>3081</v>
      </c>
      <c r="AV34" s="87">
        <v>3189</v>
      </c>
      <c r="AW34" s="87">
        <v>3121</v>
      </c>
      <c r="AX34" s="87">
        <v>3274</v>
      </c>
      <c r="AY34" s="87">
        <v>3387</v>
      </c>
      <c r="AZ34" s="87">
        <v>3432</v>
      </c>
      <c r="BA34" s="87">
        <v>3584</v>
      </c>
      <c r="BB34" s="87">
        <v>3499</v>
      </c>
      <c r="BC34" s="87">
        <v>3415</v>
      </c>
      <c r="BD34" s="87">
        <v>3452</v>
      </c>
      <c r="BE34" s="87">
        <v>3307</v>
      </c>
      <c r="BF34" s="87">
        <v>3428</v>
      </c>
      <c r="BG34" s="87">
        <v>3394</v>
      </c>
      <c r="BH34" s="87">
        <v>3510</v>
      </c>
      <c r="BI34" s="87">
        <v>3722</v>
      </c>
      <c r="BJ34" s="87">
        <v>3633</v>
      </c>
      <c r="BK34" s="87">
        <v>3545</v>
      </c>
      <c r="BL34" s="87">
        <v>3677</v>
      </c>
      <c r="BM34" s="87">
        <v>3347</v>
      </c>
      <c r="BN34" s="87">
        <v>3541</v>
      </c>
      <c r="BO34" s="87">
        <v>3556</v>
      </c>
      <c r="BP34" s="87">
        <v>3471</v>
      </c>
      <c r="BQ34" s="87">
        <v>3431</v>
      </c>
      <c r="BR34" s="87">
        <v>3322</v>
      </c>
      <c r="BS34" s="87">
        <v>3171</v>
      </c>
      <c r="BT34" s="87">
        <v>2976</v>
      </c>
      <c r="BU34" s="87">
        <v>2995</v>
      </c>
      <c r="BV34" s="87">
        <v>2757</v>
      </c>
      <c r="BW34" s="87">
        <v>2795</v>
      </c>
      <c r="BX34" s="87">
        <v>2575</v>
      </c>
      <c r="BY34" s="87">
        <v>2519</v>
      </c>
      <c r="BZ34" s="87">
        <v>2182</v>
      </c>
      <c r="CA34" s="87">
        <v>2258</v>
      </c>
      <c r="CB34" s="87">
        <v>2153</v>
      </c>
      <c r="CC34" s="87">
        <v>2054</v>
      </c>
      <c r="CD34" s="87">
        <v>2028</v>
      </c>
      <c r="CE34" s="87">
        <v>1892</v>
      </c>
      <c r="CF34" s="87">
        <v>2028</v>
      </c>
      <c r="CG34" s="87">
        <v>2256</v>
      </c>
      <c r="CH34" s="87">
        <v>2410</v>
      </c>
      <c r="CI34" s="87">
        <v>1670</v>
      </c>
      <c r="CJ34" s="87">
        <v>1693</v>
      </c>
      <c r="CK34" s="87">
        <v>1678</v>
      </c>
      <c r="CL34" s="87">
        <v>1504</v>
      </c>
      <c r="CM34" s="87">
        <v>1351</v>
      </c>
      <c r="CN34" s="87">
        <v>1133</v>
      </c>
      <c r="CO34" s="87">
        <v>1233</v>
      </c>
      <c r="CP34" s="87">
        <v>1037</v>
      </c>
      <c r="CQ34" s="87">
        <v>1023</v>
      </c>
      <c r="CR34" s="87">
        <v>997</v>
      </c>
      <c r="CS34" s="87">
        <v>826</v>
      </c>
      <c r="CT34" s="87">
        <v>723</v>
      </c>
      <c r="CU34" s="87">
        <v>629</v>
      </c>
      <c r="CV34" s="87">
        <v>516</v>
      </c>
      <c r="CW34" s="87">
        <v>525</v>
      </c>
      <c r="CX34" s="87">
        <v>425</v>
      </c>
      <c r="CY34" s="87">
        <v>1453</v>
      </c>
      <c r="CZ34" s="88">
        <v>2613</v>
      </c>
      <c r="DA34" s="88">
        <v>2658</v>
      </c>
      <c r="DB34" s="88">
        <v>2889</v>
      </c>
      <c r="DC34" s="88">
        <v>3034</v>
      </c>
      <c r="DD34" s="88">
        <v>3151</v>
      </c>
      <c r="DE34" s="88">
        <v>3071</v>
      </c>
      <c r="DF34" s="88">
        <v>3237</v>
      </c>
      <c r="DG34" s="88">
        <v>3354</v>
      </c>
      <c r="DH34" s="88">
        <v>3284</v>
      </c>
      <c r="DI34" s="88">
        <v>3430</v>
      </c>
      <c r="DJ34" s="88">
        <v>3284</v>
      </c>
      <c r="DK34" s="88">
        <v>3197</v>
      </c>
      <c r="DL34" s="88">
        <v>3305</v>
      </c>
      <c r="DM34" s="88">
        <v>3290</v>
      </c>
      <c r="DN34" s="88">
        <v>3062</v>
      </c>
      <c r="DO34" s="88">
        <v>2855</v>
      </c>
      <c r="DP34" s="88">
        <v>2966</v>
      </c>
      <c r="DQ34" s="88">
        <v>2910</v>
      </c>
      <c r="DR34" s="88">
        <v>2754</v>
      </c>
      <c r="DS34" s="88">
        <v>2558</v>
      </c>
      <c r="DT34" s="88">
        <v>2563</v>
      </c>
      <c r="DU34" s="88">
        <v>2822</v>
      </c>
      <c r="DV34" s="88">
        <v>2697</v>
      </c>
      <c r="DW34" s="88">
        <v>2660</v>
      </c>
      <c r="DX34" s="88">
        <v>2847</v>
      </c>
      <c r="DY34" s="88">
        <v>2834</v>
      </c>
      <c r="DZ34" s="88">
        <v>2832</v>
      </c>
      <c r="EA34" s="88">
        <v>2742</v>
      </c>
      <c r="EB34" s="88">
        <v>2778</v>
      </c>
      <c r="EC34" s="88">
        <v>2986</v>
      </c>
      <c r="ED34" s="88">
        <v>3101</v>
      </c>
      <c r="EE34" s="88">
        <v>2882</v>
      </c>
      <c r="EF34" s="88">
        <v>3018</v>
      </c>
      <c r="EG34" s="88">
        <v>3170</v>
      </c>
      <c r="EH34" s="88">
        <v>3181</v>
      </c>
      <c r="EI34" s="88">
        <v>3255</v>
      </c>
      <c r="EJ34" s="88">
        <v>3404</v>
      </c>
      <c r="EK34" s="88">
        <v>3362</v>
      </c>
      <c r="EL34" s="88">
        <v>3427</v>
      </c>
      <c r="EM34" s="88">
        <v>3620</v>
      </c>
      <c r="EN34" s="88">
        <v>3801</v>
      </c>
      <c r="EO34" s="88">
        <v>3488</v>
      </c>
      <c r="EP34" s="88">
        <v>3526</v>
      </c>
      <c r="EQ34" s="88">
        <v>3478</v>
      </c>
      <c r="ER34" s="88">
        <v>3288</v>
      </c>
      <c r="ES34" s="88">
        <v>3471</v>
      </c>
      <c r="ET34" s="88">
        <v>3434</v>
      </c>
      <c r="EU34" s="88">
        <v>3436</v>
      </c>
      <c r="EV34" s="88">
        <v>3541</v>
      </c>
      <c r="EW34" s="88">
        <v>3625</v>
      </c>
      <c r="EX34" s="88">
        <v>3354</v>
      </c>
      <c r="EY34" s="88">
        <v>3526</v>
      </c>
      <c r="EZ34" s="88">
        <v>3523</v>
      </c>
      <c r="FA34" s="88">
        <v>3561</v>
      </c>
      <c r="FB34" s="88">
        <v>3393</v>
      </c>
      <c r="FC34" s="88">
        <v>3488</v>
      </c>
      <c r="FD34" s="88">
        <v>3374</v>
      </c>
      <c r="FE34" s="88">
        <v>3279</v>
      </c>
      <c r="FF34" s="88">
        <v>3101</v>
      </c>
      <c r="FG34" s="88">
        <v>3049</v>
      </c>
      <c r="FH34" s="88">
        <v>2718</v>
      </c>
      <c r="FI34" s="88">
        <v>2706</v>
      </c>
      <c r="FJ34" s="88">
        <v>2692</v>
      </c>
      <c r="FK34" s="88">
        <v>2559</v>
      </c>
      <c r="FL34" s="88">
        <v>2360</v>
      </c>
      <c r="FM34" s="88">
        <v>2414</v>
      </c>
      <c r="FN34" s="88">
        <v>2247</v>
      </c>
      <c r="FO34" s="88">
        <v>2103</v>
      </c>
      <c r="FP34" s="88">
        <v>2206</v>
      </c>
      <c r="FQ34" s="88">
        <v>2202</v>
      </c>
      <c r="FR34" s="88">
        <v>2272</v>
      </c>
      <c r="FS34" s="88">
        <v>2314</v>
      </c>
      <c r="FT34" s="88">
        <v>2402</v>
      </c>
      <c r="FU34" s="88">
        <v>2596</v>
      </c>
      <c r="FV34" s="88">
        <v>1997</v>
      </c>
      <c r="FW34" s="88">
        <v>1941</v>
      </c>
      <c r="FX34" s="88">
        <v>1966</v>
      </c>
      <c r="FY34" s="88">
        <v>1755</v>
      </c>
      <c r="FZ34" s="88">
        <v>1570</v>
      </c>
      <c r="GA34" s="88">
        <v>1377</v>
      </c>
      <c r="GB34" s="88">
        <v>1277</v>
      </c>
      <c r="GC34" s="88">
        <v>1378</v>
      </c>
      <c r="GD34" s="88">
        <v>1297</v>
      </c>
      <c r="GE34" s="88">
        <v>1084</v>
      </c>
      <c r="GF34" s="88">
        <v>1096</v>
      </c>
      <c r="GG34" s="88">
        <v>999</v>
      </c>
      <c r="GH34" s="88">
        <v>898</v>
      </c>
      <c r="GI34" s="88">
        <v>821</v>
      </c>
      <c r="GJ34" s="88">
        <v>742</v>
      </c>
      <c r="GK34" s="88">
        <v>643</v>
      </c>
      <c r="GL34" s="89">
        <v>2738</v>
      </c>
    </row>
    <row r="35" spans="1:194" s="1" customFormat="1" x14ac:dyDescent="0.25">
      <c r="A35" s="90" t="s">
        <v>249</v>
      </c>
      <c r="B35" s="148" t="s">
        <v>274</v>
      </c>
      <c r="C35" s="30" t="str">
        <f t="shared" si="16"/>
        <v xml:space="preserve">England – CCGs - Birmingham and Solihull </v>
      </c>
      <c r="D35" s="51">
        <f t="shared" si="17"/>
        <v>431773</v>
      </c>
      <c r="E35" s="51">
        <f t="shared" si="17"/>
        <v>459616</v>
      </c>
      <c r="F35" s="52">
        <f t="shared" si="18"/>
        <v>1179731</v>
      </c>
      <c r="G35" s="52">
        <f t="shared" si="19"/>
        <v>580301</v>
      </c>
      <c r="H35" s="53">
        <f t="shared" si="20"/>
        <v>599430</v>
      </c>
      <c r="I35" s="53">
        <f t="shared" si="21"/>
        <v>431773</v>
      </c>
      <c r="J35" s="53">
        <f t="shared" si="22"/>
        <v>459616</v>
      </c>
      <c r="K35" s="50">
        <f t="shared" si="23"/>
        <v>148528</v>
      </c>
      <c r="L35" s="51">
        <f t="shared" si="24"/>
        <v>139814</v>
      </c>
      <c r="M35" s="87">
        <v>7573</v>
      </c>
      <c r="N35" s="87">
        <v>7950</v>
      </c>
      <c r="O35" s="87">
        <v>8020</v>
      </c>
      <c r="P35" s="87">
        <v>8483</v>
      </c>
      <c r="Q35" s="87">
        <v>8484</v>
      </c>
      <c r="R35" s="87">
        <v>8425</v>
      </c>
      <c r="S35" s="87">
        <v>8751</v>
      </c>
      <c r="T35" s="87">
        <v>8670</v>
      </c>
      <c r="U35" s="87">
        <v>8934</v>
      </c>
      <c r="V35" s="87">
        <v>8485</v>
      </c>
      <c r="W35" s="87">
        <v>8195</v>
      </c>
      <c r="X35" s="87">
        <v>8386</v>
      </c>
      <c r="Y35" s="87">
        <v>8419</v>
      </c>
      <c r="Z35" s="87">
        <v>8388</v>
      </c>
      <c r="AA35" s="87">
        <v>8038</v>
      </c>
      <c r="AB35" s="87">
        <v>7877</v>
      </c>
      <c r="AC35" s="87">
        <v>7808</v>
      </c>
      <c r="AD35" s="87">
        <v>7642</v>
      </c>
      <c r="AE35" s="87">
        <v>7607</v>
      </c>
      <c r="AF35" s="87">
        <v>8957</v>
      </c>
      <c r="AG35" s="87">
        <v>9834</v>
      </c>
      <c r="AH35" s="87">
        <v>10068</v>
      </c>
      <c r="AI35" s="87">
        <v>9937</v>
      </c>
      <c r="AJ35" s="87">
        <v>9932</v>
      </c>
      <c r="AK35" s="87">
        <v>9580</v>
      </c>
      <c r="AL35" s="87">
        <v>9157</v>
      </c>
      <c r="AM35" s="87">
        <v>9608</v>
      </c>
      <c r="AN35" s="87">
        <v>9224</v>
      </c>
      <c r="AO35" s="87">
        <v>9309</v>
      </c>
      <c r="AP35" s="87">
        <v>9354</v>
      </c>
      <c r="AQ35" s="87">
        <v>8699</v>
      </c>
      <c r="AR35" s="87">
        <v>8181</v>
      </c>
      <c r="AS35" s="87">
        <v>8002</v>
      </c>
      <c r="AT35" s="87">
        <v>7642</v>
      </c>
      <c r="AU35" s="87">
        <v>7655</v>
      </c>
      <c r="AV35" s="87">
        <v>7678</v>
      </c>
      <c r="AW35" s="87">
        <v>7202</v>
      </c>
      <c r="AX35" s="87">
        <v>7333</v>
      </c>
      <c r="AY35" s="87">
        <v>7098</v>
      </c>
      <c r="AZ35" s="87">
        <v>7309</v>
      </c>
      <c r="BA35" s="87">
        <v>7303</v>
      </c>
      <c r="BB35" s="87">
        <v>6935</v>
      </c>
      <c r="BC35" s="87">
        <v>6451</v>
      </c>
      <c r="BD35" s="87">
        <v>6414</v>
      </c>
      <c r="BE35" s="87">
        <v>6473</v>
      </c>
      <c r="BF35" s="87">
        <v>6499</v>
      </c>
      <c r="BG35" s="87">
        <v>6615</v>
      </c>
      <c r="BH35" s="87">
        <v>6835</v>
      </c>
      <c r="BI35" s="87">
        <v>6996</v>
      </c>
      <c r="BJ35" s="87">
        <v>6971</v>
      </c>
      <c r="BK35" s="87">
        <v>6947</v>
      </c>
      <c r="BL35" s="87">
        <v>7127</v>
      </c>
      <c r="BM35" s="87">
        <v>7027</v>
      </c>
      <c r="BN35" s="87">
        <v>6810</v>
      </c>
      <c r="BO35" s="87">
        <v>6907</v>
      </c>
      <c r="BP35" s="87">
        <v>6871</v>
      </c>
      <c r="BQ35" s="87">
        <v>6603</v>
      </c>
      <c r="BR35" s="87">
        <v>6651</v>
      </c>
      <c r="BS35" s="87">
        <v>6485</v>
      </c>
      <c r="BT35" s="87">
        <v>6022</v>
      </c>
      <c r="BU35" s="87">
        <v>5732</v>
      </c>
      <c r="BV35" s="87">
        <v>5539</v>
      </c>
      <c r="BW35" s="87">
        <v>5554</v>
      </c>
      <c r="BX35" s="87">
        <v>5191</v>
      </c>
      <c r="BY35" s="87">
        <v>4929</v>
      </c>
      <c r="BZ35" s="87">
        <v>4880</v>
      </c>
      <c r="CA35" s="87">
        <v>4849</v>
      </c>
      <c r="CB35" s="87">
        <v>4696</v>
      </c>
      <c r="CC35" s="87">
        <v>4484</v>
      </c>
      <c r="CD35" s="87">
        <v>4312</v>
      </c>
      <c r="CE35" s="87">
        <v>4286</v>
      </c>
      <c r="CF35" s="87">
        <v>4198</v>
      </c>
      <c r="CG35" s="87">
        <v>4327</v>
      </c>
      <c r="CH35" s="87">
        <v>4660</v>
      </c>
      <c r="CI35" s="87">
        <v>3574</v>
      </c>
      <c r="CJ35" s="87">
        <v>3564</v>
      </c>
      <c r="CK35" s="87">
        <v>3545</v>
      </c>
      <c r="CL35" s="87">
        <v>3186</v>
      </c>
      <c r="CM35" s="87">
        <v>2784</v>
      </c>
      <c r="CN35" s="87">
        <v>2397</v>
      </c>
      <c r="CO35" s="87">
        <v>2462</v>
      </c>
      <c r="CP35" s="87">
        <v>2486</v>
      </c>
      <c r="CQ35" s="87">
        <v>2184</v>
      </c>
      <c r="CR35" s="87">
        <v>2050</v>
      </c>
      <c r="CS35" s="87">
        <v>1872</v>
      </c>
      <c r="CT35" s="87">
        <v>1706</v>
      </c>
      <c r="CU35" s="87">
        <v>1384</v>
      </c>
      <c r="CV35" s="87">
        <v>1386</v>
      </c>
      <c r="CW35" s="87">
        <v>1117</v>
      </c>
      <c r="CX35" s="87">
        <v>967</v>
      </c>
      <c r="CY35" s="87">
        <v>3164</v>
      </c>
      <c r="CZ35" s="88">
        <v>7355</v>
      </c>
      <c r="DA35" s="88">
        <v>7394</v>
      </c>
      <c r="DB35" s="88">
        <v>7852</v>
      </c>
      <c r="DC35" s="88">
        <v>7989</v>
      </c>
      <c r="DD35" s="88">
        <v>8170</v>
      </c>
      <c r="DE35" s="88">
        <v>8083</v>
      </c>
      <c r="DF35" s="88">
        <v>8076</v>
      </c>
      <c r="DG35" s="88">
        <v>8278</v>
      </c>
      <c r="DH35" s="88">
        <v>8264</v>
      </c>
      <c r="DI35" s="88">
        <v>8035</v>
      </c>
      <c r="DJ35" s="88">
        <v>7724</v>
      </c>
      <c r="DK35" s="88">
        <v>7859</v>
      </c>
      <c r="DL35" s="88">
        <v>7867</v>
      </c>
      <c r="DM35" s="88">
        <v>7512</v>
      </c>
      <c r="DN35" s="88">
        <v>7780</v>
      </c>
      <c r="DO35" s="88">
        <v>7454</v>
      </c>
      <c r="DP35" s="88">
        <v>7203</v>
      </c>
      <c r="DQ35" s="88">
        <v>6919</v>
      </c>
      <c r="DR35" s="88">
        <v>7300</v>
      </c>
      <c r="DS35" s="88">
        <v>9863</v>
      </c>
      <c r="DT35" s="88">
        <v>10457</v>
      </c>
      <c r="DU35" s="88">
        <v>10474</v>
      </c>
      <c r="DV35" s="88">
        <v>9817</v>
      </c>
      <c r="DW35" s="88">
        <v>9193</v>
      </c>
      <c r="DX35" s="88">
        <v>9368</v>
      </c>
      <c r="DY35" s="88">
        <v>9142</v>
      </c>
      <c r="DZ35" s="88">
        <v>9254</v>
      </c>
      <c r="EA35" s="88">
        <v>8978</v>
      </c>
      <c r="EB35" s="88">
        <v>9094</v>
      </c>
      <c r="EC35" s="88">
        <v>9135</v>
      </c>
      <c r="ED35" s="88">
        <v>8352</v>
      </c>
      <c r="EE35" s="88">
        <v>8086</v>
      </c>
      <c r="EF35" s="88">
        <v>8122</v>
      </c>
      <c r="EG35" s="88">
        <v>8252</v>
      </c>
      <c r="EH35" s="88">
        <v>7943</v>
      </c>
      <c r="EI35" s="88">
        <v>7498</v>
      </c>
      <c r="EJ35" s="88">
        <v>7589</v>
      </c>
      <c r="EK35" s="88">
        <v>7681</v>
      </c>
      <c r="EL35" s="88">
        <v>7617</v>
      </c>
      <c r="EM35" s="88">
        <v>7781</v>
      </c>
      <c r="EN35" s="88">
        <v>7967</v>
      </c>
      <c r="EO35" s="88">
        <v>7281</v>
      </c>
      <c r="EP35" s="88">
        <v>6893</v>
      </c>
      <c r="EQ35" s="88">
        <v>6796</v>
      </c>
      <c r="ER35" s="88">
        <v>6877</v>
      </c>
      <c r="ES35" s="88">
        <v>6602</v>
      </c>
      <c r="ET35" s="88">
        <v>6632</v>
      </c>
      <c r="EU35" s="88">
        <v>6953</v>
      </c>
      <c r="EV35" s="88">
        <v>7300</v>
      </c>
      <c r="EW35" s="88">
        <v>7564</v>
      </c>
      <c r="EX35" s="88">
        <v>7451</v>
      </c>
      <c r="EY35" s="88">
        <v>7532</v>
      </c>
      <c r="EZ35" s="88">
        <v>7430</v>
      </c>
      <c r="FA35" s="88">
        <v>7255</v>
      </c>
      <c r="FB35" s="88">
        <v>7255</v>
      </c>
      <c r="FC35" s="88">
        <v>7250</v>
      </c>
      <c r="FD35" s="88">
        <v>7099</v>
      </c>
      <c r="FE35" s="88">
        <v>6789</v>
      </c>
      <c r="FF35" s="88">
        <v>6968</v>
      </c>
      <c r="FG35" s="88">
        <v>6411</v>
      </c>
      <c r="FH35" s="88">
        <v>6174</v>
      </c>
      <c r="FI35" s="88">
        <v>5962</v>
      </c>
      <c r="FJ35" s="88">
        <v>5609</v>
      </c>
      <c r="FK35" s="88">
        <v>5542</v>
      </c>
      <c r="FL35" s="88">
        <v>5049</v>
      </c>
      <c r="FM35" s="88">
        <v>4943</v>
      </c>
      <c r="FN35" s="88">
        <v>4942</v>
      </c>
      <c r="FO35" s="88">
        <v>4969</v>
      </c>
      <c r="FP35" s="88">
        <v>4726</v>
      </c>
      <c r="FQ35" s="88">
        <v>4559</v>
      </c>
      <c r="FR35" s="88">
        <v>4777</v>
      </c>
      <c r="FS35" s="88">
        <v>4817</v>
      </c>
      <c r="FT35" s="88">
        <v>4959</v>
      </c>
      <c r="FU35" s="88">
        <v>5182</v>
      </c>
      <c r="FV35" s="88">
        <v>4150</v>
      </c>
      <c r="FW35" s="88">
        <v>4108</v>
      </c>
      <c r="FX35" s="88">
        <v>4141</v>
      </c>
      <c r="FY35" s="88">
        <v>3912</v>
      </c>
      <c r="FZ35" s="88">
        <v>3475</v>
      </c>
      <c r="GA35" s="88">
        <v>2990</v>
      </c>
      <c r="GB35" s="88">
        <v>3060</v>
      </c>
      <c r="GC35" s="88">
        <v>3041</v>
      </c>
      <c r="GD35" s="88">
        <v>2971</v>
      </c>
      <c r="GE35" s="88">
        <v>2921</v>
      </c>
      <c r="GF35" s="88">
        <v>2676</v>
      </c>
      <c r="GG35" s="88">
        <v>2442</v>
      </c>
      <c r="GH35" s="88">
        <v>2071</v>
      </c>
      <c r="GI35" s="88">
        <v>1923</v>
      </c>
      <c r="GJ35" s="88">
        <v>1895</v>
      </c>
      <c r="GK35" s="88">
        <v>1621</v>
      </c>
      <c r="GL35" s="89">
        <v>6708</v>
      </c>
    </row>
    <row r="36" spans="1:194" s="1" customFormat="1" hidden="1" x14ac:dyDescent="0.25">
      <c r="A36" s="90" t="s">
        <v>249</v>
      </c>
      <c r="B36" s="148" t="s">
        <v>275</v>
      </c>
      <c r="C36" s="30" t="str">
        <f t="shared" si="16"/>
        <v xml:space="preserve">England – CCGs - Black Country and West Birmingham </v>
      </c>
      <c r="D36" s="51">
        <f t="shared" si="17"/>
        <v>516421</v>
      </c>
      <c r="E36" s="51">
        <f t="shared" si="17"/>
        <v>533261</v>
      </c>
      <c r="F36" s="52">
        <f t="shared" si="18"/>
        <v>1380809</v>
      </c>
      <c r="G36" s="52">
        <f t="shared" si="19"/>
        <v>686215</v>
      </c>
      <c r="H36" s="53">
        <f t="shared" si="20"/>
        <v>694594</v>
      </c>
      <c r="I36" s="53">
        <f t="shared" si="21"/>
        <v>516421</v>
      </c>
      <c r="J36" s="53">
        <f t="shared" si="22"/>
        <v>533261</v>
      </c>
      <c r="K36" s="50">
        <f t="shared" si="23"/>
        <v>169794</v>
      </c>
      <c r="L36" s="51">
        <f t="shared" si="24"/>
        <v>161333</v>
      </c>
      <c r="M36" s="87">
        <v>8662</v>
      </c>
      <c r="N36" s="87">
        <v>9081</v>
      </c>
      <c r="O36" s="87">
        <v>9362</v>
      </c>
      <c r="P36" s="87">
        <v>9507</v>
      </c>
      <c r="Q36" s="87">
        <v>9740</v>
      </c>
      <c r="R36" s="87">
        <v>9637</v>
      </c>
      <c r="S36" s="87">
        <v>9805</v>
      </c>
      <c r="T36" s="87">
        <v>10268</v>
      </c>
      <c r="U36" s="87">
        <v>10190</v>
      </c>
      <c r="V36" s="87">
        <v>9667</v>
      </c>
      <c r="W36" s="87">
        <v>9713</v>
      </c>
      <c r="X36" s="87">
        <v>9596</v>
      </c>
      <c r="Y36" s="87">
        <v>9767</v>
      </c>
      <c r="Z36" s="87">
        <v>9105</v>
      </c>
      <c r="AA36" s="87">
        <v>9357</v>
      </c>
      <c r="AB36" s="87">
        <v>9077</v>
      </c>
      <c r="AC36" s="87">
        <v>8831</v>
      </c>
      <c r="AD36" s="87">
        <v>8429</v>
      </c>
      <c r="AE36" s="87">
        <v>8435</v>
      </c>
      <c r="AF36" s="87">
        <v>7946</v>
      </c>
      <c r="AG36" s="87">
        <v>8129</v>
      </c>
      <c r="AH36" s="87">
        <v>8433</v>
      </c>
      <c r="AI36" s="87">
        <v>8904</v>
      </c>
      <c r="AJ36" s="87">
        <v>9423</v>
      </c>
      <c r="AK36" s="87">
        <v>9247</v>
      </c>
      <c r="AL36" s="87">
        <v>9774</v>
      </c>
      <c r="AM36" s="87">
        <v>9749</v>
      </c>
      <c r="AN36" s="87">
        <v>9998</v>
      </c>
      <c r="AO36" s="87">
        <v>10078</v>
      </c>
      <c r="AP36" s="87">
        <v>10216</v>
      </c>
      <c r="AQ36" s="87">
        <v>9879</v>
      </c>
      <c r="AR36" s="87">
        <v>9840</v>
      </c>
      <c r="AS36" s="87">
        <v>9914</v>
      </c>
      <c r="AT36" s="87">
        <v>9581</v>
      </c>
      <c r="AU36" s="87">
        <v>9802</v>
      </c>
      <c r="AV36" s="87">
        <v>9815</v>
      </c>
      <c r="AW36" s="87">
        <v>9302</v>
      </c>
      <c r="AX36" s="87">
        <v>9513</v>
      </c>
      <c r="AY36" s="87">
        <v>9076</v>
      </c>
      <c r="AZ36" s="87">
        <v>9085</v>
      </c>
      <c r="BA36" s="87">
        <v>9241</v>
      </c>
      <c r="BB36" s="87">
        <v>8763</v>
      </c>
      <c r="BC36" s="87">
        <v>8147</v>
      </c>
      <c r="BD36" s="87">
        <v>7834</v>
      </c>
      <c r="BE36" s="87">
        <v>8261</v>
      </c>
      <c r="BF36" s="87">
        <v>8290</v>
      </c>
      <c r="BG36" s="87">
        <v>8553</v>
      </c>
      <c r="BH36" s="87">
        <v>8761</v>
      </c>
      <c r="BI36" s="87">
        <v>9200</v>
      </c>
      <c r="BJ36" s="87">
        <v>9181</v>
      </c>
      <c r="BK36" s="87">
        <v>9272</v>
      </c>
      <c r="BL36" s="87">
        <v>9254</v>
      </c>
      <c r="BM36" s="87">
        <v>9185</v>
      </c>
      <c r="BN36" s="87">
        <v>8976</v>
      </c>
      <c r="BO36" s="87">
        <v>8824</v>
      </c>
      <c r="BP36" s="87">
        <v>8503</v>
      </c>
      <c r="BQ36" s="87">
        <v>8706</v>
      </c>
      <c r="BR36" s="87">
        <v>8369</v>
      </c>
      <c r="BS36" s="87">
        <v>8333</v>
      </c>
      <c r="BT36" s="87">
        <v>7927</v>
      </c>
      <c r="BU36" s="87">
        <v>7229</v>
      </c>
      <c r="BV36" s="87">
        <v>7101</v>
      </c>
      <c r="BW36" s="87">
        <v>6915</v>
      </c>
      <c r="BX36" s="87">
        <v>6651</v>
      </c>
      <c r="BY36" s="87">
        <v>6346</v>
      </c>
      <c r="BZ36" s="87">
        <v>6174</v>
      </c>
      <c r="CA36" s="87">
        <v>5920</v>
      </c>
      <c r="CB36" s="87">
        <v>6031</v>
      </c>
      <c r="CC36" s="87">
        <v>5742</v>
      </c>
      <c r="CD36" s="87">
        <v>5514</v>
      </c>
      <c r="CE36" s="87">
        <v>5401</v>
      </c>
      <c r="CF36" s="87">
        <v>5457</v>
      </c>
      <c r="CG36" s="87">
        <v>5551</v>
      </c>
      <c r="CH36" s="87">
        <v>5845</v>
      </c>
      <c r="CI36" s="87">
        <v>4553</v>
      </c>
      <c r="CJ36" s="87">
        <v>4542</v>
      </c>
      <c r="CK36" s="87">
        <v>4599</v>
      </c>
      <c r="CL36" s="87">
        <v>4300</v>
      </c>
      <c r="CM36" s="87">
        <v>3845</v>
      </c>
      <c r="CN36" s="87">
        <v>3353</v>
      </c>
      <c r="CO36" s="87">
        <v>3366</v>
      </c>
      <c r="CP36" s="87">
        <v>3122</v>
      </c>
      <c r="CQ36" s="87">
        <v>2997</v>
      </c>
      <c r="CR36" s="87">
        <v>2659</v>
      </c>
      <c r="CS36" s="87">
        <v>2386</v>
      </c>
      <c r="CT36" s="87">
        <v>2130</v>
      </c>
      <c r="CU36" s="87">
        <v>1739</v>
      </c>
      <c r="CV36" s="87">
        <v>1527</v>
      </c>
      <c r="CW36" s="87">
        <v>1296</v>
      </c>
      <c r="CX36" s="87">
        <v>1090</v>
      </c>
      <c r="CY36" s="87">
        <v>3321</v>
      </c>
      <c r="CZ36" s="88">
        <v>8309</v>
      </c>
      <c r="DA36" s="88">
        <v>8492</v>
      </c>
      <c r="DB36" s="88">
        <v>8829</v>
      </c>
      <c r="DC36" s="88">
        <v>9265</v>
      </c>
      <c r="DD36" s="88">
        <v>9207</v>
      </c>
      <c r="DE36" s="88">
        <v>9262</v>
      </c>
      <c r="DF36" s="88">
        <v>9416</v>
      </c>
      <c r="DG36" s="88">
        <v>9467</v>
      </c>
      <c r="DH36" s="88">
        <v>9687</v>
      </c>
      <c r="DI36" s="88">
        <v>9344</v>
      </c>
      <c r="DJ36" s="88">
        <v>8975</v>
      </c>
      <c r="DK36" s="88">
        <v>9210</v>
      </c>
      <c r="DL36" s="88">
        <v>9158</v>
      </c>
      <c r="DM36" s="88">
        <v>8927</v>
      </c>
      <c r="DN36" s="88">
        <v>8912</v>
      </c>
      <c r="DO36" s="88">
        <v>8612</v>
      </c>
      <c r="DP36" s="88">
        <v>8223</v>
      </c>
      <c r="DQ36" s="88">
        <v>8038</v>
      </c>
      <c r="DR36" s="88">
        <v>7704</v>
      </c>
      <c r="DS36" s="88">
        <v>7144</v>
      </c>
      <c r="DT36" s="88">
        <v>7115</v>
      </c>
      <c r="DU36" s="88">
        <v>7669</v>
      </c>
      <c r="DV36" s="88">
        <v>8198</v>
      </c>
      <c r="DW36" s="88">
        <v>8907</v>
      </c>
      <c r="DX36" s="88">
        <v>9283</v>
      </c>
      <c r="DY36" s="88">
        <v>9049</v>
      </c>
      <c r="DZ36" s="88">
        <v>9433</v>
      </c>
      <c r="EA36" s="88">
        <v>9620</v>
      </c>
      <c r="EB36" s="88">
        <v>10029</v>
      </c>
      <c r="EC36" s="88">
        <v>10122</v>
      </c>
      <c r="ED36" s="88">
        <v>9864</v>
      </c>
      <c r="EE36" s="88">
        <v>9905</v>
      </c>
      <c r="EF36" s="88">
        <v>9795</v>
      </c>
      <c r="EG36" s="88">
        <v>10059</v>
      </c>
      <c r="EH36" s="88">
        <v>9928</v>
      </c>
      <c r="EI36" s="88">
        <v>9759</v>
      </c>
      <c r="EJ36" s="88">
        <v>9570</v>
      </c>
      <c r="EK36" s="88">
        <v>9566</v>
      </c>
      <c r="EL36" s="88">
        <v>9358</v>
      </c>
      <c r="EM36" s="88">
        <v>9231</v>
      </c>
      <c r="EN36" s="88">
        <v>9286</v>
      </c>
      <c r="EO36" s="88">
        <v>8693</v>
      </c>
      <c r="EP36" s="88">
        <v>7896</v>
      </c>
      <c r="EQ36" s="88">
        <v>7774</v>
      </c>
      <c r="ER36" s="88">
        <v>7907</v>
      </c>
      <c r="ES36" s="88">
        <v>7977</v>
      </c>
      <c r="ET36" s="88">
        <v>8095</v>
      </c>
      <c r="EU36" s="88">
        <v>8565</v>
      </c>
      <c r="EV36" s="88">
        <v>8998</v>
      </c>
      <c r="EW36" s="88">
        <v>9538</v>
      </c>
      <c r="EX36" s="88">
        <v>9466</v>
      </c>
      <c r="EY36" s="88">
        <v>9125</v>
      </c>
      <c r="EZ36" s="88">
        <v>9043</v>
      </c>
      <c r="FA36" s="88">
        <v>9191</v>
      </c>
      <c r="FB36" s="88">
        <v>9081</v>
      </c>
      <c r="FC36" s="88">
        <v>9198</v>
      </c>
      <c r="FD36" s="88">
        <v>9040</v>
      </c>
      <c r="FE36" s="88">
        <v>8569</v>
      </c>
      <c r="FF36" s="88">
        <v>8629</v>
      </c>
      <c r="FG36" s="88">
        <v>7933</v>
      </c>
      <c r="FH36" s="88">
        <v>7509</v>
      </c>
      <c r="FI36" s="88">
        <v>7203</v>
      </c>
      <c r="FJ36" s="88">
        <v>7004</v>
      </c>
      <c r="FK36" s="88">
        <v>6742</v>
      </c>
      <c r="FL36" s="88">
        <v>6604</v>
      </c>
      <c r="FM36" s="88">
        <v>6190</v>
      </c>
      <c r="FN36" s="88">
        <v>6247</v>
      </c>
      <c r="FO36" s="88">
        <v>6087</v>
      </c>
      <c r="FP36" s="88">
        <v>6046</v>
      </c>
      <c r="FQ36" s="88">
        <v>5933</v>
      </c>
      <c r="FR36" s="88">
        <v>6052</v>
      </c>
      <c r="FS36" s="88">
        <v>5990</v>
      </c>
      <c r="FT36" s="88">
        <v>5994</v>
      </c>
      <c r="FU36" s="88">
        <v>6171</v>
      </c>
      <c r="FV36" s="88">
        <v>5101</v>
      </c>
      <c r="FW36" s="88">
        <v>5187</v>
      </c>
      <c r="FX36" s="88">
        <v>5569</v>
      </c>
      <c r="FY36" s="88">
        <v>5164</v>
      </c>
      <c r="FZ36" s="88">
        <v>4623</v>
      </c>
      <c r="GA36" s="88">
        <v>4111</v>
      </c>
      <c r="GB36" s="88">
        <v>4164</v>
      </c>
      <c r="GC36" s="88">
        <v>4057</v>
      </c>
      <c r="GD36" s="88">
        <v>3920</v>
      </c>
      <c r="GE36" s="88">
        <v>3595</v>
      </c>
      <c r="GF36" s="88">
        <v>3388</v>
      </c>
      <c r="GG36" s="88">
        <v>3078</v>
      </c>
      <c r="GH36" s="88">
        <v>2512</v>
      </c>
      <c r="GI36" s="88">
        <v>2403</v>
      </c>
      <c r="GJ36" s="88">
        <v>2243</v>
      </c>
      <c r="GK36" s="88">
        <v>1966</v>
      </c>
      <c r="GL36" s="89">
        <v>7096</v>
      </c>
    </row>
    <row r="37" spans="1:194" s="1" customFormat="1" hidden="1" x14ac:dyDescent="0.25">
      <c r="A37" s="90" t="s">
        <v>249</v>
      </c>
      <c r="B37" s="148" t="s">
        <v>276</v>
      </c>
      <c r="C37" s="30" t="str">
        <f t="shared" si="16"/>
        <v xml:space="preserve">England – CCGs - Blackburn with Darwen </v>
      </c>
      <c r="D37" s="51">
        <f t="shared" si="17"/>
        <v>55675</v>
      </c>
      <c r="E37" s="51">
        <f t="shared" si="17"/>
        <v>55702</v>
      </c>
      <c r="F37" s="52">
        <f t="shared" si="18"/>
        <v>150030</v>
      </c>
      <c r="G37" s="52">
        <f t="shared" si="19"/>
        <v>75253</v>
      </c>
      <c r="H37" s="53">
        <f t="shared" si="20"/>
        <v>74777</v>
      </c>
      <c r="I37" s="53">
        <f t="shared" si="21"/>
        <v>55675</v>
      </c>
      <c r="J37" s="53">
        <f t="shared" si="22"/>
        <v>55702</v>
      </c>
      <c r="K37" s="50">
        <f t="shared" si="23"/>
        <v>19578</v>
      </c>
      <c r="L37" s="51">
        <f t="shared" si="24"/>
        <v>19075</v>
      </c>
      <c r="M37" s="87">
        <v>955</v>
      </c>
      <c r="N37" s="87">
        <v>1024</v>
      </c>
      <c r="O37" s="87">
        <v>999</v>
      </c>
      <c r="P37" s="87">
        <v>1066</v>
      </c>
      <c r="Q37" s="87">
        <v>1105</v>
      </c>
      <c r="R37" s="87">
        <v>1114</v>
      </c>
      <c r="S37" s="87">
        <v>1104</v>
      </c>
      <c r="T37" s="87">
        <v>1146</v>
      </c>
      <c r="U37" s="87">
        <v>1177</v>
      </c>
      <c r="V37" s="87">
        <v>1114</v>
      </c>
      <c r="W37" s="87">
        <v>1142</v>
      </c>
      <c r="X37" s="87">
        <v>1115</v>
      </c>
      <c r="Y37" s="87">
        <v>1148</v>
      </c>
      <c r="Z37" s="87">
        <v>1086</v>
      </c>
      <c r="AA37" s="87">
        <v>1052</v>
      </c>
      <c r="AB37" s="87">
        <v>1100</v>
      </c>
      <c r="AC37" s="87">
        <v>1047</v>
      </c>
      <c r="AD37" s="87">
        <v>1084</v>
      </c>
      <c r="AE37" s="87">
        <v>1033</v>
      </c>
      <c r="AF37" s="87">
        <v>881</v>
      </c>
      <c r="AG37" s="87">
        <v>949</v>
      </c>
      <c r="AH37" s="87">
        <v>953</v>
      </c>
      <c r="AI37" s="87">
        <v>962</v>
      </c>
      <c r="AJ37" s="87">
        <v>1036</v>
      </c>
      <c r="AK37" s="87">
        <v>1067</v>
      </c>
      <c r="AL37" s="87">
        <v>1091</v>
      </c>
      <c r="AM37" s="87">
        <v>1034</v>
      </c>
      <c r="AN37" s="87">
        <v>988</v>
      </c>
      <c r="AO37" s="87">
        <v>1096</v>
      </c>
      <c r="AP37" s="87">
        <v>1014</v>
      </c>
      <c r="AQ37" s="87">
        <v>1030</v>
      </c>
      <c r="AR37" s="87">
        <v>950</v>
      </c>
      <c r="AS37" s="87">
        <v>957</v>
      </c>
      <c r="AT37" s="87">
        <v>980</v>
      </c>
      <c r="AU37" s="87">
        <v>1046</v>
      </c>
      <c r="AV37" s="87">
        <v>1008</v>
      </c>
      <c r="AW37" s="87">
        <v>979</v>
      </c>
      <c r="AX37" s="87">
        <v>1087</v>
      </c>
      <c r="AY37" s="87">
        <v>1169</v>
      </c>
      <c r="AZ37" s="87">
        <v>1034</v>
      </c>
      <c r="BA37" s="87">
        <v>987</v>
      </c>
      <c r="BB37" s="87">
        <v>939</v>
      </c>
      <c r="BC37" s="87">
        <v>946</v>
      </c>
      <c r="BD37" s="87">
        <v>960</v>
      </c>
      <c r="BE37" s="87">
        <v>840</v>
      </c>
      <c r="BF37" s="87">
        <v>914</v>
      </c>
      <c r="BG37" s="87">
        <v>1021</v>
      </c>
      <c r="BH37" s="87">
        <v>937</v>
      </c>
      <c r="BI37" s="87">
        <v>968</v>
      </c>
      <c r="BJ37" s="87">
        <v>981</v>
      </c>
      <c r="BK37" s="87">
        <v>1034</v>
      </c>
      <c r="BL37" s="87">
        <v>1049</v>
      </c>
      <c r="BM37" s="87">
        <v>1055</v>
      </c>
      <c r="BN37" s="87">
        <v>987</v>
      </c>
      <c r="BO37" s="87">
        <v>936</v>
      </c>
      <c r="BP37" s="87">
        <v>933</v>
      </c>
      <c r="BQ37" s="87">
        <v>928</v>
      </c>
      <c r="BR37" s="87">
        <v>893</v>
      </c>
      <c r="BS37" s="87">
        <v>914</v>
      </c>
      <c r="BT37" s="87">
        <v>896</v>
      </c>
      <c r="BU37" s="87">
        <v>865</v>
      </c>
      <c r="BV37" s="87">
        <v>836</v>
      </c>
      <c r="BW37" s="87">
        <v>716</v>
      </c>
      <c r="BX37" s="87">
        <v>772</v>
      </c>
      <c r="BY37" s="87">
        <v>737</v>
      </c>
      <c r="BZ37" s="87">
        <v>687</v>
      </c>
      <c r="CA37" s="87">
        <v>627</v>
      </c>
      <c r="CB37" s="87">
        <v>704</v>
      </c>
      <c r="CC37" s="87">
        <v>602</v>
      </c>
      <c r="CD37" s="87">
        <v>611</v>
      </c>
      <c r="CE37" s="87">
        <v>632</v>
      </c>
      <c r="CF37" s="87">
        <v>584</v>
      </c>
      <c r="CG37" s="87">
        <v>648</v>
      </c>
      <c r="CH37" s="87">
        <v>706</v>
      </c>
      <c r="CI37" s="87">
        <v>483</v>
      </c>
      <c r="CJ37" s="87">
        <v>426</v>
      </c>
      <c r="CK37" s="87">
        <v>416</v>
      </c>
      <c r="CL37" s="87">
        <v>362</v>
      </c>
      <c r="CM37" s="87">
        <v>344</v>
      </c>
      <c r="CN37" s="87">
        <v>299</v>
      </c>
      <c r="CO37" s="87">
        <v>303</v>
      </c>
      <c r="CP37" s="87">
        <v>301</v>
      </c>
      <c r="CQ37" s="87">
        <v>277</v>
      </c>
      <c r="CR37" s="87">
        <v>226</v>
      </c>
      <c r="CS37" s="87">
        <v>206</v>
      </c>
      <c r="CT37" s="87">
        <v>170</v>
      </c>
      <c r="CU37" s="87">
        <v>128</v>
      </c>
      <c r="CV37" s="87">
        <v>139</v>
      </c>
      <c r="CW37" s="87">
        <v>88</v>
      </c>
      <c r="CX37" s="87">
        <v>82</v>
      </c>
      <c r="CY37" s="87">
        <v>236</v>
      </c>
      <c r="CZ37" s="88">
        <v>950</v>
      </c>
      <c r="DA37" s="88">
        <v>1018</v>
      </c>
      <c r="DB37" s="88">
        <v>1031</v>
      </c>
      <c r="DC37" s="88">
        <v>1063</v>
      </c>
      <c r="DD37" s="88">
        <v>1096</v>
      </c>
      <c r="DE37" s="88">
        <v>1078</v>
      </c>
      <c r="DF37" s="88">
        <v>1066</v>
      </c>
      <c r="DG37" s="88">
        <v>1052</v>
      </c>
      <c r="DH37" s="88">
        <v>1148</v>
      </c>
      <c r="DI37" s="88">
        <v>1043</v>
      </c>
      <c r="DJ37" s="88">
        <v>1069</v>
      </c>
      <c r="DK37" s="88">
        <v>1145</v>
      </c>
      <c r="DL37" s="88">
        <v>1123</v>
      </c>
      <c r="DM37" s="88">
        <v>1106</v>
      </c>
      <c r="DN37" s="88">
        <v>1069</v>
      </c>
      <c r="DO37" s="88">
        <v>1014</v>
      </c>
      <c r="DP37" s="88">
        <v>970</v>
      </c>
      <c r="DQ37" s="88">
        <v>1034</v>
      </c>
      <c r="DR37" s="88">
        <v>990</v>
      </c>
      <c r="DS37" s="88">
        <v>788</v>
      </c>
      <c r="DT37" s="88">
        <v>707</v>
      </c>
      <c r="DU37" s="88">
        <v>781</v>
      </c>
      <c r="DV37" s="88">
        <v>875</v>
      </c>
      <c r="DW37" s="88">
        <v>973</v>
      </c>
      <c r="DX37" s="88">
        <v>964</v>
      </c>
      <c r="DY37" s="88">
        <v>947</v>
      </c>
      <c r="DZ37" s="88">
        <v>946</v>
      </c>
      <c r="EA37" s="88">
        <v>867</v>
      </c>
      <c r="EB37" s="88">
        <v>964</v>
      </c>
      <c r="EC37" s="88">
        <v>949</v>
      </c>
      <c r="ED37" s="88">
        <v>954</v>
      </c>
      <c r="EE37" s="88">
        <v>983</v>
      </c>
      <c r="EF37" s="88">
        <v>1107</v>
      </c>
      <c r="EG37" s="88">
        <v>1018</v>
      </c>
      <c r="EH37" s="88">
        <v>1107</v>
      </c>
      <c r="EI37" s="88">
        <v>1074</v>
      </c>
      <c r="EJ37" s="88">
        <v>1089</v>
      </c>
      <c r="EK37" s="88">
        <v>1067</v>
      </c>
      <c r="EL37" s="88">
        <v>1102</v>
      </c>
      <c r="EM37" s="88">
        <v>1037</v>
      </c>
      <c r="EN37" s="88">
        <v>1024</v>
      </c>
      <c r="EO37" s="88">
        <v>980</v>
      </c>
      <c r="EP37" s="88">
        <v>836</v>
      </c>
      <c r="EQ37" s="88">
        <v>818</v>
      </c>
      <c r="ER37" s="88">
        <v>869</v>
      </c>
      <c r="ES37" s="88">
        <v>908</v>
      </c>
      <c r="ET37" s="88">
        <v>933</v>
      </c>
      <c r="EU37" s="88">
        <v>977</v>
      </c>
      <c r="EV37" s="88">
        <v>1023</v>
      </c>
      <c r="EW37" s="88">
        <v>998</v>
      </c>
      <c r="EX37" s="88">
        <v>976</v>
      </c>
      <c r="EY37" s="88">
        <v>1001</v>
      </c>
      <c r="EZ37" s="88">
        <v>1042</v>
      </c>
      <c r="FA37" s="88">
        <v>950</v>
      </c>
      <c r="FB37" s="88">
        <v>974</v>
      </c>
      <c r="FC37" s="88">
        <v>948</v>
      </c>
      <c r="FD37" s="88">
        <v>914</v>
      </c>
      <c r="FE37" s="88">
        <v>960</v>
      </c>
      <c r="FF37" s="88">
        <v>882</v>
      </c>
      <c r="FG37" s="88">
        <v>863</v>
      </c>
      <c r="FH37" s="88">
        <v>851</v>
      </c>
      <c r="FI37" s="88">
        <v>752</v>
      </c>
      <c r="FJ37" s="88">
        <v>765</v>
      </c>
      <c r="FK37" s="88">
        <v>754</v>
      </c>
      <c r="FL37" s="88">
        <v>716</v>
      </c>
      <c r="FM37" s="88">
        <v>770</v>
      </c>
      <c r="FN37" s="88">
        <v>665</v>
      </c>
      <c r="FO37" s="88">
        <v>674</v>
      </c>
      <c r="FP37" s="88">
        <v>656</v>
      </c>
      <c r="FQ37" s="88">
        <v>583</v>
      </c>
      <c r="FR37" s="88">
        <v>656</v>
      </c>
      <c r="FS37" s="88">
        <v>668</v>
      </c>
      <c r="FT37" s="88">
        <v>643</v>
      </c>
      <c r="FU37" s="88">
        <v>699</v>
      </c>
      <c r="FV37" s="88">
        <v>515</v>
      </c>
      <c r="FW37" s="88">
        <v>452</v>
      </c>
      <c r="FX37" s="88">
        <v>458</v>
      </c>
      <c r="FY37" s="88">
        <v>462</v>
      </c>
      <c r="FZ37" s="88">
        <v>389</v>
      </c>
      <c r="GA37" s="88">
        <v>315</v>
      </c>
      <c r="GB37" s="88">
        <v>353</v>
      </c>
      <c r="GC37" s="88">
        <v>370</v>
      </c>
      <c r="GD37" s="88">
        <v>338</v>
      </c>
      <c r="GE37" s="88">
        <v>293</v>
      </c>
      <c r="GF37" s="88">
        <v>277</v>
      </c>
      <c r="GG37" s="88">
        <v>218</v>
      </c>
      <c r="GH37" s="88">
        <v>230</v>
      </c>
      <c r="GI37" s="88">
        <v>199</v>
      </c>
      <c r="GJ37" s="88">
        <v>180</v>
      </c>
      <c r="GK37" s="88">
        <v>145</v>
      </c>
      <c r="GL37" s="89">
        <v>491</v>
      </c>
    </row>
    <row r="38" spans="1:194" s="1" customFormat="1" hidden="1" x14ac:dyDescent="0.25">
      <c r="A38" s="90" t="s">
        <v>249</v>
      </c>
      <c r="B38" s="148" t="s">
        <v>277</v>
      </c>
      <c r="C38" s="30" t="str">
        <f t="shared" si="16"/>
        <v xml:space="preserve">England – CCGs - Blackpool </v>
      </c>
      <c r="D38" s="51">
        <f t="shared" si="17"/>
        <v>53827</v>
      </c>
      <c r="E38" s="51">
        <f t="shared" si="17"/>
        <v>55444</v>
      </c>
      <c r="F38" s="52">
        <f t="shared" si="18"/>
        <v>138381</v>
      </c>
      <c r="G38" s="52">
        <f t="shared" si="19"/>
        <v>68740</v>
      </c>
      <c r="H38" s="53">
        <f t="shared" si="20"/>
        <v>69641</v>
      </c>
      <c r="I38" s="53">
        <f t="shared" si="21"/>
        <v>53827</v>
      </c>
      <c r="J38" s="53">
        <f t="shared" si="22"/>
        <v>55444</v>
      </c>
      <c r="K38" s="50">
        <f t="shared" si="23"/>
        <v>14913</v>
      </c>
      <c r="L38" s="51">
        <f t="shared" si="24"/>
        <v>14197</v>
      </c>
      <c r="M38" s="87">
        <v>763</v>
      </c>
      <c r="N38" s="87">
        <v>804</v>
      </c>
      <c r="O38" s="87">
        <v>816</v>
      </c>
      <c r="P38" s="87">
        <v>846</v>
      </c>
      <c r="Q38" s="87">
        <v>845</v>
      </c>
      <c r="R38" s="87">
        <v>861</v>
      </c>
      <c r="S38" s="87">
        <v>861</v>
      </c>
      <c r="T38" s="87">
        <v>919</v>
      </c>
      <c r="U38" s="87">
        <v>886</v>
      </c>
      <c r="V38" s="87">
        <v>768</v>
      </c>
      <c r="W38" s="87">
        <v>852</v>
      </c>
      <c r="X38" s="87">
        <v>867</v>
      </c>
      <c r="Y38" s="87">
        <v>857</v>
      </c>
      <c r="Z38" s="87">
        <v>795</v>
      </c>
      <c r="AA38" s="87">
        <v>770</v>
      </c>
      <c r="AB38" s="87">
        <v>825</v>
      </c>
      <c r="AC38" s="87">
        <v>785</v>
      </c>
      <c r="AD38" s="87">
        <v>793</v>
      </c>
      <c r="AE38" s="87">
        <v>765</v>
      </c>
      <c r="AF38" s="87">
        <v>662</v>
      </c>
      <c r="AG38" s="87">
        <v>648</v>
      </c>
      <c r="AH38" s="87">
        <v>652</v>
      </c>
      <c r="AI38" s="87">
        <v>784</v>
      </c>
      <c r="AJ38" s="87">
        <v>879</v>
      </c>
      <c r="AK38" s="87">
        <v>887</v>
      </c>
      <c r="AL38" s="87">
        <v>774</v>
      </c>
      <c r="AM38" s="87">
        <v>873</v>
      </c>
      <c r="AN38" s="87">
        <v>822</v>
      </c>
      <c r="AO38" s="87">
        <v>842</v>
      </c>
      <c r="AP38" s="87">
        <v>860</v>
      </c>
      <c r="AQ38" s="87">
        <v>878</v>
      </c>
      <c r="AR38" s="87">
        <v>948</v>
      </c>
      <c r="AS38" s="87">
        <v>816</v>
      </c>
      <c r="AT38" s="87">
        <v>834</v>
      </c>
      <c r="AU38" s="87">
        <v>899</v>
      </c>
      <c r="AV38" s="87">
        <v>815</v>
      </c>
      <c r="AW38" s="87">
        <v>760</v>
      </c>
      <c r="AX38" s="87">
        <v>788</v>
      </c>
      <c r="AY38" s="87">
        <v>645</v>
      </c>
      <c r="AZ38" s="87">
        <v>752</v>
      </c>
      <c r="BA38" s="87">
        <v>813</v>
      </c>
      <c r="BB38" s="87">
        <v>758</v>
      </c>
      <c r="BC38" s="87">
        <v>663</v>
      </c>
      <c r="BD38" s="87">
        <v>690</v>
      </c>
      <c r="BE38" s="87">
        <v>725</v>
      </c>
      <c r="BF38" s="87">
        <v>724</v>
      </c>
      <c r="BG38" s="87">
        <v>778</v>
      </c>
      <c r="BH38" s="87">
        <v>929</v>
      </c>
      <c r="BI38" s="87">
        <v>934</v>
      </c>
      <c r="BJ38" s="87">
        <v>975</v>
      </c>
      <c r="BK38" s="87">
        <v>995</v>
      </c>
      <c r="BL38" s="87">
        <v>1026</v>
      </c>
      <c r="BM38" s="87">
        <v>1057</v>
      </c>
      <c r="BN38" s="87">
        <v>1013</v>
      </c>
      <c r="BO38" s="87">
        <v>1116</v>
      </c>
      <c r="BP38" s="87">
        <v>1111</v>
      </c>
      <c r="BQ38" s="87">
        <v>1150</v>
      </c>
      <c r="BR38" s="87">
        <v>1035</v>
      </c>
      <c r="BS38" s="87">
        <v>1097</v>
      </c>
      <c r="BT38" s="87">
        <v>955</v>
      </c>
      <c r="BU38" s="87">
        <v>928</v>
      </c>
      <c r="BV38" s="87">
        <v>947</v>
      </c>
      <c r="BW38" s="87">
        <v>924</v>
      </c>
      <c r="BX38" s="87">
        <v>886</v>
      </c>
      <c r="BY38" s="87">
        <v>862</v>
      </c>
      <c r="BZ38" s="87">
        <v>770</v>
      </c>
      <c r="CA38" s="87">
        <v>739</v>
      </c>
      <c r="CB38" s="87">
        <v>733</v>
      </c>
      <c r="CC38" s="87">
        <v>710</v>
      </c>
      <c r="CD38" s="87">
        <v>771</v>
      </c>
      <c r="CE38" s="87">
        <v>697</v>
      </c>
      <c r="CF38" s="87">
        <v>772</v>
      </c>
      <c r="CG38" s="87">
        <v>776</v>
      </c>
      <c r="CH38" s="87">
        <v>856</v>
      </c>
      <c r="CI38" s="87">
        <v>689</v>
      </c>
      <c r="CJ38" s="87">
        <v>599</v>
      </c>
      <c r="CK38" s="87">
        <v>568</v>
      </c>
      <c r="CL38" s="87">
        <v>552</v>
      </c>
      <c r="CM38" s="87">
        <v>448</v>
      </c>
      <c r="CN38" s="87">
        <v>431</v>
      </c>
      <c r="CO38" s="87">
        <v>407</v>
      </c>
      <c r="CP38" s="87">
        <v>399</v>
      </c>
      <c r="CQ38" s="87">
        <v>370</v>
      </c>
      <c r="CR38" s="87">
        <v>287</v>
      </c>
      <c r="CS38" s="87">
        <v>290</v>
      </c>
      <c r="CT38" s="87">
        <v>242</v>
      </c>
      <c r="CU38" s="87">
        <v>171</v>
      </c>
      <c r="CV38" s="87">
        <v>211</v>
      </c>
      <c r="CW38" s="87">
        <v>156</v>
      </c>
      <c r="CX38" s="87">
        <v>129</v>
      </c>
      <c r="CY38" s="87">
        <v>380</v>
      </c>
      <c r="CZ38" s="88">
        <v>761</v>
      </c>
      <c r="DA38" s="88">
        <v>755</v>
      </c>
      <c r="DB38" s="88">
        <v>786</v>
      </c>
      <c r="DC38" s="88">
        <v>828</v>
      </c>
      <c r="DD38" s="88">
        <v>791</v>
      </c>
      <c r="DE38" s="88">
        <v>837</v>
      </c>
      <c r="DF38" s="88">
        <v>821</v>
      </c>
      <c r="DG38" s="88">
        <v>833</v>
      </c>
      <c r="DH38" s="88">
        <v>904</v>
      </c>
      <c r="DI38" s="88">
        <v>820</v>
      </c>
      <c r="DJ38" s="88">
        <v>751</v>
      </c>
      <c r="DK38" s="88">
        <v>785</v>
      </c>
      <c r="DL38" s="88">
        <v>768</v>
      </c>
      <c r="DM38" s="88">
        <v>755</v>
      </c>
      <c r="DN38" s="88">
        <v>744</v>
      </c>
      <c r="DO38" s="88">
        <v>809</v>
      </c>
      <c r="DP38" s="88">
        <v>747</v>
      </c>
      <c r="DQ38" s="88">
        <v>702</v>
      </c>
      <c r="DR38" s="88">
        <v>724</v>
      </c>
      <c r="DS38" s="88">
        <v>577</v>
      </c>
      <c r="DT38" s="88">
        <v>648</v>
      </c>
      <c r="DU38" s="88">
        <v>661</v>
      </c>
      <c r="DV38" s="88">
        <v>795</v>
      </c>
      <c r="DW38" s="88">
        <v>821</v>
      </c>
      <c r="DX38" s="88">
        <v>868</v>
      </c>
      <c r="DY38" s="88">
        <v>768</v>
      </c>
      <c r="DZ38" s="88">
        <v>860</v>
      </c>
      <c r="EA38" s="88">
        <v>810</v>
      </c>
      <c r="EB38" s="88">
        <v>979</v>
      </c>
      <c r="EC38" s="88">
        <v>889</v>
      </c>
      <c r="ED38" s="88">
        <v>809</v>
      </c>
      <c r="EE38" s="88">
        <v>786</v>
      </c>
      <c r="EF38" s="88">
        <v>858</v>
      </c>
      <c r="EG38" s="88">
        <v>858</v>
      </c>
      <c r="EH38" s="88">
        <v>790</v>
      </c>
      <c r="EI38" s="88">
        <v>778</v>
      </c>
      <c r="EJ38" s="88">
        <v>811</v>
      </c>
      <c r="EK38" s="88">
        <v>767</v>
      </c>
      <c r="EL38" s="88">
        <v>772</v>
      </c>
      <c r="EM38" s="88">
        <v>734</v>
      </c>
      <c r="EN38" s="88">
        <v>767</v>
      </c>
      <c r="EO38" s="88">
        <v>757</v>
      </c>
      <c r="EP38" s="88">
        <v>721</v>
      </c>
      <c r="EQ38" s="88">
        <v>681</v>
      </c>
      <c r="ER38" s="88">
        <v>733</v>
      </c>
      <c r="ES38" s="88">
        <v>729</v>
      </c>
      <c r="ET38" s="88">
        <v>795</v>
      </c>
      <c r="EU38" s="88">
        <v>885</v>
      </c>
      <c r="EV38" s="88">
        <v>937</v>
      </c>
      <c r="EW38" s="88">
        <v>1020</v>
      </c>
      <c r="EX38" s="88">
        <v>953</v>
      </c>
      <c r="EY38" s="88">
        <v>1100</v>
      </c>
      <c r="EZ38" s="88">
        <v>1046</v>
      </c>
      <c r="FA38" s="88">
        <v>1035</v>
      </c>
      <c r="FB38" s="88">
        <v>1099</v>
      </c>
      <c r="FC38" s="88">
        <v>1051</v>
      </c>
      <c r="FD38" s="88">
        <v>1070</v>
      </c>
      <c r="FE38" s="88">
        <v>1059</v>
      </c>
      <c r="FF38" s="88">
        <v>1009</v>
      </c>
      <c r="FG38" s="88">
        <v>962</v>
      </c>
      <c r="FH38" s="88">
        <v>921</v>
      </c>
      <c r="FI38" s="88">
        <v>922</v>
      </c>
      <c r="FJ38" s="88">
        <v>888</v>
      </c>
      <c r="FK38" s="88">
        <v>810</v>
      </c>
      <c r="FL38" s="88">
        <v>851</v>
      </c>
      <c r="FM38" s="88">
        <v>795</v>
      </c>
      <c r="FN38" s="88">
        <v>718</v>
      </c>
      <c r="FO38" s="88">
        <v>710</v>
      </c>
      <c r="FP38" s="88">
        <v>723</v>
      </c>
      <c r="FQ38" s="88">
        <v>736</v>
      </c>
      <c r="FR38" s="88">
        <v>737</v>
      </c>
      <c r="FS38" s="88">
        <v>813</v>
      </c>
      <c r="FT38" s="88">
        <v>827</v>
      </c>
      <c r="FU38" s="88">
        <v>898</v>
      </c>
      <c r="FV38" s="88">
        <v>704</v>
      </c>
      <c r="FW38" s="88">
        <v>672</v>
      </c>
      <c r="FX38" s="88">
        <v>626</v>
      </c>
      <c r="FY38" s="88">
        <v>619</v>
      </c>
      <c r="FZ38" s="88">
        <v>529</v>
      </c>
      <c r="GA38" s="88">
        <v>540</v>
      </c>
      <c r="GB38" s="88">
        <v>505</v>
      </c>
      <c r="GC38" s="88">
        <v>473</v>
      </c>
      <c r="GD38" s="88">
        <v>440</v>
      </c>
      <c r="GE38" s="88">
        <v>485</v>
      </c>
      <c r="GF38" s="88">
        <v>412</v>
      </c>
      <c r="GG38" s="88">
        <v>346</v>
      </c>
      <c r="GH38" s="88">
        <v>330</v>
      </c>
      <c r="GI38" s="88">
        <v>249</v>
      </c>
      <c r="GJ38" s="88">
        <v>282</v>
      </c>
      <c r="GK38" s="88">
        <v>198</v>
      </c>
      <c r="GL38" s="89">
        <v>913</v>
      </c>
    </row>
    <row r="39" spans="1:194" s="1" customFormat="1" hidden="1" x14ac:dyDescent="0.25">
      <c r="A39" s="90" t="s">
        <v>249</v>
      </c>
      <c r="B39" s="148" t="s">
        <v>278</v>
      </c>
      <c r="C39" s="30" t="str">
        <f t="shared" si="16"/>
        <v xml:space="preserve">England – CCGs - Bolton </v>
      </c>
      <c r="D39" s="51">
        <f t="shared" si="17"/>
        <v>107973</v>
      </c>
      <c r="E39" s="51">
        <f t="shared" si="17"/>
        <v>111344</v>
      </c>
      <c r="F39" s="52">
        <f t="shared" si="18"/>
        <v>288248</v>
      </c>
      <c r="G39" s="52">
        <f t="shared" si="19"/>
        <v>143343</v>
      </c>
      <c r="H39" s="53">
        <f t="shared" si="20"/>
        <v>144905</v>
      </c>
      <c r="I39" s="53">
        <f t="shared" si="21"/>
        <v>107973</v>
      </c>
      <c r="J39" s="53">
        <f t="shared" si="22"/>
        <v>111344</v>
      </c>
      <c r="K39" s="50">
        <f t="shared" si="23"/>
        <v>35370</v>
      </c>
      <c r="L39" s="51">
        <f t="shared" si="24"/>
        <v>33561</v>
      </c>
      <c r="M39" s="87">
        <v>1923</v>
      </c>
      <c r="N39" s="87">
        <v>1905</v>
      </c>
      <c r="O39" s="87">
        <v>1836</v>
      </c>
      <c r="P39" s="87">
        <v>1975</v>
      </c>
      <c r="Q39" s="87">
        <v>1959</v>
      </c>
      <c r="R39" s="87">
        <v>2062</v>
      </c>
      <c r="S39" s="87">
        <v>2084</v>
      </c>
      <c r="T39" s="87">
        <v>2022</v>
      </c>
      <c r="U39" s="87">
        <v>2137</v>
      </c>
      <c r="V39" s="87">
        <v>2000</v>
      </c>
      <c r="W39" s="87">
        <v>2037</v>
      </c>
      <c r="X39" s="87">
        <v>1984</v>
      </c>
      <c r="Y39" s="87">
        <v>2042</v>
      </c>
      <c r="Z39" s="87">
        <v>1992</v>
      </c>
      <c r="AA39" s="87">
        <v>1998</v>
      </c>
      <c r="AB39" s="87">
        <v>1746</v>
      </c>
      <c r="AC39" s="87">
        <v>1907</v>
      </c>
      <c r="AD39" s="87">
        <v>1761</v>
      </c>
      <c r="AE39" s="87">
        <v>1733</v>
      </c>
      <c r="AF39" s="87">
        <v>1530</v>
      </c>
      <c r="AG39" s="87">
        <v>1634</v>
      </c>
      <c r="AH39" s="87">
        <v>1685</v>
      </c>
      <c r="AI39" s="87">
        <v>1781</v>
      </c>
      <c r="AJ39" s="87">
        <v>1821</v>
      </c>
      <c r="AK39" s="87">
        <v>1807</v>
      </c>
      <c r="AL39" s="87">
        <v>1777</v>
      </c>
      <c r="AM39" s="87">
        <v>1922</v>
      </c>
      <c r="AN39" s="87">
        <v>1884</v>
      </c>
      <c r="AO39" s="87">
        <v>1906</v>
      </c>
      <c r="AP39" s="87">
        <v>1947</v>
      </c>
      <c r="AQ39" s="87">
        <v>1949</v>
      </c>
      <c r="AR39" s="87">
        <v>1863</v>
      </c>
      <c r="AS39" s="87">
        <v>2002</v>
      </c>
      <c r="AT39" s="87">
        <v>1881</v>
      </c>
      <c r="AU39" s="87">
        <v>1953</v>
      </c>
      <c r="AV39" s="87">
        <v>2011</v>
      </c>
      <c r="AW39" s="87">
        <v>1905</v>
      </c>
      <c r="AX39" s="87">
        <v>1840</v>
      </c>
      <c r="AY39" s="87">
        <v>1804</v>
      </c>
      <c r="AZ39" s="87">
        <v>1763</v>
      </c>
      <c r="BA39" s="87">
        <v>1822</v>
      </c>
      <c r="BB39" s="87">
        <v>1693</v>
      </c>
      <c r="BC39" s="87">
        <v>1652</v>
      </c>
      <c r="BD39" s="87">
        <v>1642</v>
      </c>
      <c r="BE39" s="87">
        <v>1718</v>
      </c>
      <c r="BF39" s="87">
        <v>1706</v>
      </c>
      <c r="BG39" s="87">
        <v>1751</v>
      </c>
      <c r="BH39" s="87">
        <v>1818</v>
      </c>
      <c r="BI39" s="87">
        <v>1885</v>
      </c>
      <c r="BJ39" s="87">
        <v>2042</v>
      </c>
      <c r="BK39" s="87">
        <v>1987</v>
      </c>
      <c r="BL39" s="87">
        <v>2039</v>
      </c>
      <c r="BM39" s="87">
        <v>1916</v>
      </c>
      <c r="BN39" s="87">
        <v>2003</v>
      </c>
      <c r="BO39" s="87">
        <v>2046</v>
      </c>
      <c r="BP39" s="87">
        <v>1899</v>
      </c>
      <c r="BQ39" s="87">
        <v>1811</v>
      </c>
      <c r="BR39" s="87">
        <v>1818</v>
      </c>
      <c r="BS39" s="87">
        <v>1784</v>
      </c>
      <c r="BT39" s="87">
        <v>1730</v>
      </c>
      <c r="BU39" s="87">
        <v>1662</v>
      </c>
      <c r="BV39" s="87">
        <v>1529</v>
      </c>
      <c r="BW39" s="87">
        <v>1581</v>
      </c>
      <c r="BX39" s="87">
        <v>1449</v>
      </c>
      <c r="BY39" s="87">
        <v>1365</v>
      </c>
      <c r="BZ39" s="87">
        <v>1353</v>
      </c>
      <c r="CA39" s="87">
        <v>1361</v>
      </c>
      <c r="CB39" s="87">
        <v>1362</v>
      </c>
      <c r="CC39" s="87">
        <v>1310</v>
      </c>
      <c r="CD39" s="87">
        <v>1260</v>
      </c>
      <c r="CE39" s="87">
        <v>1372</v>
      </c>
      <c r="CF39" s="87">
        <v>1353</v>
      </c>
      <c r="CG39" s="87">
        <v>1424</v>
      </c>
      <c r="CH39" s="87">
        <v>1459</v>
      </c>
      <c r="CI39" s="87">
        <v>1100</v>
      </c>
      <c r="CJ39" s="87">
        <v>1046</v>
      </c>
      <c r="CK39" s="87">
        <v>1063</v>
      </c>
      <c r="CL39" s="87">
        <v>963</v>
      </c>
      <c r="CM39" s="87">
        <v>767</v>
      </c>
      <c r="CN39" s="87">
        <v>776</v>
      </c>
      <c r="CO39" s="87">
        <v>653</v>
      </c>
      <c r="CP39" s="87">
        <v>706</v>
      </c>
      <c r="CQ39" s="87">
        <v>659</v>
      </c>
      <c r="CR39" s="87">
        <v>541</v>
      </c>
      <c r="CS39" s="87">
        <v>436</v>
      </c>
      <c r="CT39" s="87">
        <v>397</v>
      </c>
      <c r="CU39" s="87">
        <v>335</v>
      </c>
      <c r="CV39" s="87">
        <v>313</v>
      </c>
      <c r="CW39" s="87">
        <v>259</v>
      </c>
      <c r="CX39" s="87">
        <v>208</v>
      </c>
      <c r="CY39" s="87">
        <v>751</v>
      </c>
      <c r="CZ39" s="88">
        <v>1825</v>
      </c>
      <c r="DA39" s="88">
        <v>1777</v>
      </c>
      <c r="DB39" s="88">
        <v>1849</v>
      </c>
      <c r="DC39" s="88">
        <v>1936</v>
      </c>
      <c r="DD39" s="88">
        <v>1999</v>
      </c>
      <c r="DE39" s="88">
        <v>1928</v>
      </c>
      <c r="DF39" s="88">
        <v>1886</v>
      </c>
      <c r="DG39" s="88">
        <v>1959</v>
      </c>
      <c r="DH39" s="88">
        <v>2062</v>
      </c>
      <c r="DI39" s="88">
        <v>2046</v>
      </c>
      <c r="DJ39" s="88">
        <v>2001</v>
      </c>
      <c r="DK39" s="88">
        <v>1862</v>
      </c>
      <c r="DL39" s="88">
        <v>1844</v>
      </c>
      <c r="DM39" s="88">
        <v>1825</v>
      </c>
      <c r="DN39" s="88">
        <v>1758</v>
      </c>
      <c r="DO39" s="88">
        <v>1756</v>
      </c>
      <c r="DP39" s="88">
        <v>1653</v>
      </c>
      <c r="DQ39" s="88">
        <v>1595</v>
      </c>
      <c r="DR39" s="88">
        <v>1531</v>
      </c>
      <c r="DS39" s="88">
        <v>1263</v>
      </c>
      <c r="DT39" s="88">
        <v>1261</v>
      </c>
      <c r="DU39" s="88">
        <v>1507</v>
      </c>
      <c r="DV39" s="88">
        <v>1486</v>
      </c>
      <c r="DW39" s="88">
        <v>1667</v>
      </c>
      <c r="DX39" s="88">
        <v>1641</v>
      </c>
      <c r="DY39" s="88">
        <v>1826</v>
      </c>
      <c r="DZ39" s="88">
        <v>1685</v>
      </c>
      <c r="EA39" s="88">
        <v>1755</v>
      </c>
      <c r="EB39" s="88">
        <v>1815</v>
      </c>
      <c r="EC39" s="88">
        <v>1897</v>
      </c>
      <c r="ED39" s="88">
        <v>1895</v>
      </c>
      <c r="EE39" s="88">
        <v>1963</v>
      </c>
      <c r="EF39" s="88">
        <v>2145</v>
      </c>
      <c r="EG39" s="88">
        <v>2083</v>
      </c>
      <c r="EH39" s="88">
        <v>1965</v>
      </c>
      <c r="EI39" s="88">
        <v>1937</v>
      </c>
      <c r="EJ39" s="88">
        <v>1961</v>
      </c>
      <c r="EK39" s="88">
        <v>1853</v>
      </c>
      <c r="EL39" s="88">
        <v>1887</v>
      </c>
      <c r="EM39" s="88">
        <v>1822</v>
      </c>
      <c r="EN39" s="88">
        <v>1852</v>
      </c>
      <c r="EO39" s="88">
        <v>1673</v>
      </c>
      <c r="EP39" s="88">
        <v>1724</v>
      </c>
      <c r="EQ39" s="88">
        <v>1608</v>
      </c>
      <c r="ER39" s="88">
        <v>1725</v>
      </c>
      <c r="ES39" s="88">
        <v>1738</v>
      </c>
      <c r="ET39" s="88">
        <v>1772</v>
      </c>
      <c r="EU39" s="88">
        <v>1870</v>
      </c>
      <c r="EV39" s="88">
        <v>2006</v>
      </c>
      <c r="EW39" s="88">
        <v>2094</v>
      </c>
      <c r="EX39" s="88">
        <v>2018</v>
      </c>
      <c r="EY39" s="88">
        <v>1995</v>
      </c>
      <c r="EZ39" s="88">
        <v>2014</v>
      </c>
      <c r="FA39" s="88">
        <v>2013</v>
      </c>
      <c r="FB39" s="88">
        <v>2015</v>
      </c>
      <c r="FC39" s="88">
        <v>2018</v>
      </c>
      <c r="FD39" s="88">
        <v>2043</v>
      </c>
      <c r="FE39" s="88">
        <v>1807</v>
      </c>
      <c r="FF39" s="88">
        <v>1889</v>
      </c>
      <c r="FG39" s="88">
        <v>1768</v>
      </c>
      <c r="FH39" s="88">
        <v>1701</v>
      </c>
      <c r="FI39" s="88">
        <v>1709</v>
      </c>
      <c r="FJ39" s="88">
        <v>1573</v>
      </c>
      <c r="FK39" s="88">
        <v>1607</v>
      </c>
      <c r="FL39" s="88">
        <v>1438</v>
      </c>
      <c r="FM39" s="88">
        <v>1426</v>
      </c>
      <c r="FN39" s="88">
        <v>1429</v>
      </c>
      <c r="FO39" s="88">
        <v>1383</v>
      </c>
      <c r="FP39" s="88">
        <v>1342</v>
      </c>
      <c r="FQ39" s="88">
        <v>1332</v>
      </c>
      <c r="FR39" s="88">
        <v>1407</v>
      </c>
      <c r="FS39" s="88">
        <v>1448</v>
      </c>
      <c r="FT39" s="88">
        <v>1549</v>
      </c>
      <c r="FU39" s="88">
        <v>1686</v>
      </c>
      <c r="FV39" s="88">
        <v>1229</v>
      </c>
      <c r="FW39" s="88">
        <v>1148</v>
      </c>
      <c r="FX39" s="88">
        <v>1167</v>
      </c>
      <c r="FY39" s="88">
        <v>1093</v>
      </c>
      <c r="FZ39" s="88">
        <v>968</v>
      </c>
      <c r="GA39" s="88">
        <v>894</v>
      </c>
      <c r="GB39" s="88">
        <v>848</v>
      </c>
      <c r="GC39" s="88">
        <v>869</v>
      </c>
      <c r="GD39" s="88">
        <v>736</v>
      </c>
      <c r="GE39" s="88">
        <v>686</v>
      </c>
      <c r="GF39" s="88">
        <v>631</v>
      </c>
      <c r="GG39" s="88">
        <v>570</v>
      </c>
      <c r="GH39" s="88">
        <v>457</v>
      </c>
      <c r="GI39" s="88">
        <v>445</v>
      </c>
      <c r="GJ39" s="88">
        <v>412</v>
      </c>
      <c r="GK39" s="88">
        <v>355</v>
      </c>
      <c r="GL39" s="89">
        <v>1319</v>
      </c>
    </row>
    <row r="40" spans="1:194" s="1" customFormat="1" hidden="1" x14ac:dyDescent="0.25">
      <c r="A40" s="90" t="s">
        <v>249</v>
      </c>
      <c r="B40" s="148" t="s">
        <v>279</v>
      </c>
      <c r="C40" s="30" t="str">
        <f t="shared" si="16"/>
        <v xml:space="preserve">England – CCGs - Bradford District and Craven </v>
      </c>
      <c r="D40" s="51">
        <f t="shared" si="17"/>
        <v>215380</v>
      </c>
      <c r="E40" s="51">
        <f t="shared" si="17"/>
        <v>226272</v>
      </c>
      <c r="F40" s="52">
        <f t="shared" si="18"/>
        <v>593410</v>
      </c>
      <c r="G40" s="52">
        <f t="shared" si="19"/>
        <v>292280</v>
      </c>
      <c r="H40" s="53">
        <f t="shared" si="20"/>
        <v>301130</v>
      </c>
      <c r="I40" s="53">
        <f t="shared" si="21"/>
        <v>215380</v>
      </c>
      <c r="J40" s="53">
        <f t="shared" si="22"/>
        <v>226272</v>
      </c>
      <c r="K40" s="50">
        <f t="shared" si="23"/>
        <v>76900</v>
      </c>
      <c r="L40" s="51">
        <f t="shared" si="24"/>
        <v>74858</v>
      </c>
      <c r="M40" s="87">
        <v>3729</v>
      </c>
      <c r="N40" s="87">
        <v>4004</v>
      </c>
      <c r="O40" s="87">
        <v>3910</v>
      </c>
      <c r="P40" s="87">
        <v>4205</v>
      </c>
      <c r="Q40" s="87">
        <v>4354</v>
      </c>
      <c r="R40" s="87">
        <v>4345</v>
      </c>
      <c r="S40" s="87">
        <v>4391</v>
      </c>
      <c r="T40" s="87">
        <v>4376</v>
      </c>
      <c r="U40" s="87">
        <v>4622</v>
      </c>
      <c r="V40" s="87">
        <v>4402</v>
      </c>
      <c r="W40" s="87">
        <v>4600</v>
      </c>
      <c r="X40" s="87">
        <v>4426</v>
      </c>
      <c r="Y40" s="87">
        <v>4633</v>
      </c>
      <c r="Z40" s="87">
        <v>4207</v>
      </c>
      <c r="AA40" s="87">
        <v>4334</v>
      </c>
      <c r="AB40" s="87">
        <v>4136</v>
      </c>
      <c r="AC40" s="87">
        <v>4076</v>
      </c>
      <c r="AD40" s="87">
        <v>4150</v>
      </c>
      <c r="AE40" s="87">
        <v>3989</v>
      </c>
      <c r="AF40" s="87">
        <v>3461</v>
      </c>
      <c r="AG40" s="87">
        <v>3490</v>
      </c>
      <c r="AH40" s="87">
        <v>3604</v>
      </c>
      <c r="AI40" s="87">
        <v>3657</v>
      </c>
      <c r="AJ40" s="87">
        <v>3510</v>
      </c>
      <c r="AK40" s="87">
        <v>3646</v>
      </c>
      <c r="AL40" s="87">
        <v>3622</v>
      </c>
      <c r="AM40" s="87">
        <v>3591</v>
      </c>
      <c r="AN40" s="87">
        <v>3518</v>
      </c>
      <c r="AO40" s="87">
        <v>3629</v>
      </c>
      <c r="AP40" s="87">
        <v>3701</v>
      </c>
      <c r="AQ40" s="87">
        <v>3873</v>
      </c>
      <c r="AR40" s="87">
        <v>3725</v>
      </c>
      <c r="AS40" s="87">
        <v>3689</v>
      </c>
      <c r="AT40" s="87">
        <v>3574</v>
      </c>
      <c r="AU40" s="87">
        <v>3821</v>
      </c>
      <c r="AV40" s="87">
        <v>3899</v>
      </c>
      <c r="AW40" s="87">
        <v>3905</v>
      </c>
      <c r="AX40" s="87">
        <v>3923</v>
      </c>
      <c r="AY40" s="87">
        <v>3726</v>
      </c>
      <c r="AZ40" s="87">
        <v>4005</v>
      </c>
      <c r="BA40" s="87">
        <v>4195</v>
      </c>
      <c r="BB40" s="87">
        <v>3986</v>
      </c>
      <c r="BC40" s="87">
        <v>3611</v>
      </c>
      <c r="BD40" s="87">
        <v>3506</v>
      </c>
      <c r="BE40" s="87">
        <v>3584</v>
      </c>
      <c r="BF40" s="87">
        <v>3860</v>
      </c>
      <c r="BG40" s="87">
        <v>3721</v>
      </c>
      <c r="BH40" s="87">
        <v>3756</v>
      </c>
      <c r="BI40" s="87">
        <v>4040</v>
      </c>
      <c r="BJ40" s="87">
        <v>3934</v>
      </c>
      <c r="BK40" s="87">
        <v>3830</v>
      </c>
      <c r="BL40" s="87">
        <v>3722</v>
      </c>
      <c r="BM40" s="87">
        <v>3735</v>
      </c>
      <c r="BN40" s="87">
        <v>3846</v>
      </c>
      <c r="BO40" s="87">
        <v>3544</v>
      </c>
      <c r="BP40" s="87">
        <v>3623</v>
      </c>
      <c r="BQ40" s="87">
        <v>3578</v>
      </c>
      <c r="BR40" s="87">
        <v>3470</v>
      </c>
      <c r="BS40" s="87">
        <v>3554</v>
      </c>
      <c r="BT40" s="87">
        <v>3293</v>
      </c>
      <c r="BU40" s="87">
        <v>3341</v>
      </c>
      <c r="BV40" s="87">
        <v>3160</v>
      </c>
      <c r="BW40" s="87">
        <v>3127</v>
      </c>
      <c r="BX40" s="87">
        <v>3122</v>
      </c>
      <c r="BY40" s="87">
        <v>3019</v>
      </c>
      <c r="BZ40" s="87">
        <v>2870</v>
      </c>
      <c r="CA40" s="87">
        <v>2876</v>
      </c>
      <c r="CB40" s="87">
        <v>2805</v>
      </c>
      <c r="CC40" s="87">
        <v>2634</v>
      </c>
      <c r="CD40" s="87">
        <v>2487</v>
      </c>
      <c r="CE40" s="87">
        <v>2444</v>
      </c>
      <c r="CF40" s="87">
        <v>2469</v>
      </c>
      <c r="CG40" s="87">
        <v>2588</v>
      </c>
      <c r="CH40" s="87">
        <v>2743</v>
      </c>
      <c r="CI40" s="87">
        <v>1878</v>
      </c>
      <c r="CJ40" s="87">
        <v>1713</v>
      </c>
      <c r="CK40" s="87">
        <v>1787</v>
      </c>
      <c r="CL40" s="87">
        <v>1598</v>
      </c>
      <c r="CM40" s="87">
        <v>1361</v>
      </c>
      <c r="CN40" s="87">
        <v>1254</v>
      </c>
      <c r="CO40" s="87">
        <v>1305</v>
      </c>
      <c r="CP40" s="87">
        <v>1189</v>
      </c>
      <c r="CQ40" s="87">
        <v>1138</v>
      </c>
      <c r="CR40" s="87">
        <v>1069</v>
      </c>
      <c r="CS40" s="87">
        <v>897</v>
      </c>
      <c r="CT40" s="87">
        <v>843</v>
      </c>
      <c r="CU40" s="87">
        <v>739</v>
      </c>
      <c r="CV40" s="87">
        <v>573</v>
      </c>
      <c r="CW40" s="87">
        <v>520</v>
      </c>
      <c r="CX40" s="87">
        <v>464</v>
      </c>
      <c r="CY40" s="87">
        <v>1421</v>
      </c>
      <c r="CZ40" s="88">
        <v>3635</v>
      </c>
      <c r="DA40" s="88">
        <v>3945</v>
      </c>
      <c r="DB40" s="88">
        <v>3966</v>
      </c>
      <c r="DC40" s="88">
        <v>4113</v>
      </c>
      <c r="DD40" s="88">
        <v>4263</v>
      </c>
      <c r="DE40" s="88">
        <v>4304</v>
      </c>
      <c r="DF40" s="88">
        <v>4303</v>
      </c>
      <c r="DG40" s="88">
        <v>4351</v>
      </c>
      <c r="DH40" s="88">
        <v>4382</v>
      </c>
      <c r="DI40" s="88">
        <v>4260</v>
      </c>
      <c r="DJ40" s="88">
        <v>4247</v>
      </c>
      <c r="DK40" s="88">
        <v>4312</v>
      </c>
      <c r="DL40" s="88">
        <v>4312</v>
      </c>
      <c r="DM40" s="88">
        <v>4298</v>
      </c>
      <c r="DN40" s="88">
        <v>4369</v>
      </c>
      <c r="DO40" s="88">
        <v>4045</v>
      </c>
      <c r="DP40" s="88">
        <v>3876</v>
      </c>
      <c r="DQ40" s="88">
        <v>3877</v>
      </c>
      <c r="DR40" s="88">
        <v>3688</v>
      </c>
      <c r="DS40" s="88">
        <v>3274</v>
      </c>
      <c r="DT40" s="88">
        <v>3211</v>
      </c>
      <c r="DU40" s="88">
        <v>3302</v>
      </c>
      <c r="DV40" s="88">
        <v>3253</v>
      </c>
      <c r="DW40" s="88">
        <v>3547</v>
      </c>
      <c r="DX40" s="88">
        <v>3562</v>
      </c>
      <c r="DY40" s="88">
        <v>3324</v>
      </c>
      <c r="DZ40" s="88">
        <v>3396</v>
      </c>
      <c r="EA40" s="88">
        <v>3501</v>
      </c>
      <c r="EB40" s="88">
        <v>3573</v>
      </c>
      <c r="EC40" s="88">
        <v>3609</v>
      </c>
      <c r="ED40" s="88">
        <v>3617</v>
      </c>
      <c r="EE40" s="88">
        <v>4030</v>
      </c>
      <c r="EF40" s="88">
        <v>4109</v>
      </c>
      <c r="EG40" s="88">
        <v>4190</v>
      </c>
      <c r="EH40" s="88">
        <v>3931</v>
      </c>
      <c r="EI40" s="88">
        <v>4121</v>
      </c>
      <c r="EJ40" s="88">
        <v>4186</v>
      </c>
      <c r="EK40" s="88">
        <v>4118</v>
      </c>
      <c r="EL40" s="88">
        <v>4192</v>
      </c>
      <c r="EM40" s="88">
        <v>4194</v>
      </c>
      <c r="EN40" s="88">
        <v>3970</v>
      </c>
      <c r="EO40" s="88">
        <v>3803</v>
      </c>
      <c r="EP40" s="88">
        <v>3501</v>
      </c>
      <c r="EQ40" s="88">
        <v>3497</v>
      </c>
      <c r="ER40" s="88">
        <v>3457</v>
      </c>
      <c r="ES40" s="88">
        <v>3478</v>
      </c>
      <c r="ET40" s="88">
        <v>3669</v>
      </c>
      <c r="EU40" s="88">
        <v>3740</v>
      </c>
      <c r="EV40" s="88">
        <v>3916</v>
      </c>
      <c r="EW40" s="88">
        <v>4107</v>
      </c>
      <c r="EX40" s="88">
        <v>3995</v>
      </c>
      <c r="EY40" s="88">
        <v>3876</v>
      </c>
      <c r="EZ40" s="88">
        <v>3784</v>
      </c>
      <c r="FA40" s="88">
        <v>3832</v>
      </c>
      <c r="FB40" s="88">
        <v>3851</v>
      </c>
      <c r="FC40" s="88">
        <v>3830</v>
      </c>
      <c r="FD40" s="88">
        <v>3877</v>
      </c>
      <c r="FE40" s="88">
        <v>3728</v>
      </c>
      <c r="FF40" s="88">
        <v>3658</v>
      </c>
      <c r="FG40" s="88">
        <v>3673</v>
      </c>
      <c r="FH40" s="88">
        <v>3645</v>
      </c>
      <c r="FI40" s="88">
        <v>3377</v>
      </c>
      <c r="FJ40" s="88">
        <v>3503</v>
      </c>
      <c r="FK40" s="88">
        <v>3187</v>
      </c>
      <c r="FL40" s="88">
        <v>3077</v>
      </c>
      <c r="FM40" s="88">
        <v>2884</v>
      </c>
      <c r="FN40" s="88">
        <v>2879</v>
      </c>
      <c r="FO40" s="88">
        <v>2815</v>
      </c>
      <c r="FP40" s="88">
        <v>2707</v>
      </c>
      <c r="FQ40" s="88">
        <v>2591</v>
      </c>
      <c r="FR40" s="88">
        <v>2737</v>
      </c>
      <c r="FS40" s="88">
        <v>2654</v>
      </c>
      <c r="FT40" s="88">
        <v>2880</v>
      </c>
      <c r="FU40" s="88">
        <v>2985</v>
      </c>
      <c r="FV40" s="88">
        <v>2099</v>
      </c>
      <c r="FW40" s="88">
        <v>2046</v>
      </c>
      <c r="FX40" s="88">
        <v>2014</v>
      </c>
      <c r="FY40" s="88">
        <v>1886</v>
      </c>
      <c r="FZ40" s="88">
        <v>1709</v>
      </c>
      <c r="GA40" s="88">
        <v>1556</v>
      </c>
      <c r="GB40" s="88">
        <v>1650</v>
      </c>
      <c r="GC40" s="88">
        <v>1527</v>
      </c>
      <c r="GD40" s="88">
        <v>1567</v>
      </c>
      <c r="GE40" s="88">
        <v>1516</v>
      </c>
      <c r="GF40" s="88">
        <v>1360</v>
      </c>
      <c r="GG40" s="88">
        <v>1262</v>
      </c>
      <c r="GH40" s="88">
        <v>1164</v>
      </c>
      <c r="GI40" s="88">
        <v>983</v>
      </c>
      <c r="GJ40" s="88">
        <v>925</v>
      </c>
      <c r="GK40" s="88">
        <v>791</v>
      </c>
      <c r="GL40" s="89">
        <v>3126</v>
      </c>
    </row>
    <row r="41" spans="1:194" s="1" customFormat="1" hidden="1" x14ac:dyDescent="0.25">
      <c r="A41" s="90" t="s">
        <v>249</v>
      </c>
      <c r="B41" s="148" t="s">
        <v>280</v>
      </c>
      <c r="C41" s="30" t="str">
        <f t="shared" si="16"/>
        <v xml:space="preserve">England – CCGs - Brighton and Hove </v>
      </c>
      <c r="D41" s="51">
        <f t="shared" si="17"/>
        <v>121290</v>
      </c>
      <c r="E41" s="51">
        <f t="shared" si="17"/>
        <v>120116</v>
      </c>
      <c r="F41" s="52">
        <f t="shared" si="18"/>
        <v>291738</v>
      </c>
      <c r="G41" s="52">
        <f t="shared" si="19"/>
        <v>147146</v>
      </c>
      <c r="H41" s="53">
        <f t="shared" si="20"/>
        <v>144592</v>
      </c>
      <c r="I41" s="53">
        <f t="shared" si="21"/>
        <v>121290</v>
      </c>
      <c r="J41" s="53">
        <f t="shared" si="22"/>
        <v>120116</v>
      </c>
      <c r="K41" s="50">
        <f t="shared" si="23"/>
        <v>25856</v>
      </c>
      <c r="L41" s="51">
        <f t="shared" si="24"/>
        <v>24476</v>
      </c>
      <c r="M41" s="87">
        <v>1230</v>
      </c>
      <c r="N41" s="87">
        <v>1246</v>
      </c>
      <c r="O41" s="87">
        <v>1382</v>
      </c>
      <c r="P41" s="87">
        <v>1438</v>
      </c>
      <c r="Q41" s="87">
        <v>1419</v>
      </c>
      <c r="R41" s="87">
        <v>1476</v>
      </c>
      <c r="S41" s="87">
        <v>1426</v>
      </c>
      <c r="T41" s="87">
        <v>1489</v>
      </c>
      <c r="U41" s="87">
        <v>1568</v>
      </c>
      <c r="V41" s="87">
        <v>1465</v>
      </c>
      <c r="W41" s="87">
        <v>1449</v>
      </c>
      <c r="X41" s="87">
        <v>1452</v>
      </c>
      <c r="Y41" s="87">
        <v>1553</v>
      </c>
      <c r="Z41" s="87">
        <v>1518</v>
      </c>
      <c r="AA41" s="87">
        <v>1492</v>
      </c>
      <c r="AB41" s="87">
        <v>1371</v>
      </c>
      <c r="AC41" s="87">
        <v>1449</v>
      </c>
      <c r="AD41" s="87">
        <v>1433</v>
      </c>
      <c r="AE41" s="87">
        <v>1643</v>
      </c>
      <c r="AF41" s="87">
        <v>2720</v>
      </c>
      <c r="AG41" s="87">
        <v>3263</v>
      </c>
      <c r="AH41" s="87">
        <v>3608</v>
      </c>
      <c r="AI41" s="87">
        <v>3528</v>
      </c>
      <c r="AJ41" s="87">
        <v>3330</v>
      </c>
      <c r="AK41" s="87">
        <v>3224</v>
      </c>
      <c r="AL41" s="87">
        <v>2822</v>
      </c>
      <c r="AM41" s="87">
        <v>2918</v>
      </c>
      <c r="AN41" s="87">
        <v>2901</v>
      </c>
      <c r="AO41" s="87">
        <v>3065</v>
      </c>
      <c r="AP41" s="87">
        <v>3225</v>
      </c>
      <c r="AQ41" s="87">
        <v>2855</v>
      </c>
      <c r="AR41" s="87">
        <v>2544</v>
      </c>
      <c r="AS41" s="87">
        <v>2294</v>
      </c>
      <c r="AT41" s="87">
        <v>2118</v>
      </c>
      <c r="AU41" s="87">
        <v>2201</v>
      </c>
      <c r="AV41" s="87">
        <v>2126</v>
      </c>
      <c r="AW41" s="87">
        <v>1964</v>
      </c>
      <c r="AX41" s="87">
        <v>2115</v>
      </c>
      <c r="AY41" s="87">
        <v>2186</v>
      </c>
      <c r="AZ41" s="87">
        <v>2060</v>
      </c>
      <c r="BA41" s="87">
        <v>1851</v>
      </c>
      <c r="BB41" s="87">
        <v>1956</v>
      </c>
      <c r="BC41" s="87">
        <v>1868</v>
      </c>
      <c r="BD41" s="87">
        <v>1727</v>
      </c>
      <c r="BE41" s="87">
        <v>1846</v>
      </c>
      <c r="BF41" s="87">
        <v>1752</v>
      </c>
      <c r="BG41" s="87">
        <v>1930</v>
      </c>
      <c r="BH41" s="87">
        <v>2044</v>
      </c>
      <c r="BI41" s="87">
        <v>2083</v>
      </c>
      <c r="BJ41" s="87">
        <v>2091</v>
      </c>
      <c r="BK41" s="87">
        <v>1897</v>
      </c>
      <c r="BL41" s="87">
        <v>2047</v>
      </c>
      <c r="BM41" s="87">
        <v>2028</v>
      </c>
      <c r="BN41" s="87">
        <v>2045</v>
      </c>
      <c r="BO41" s="87">
        <v>2085</v>
      </c>
      <c r="BP41" s="87">
        <v>2015</v>
      </c>
      <c r="BQ41" s="87">
        <v>1908</v>
      </c>
      <c r="BR41" s="87">
        <v>1732</v>
      </c>
      <c r="BS41" s="87">
        <v>1648</v>
      </c>
      <c r="BT41" s="87">
        <v>1478</v>
      </c>
      <c r="BU41" s="87">
        <v>1481</v>
      </c>
      <c r="BV41" s="87">
        <v>1325</v>
      </c>
      <c r="BW41" s="87">
        <v>1287</v>
      </c>
      <c r="BX41" s="87">
        <v>1225</v>
      </c>
      <c r="BY41" s="87">
        <v>1141</v>
      </c>
      <c r="BZ41" s="87">
        <v>1109</v>
      </c>
      <c r="CA41" s="87">
        <v>1099</v>
      </c>
      <c r="CB41" s="87">
        <v>993</v>
      </c>
      <c r="CC41" s="87">
        <v>929</v>
      </c>
      <c r="CD41" s="87">
        <v>998</v>
      </c>
      <c r="CE41" s="87">
        <v>968</v>
      </c>
      <c r="CF41" s="87">
        <v>1020</v>
      </c>
      <c r="CG41" s="87">
        <v>1135</v>
      </c>
      <c r="CH41" s="87">
        <v>1160</v>
      </c>
      <c r="CI41" s="87">
        <v>851</v>
      </c>
      <c r="CJ41" s="87">
        <v>685</v>
      </c>
      <c r="CK41" s="87">
        <v>815</v>
      </c>
      <c r="CL41" s="87">
        <v>683</v>
      </c>
      <c r="CM41" s="87">
        <v>557</v>
      </c>
      <c r="CN41" s="87">
        <v>488</v>
      </c>
      <c r="CO41" s="87">
        <v>536</v>
      </c>
      <c r="CP41" s="87">
        <v>471</v>
      </c>
      <c r="CQ41" s="87">
        <v>496</v>
      </c>
      <c r="CR41" s="87">
        <v>450</v>
      </c>
      <c r="CS41" s="87">
        <v>365</v>
      </c>
      <c r="CT41" s="87">
        <v>339</v>
      </c>
      <c r="CU41" s="87">
        <v>340</v>
      </c>
      <c r="CV41" s="87">
        <v>315</v>
      </c>
      <c r="CW41" s="87">
        <v>238</v>
      </c>
      <c r="CX41" s="87">
        <v>229</v>
      </c>
      <c r="CY41" s="87">
        <v>821</v>
      </c>
      <c r="CZ41" s="88">
        <v>1175</v>
      </c>
      <c r="DA41" s="88">
        <v>1196</v>
      </c>
      <c r="DB41" s="88">
        <v>1228</v>
      </c>
      <c r="DC41" s="88">
        <v>1282</v>
      </c>
      <c r="DD41" s="88">
        <v>1391</v>
      </c>
      <c r="DE41" s="88">
        <v>1385</v>
      </c>
      <c r="DF41" s="88">
        <v>1322</v>
      </c>
      <c r="DG41" s="88">
        <v>1437</v>
      </c>
      <c r="DH41" s="88">
        <v>1514</v>
      </c>
      <c r="DI41" s="88">
        <v>1364</v>
      </c>
      <c r="DJ41" s="88">
        <v>1489</v>
      </c>
      <c r="DK41" s="88">
        <v>1396</v>
      </c>
      <c r="DL41" s="88">
        <v>1430</v>
      </c>
      <c r="DM41" s="88">
        <v>1427</v>
      </c>
      <c r="DN41" s="88">
        <v>1404</v>
      </c>
      <c r="DO41" s="88">
        <v>1336</v>
      </c>
      <c r="DP41" s="88">
        <v>1338</v>
      </c>
      <c r="DQ41" s="88">
        <v>1362</v>
      </c>
      <c r="DR41" s="88">
        <v>1624</v>
      </c>
      <c r="DS41" s="88">
        <v>3222</v>
      </c>
      <c r="DT41" s="88">
        <v>3807</v>
      </c>
      <c r="DU41" s="88">
        <v>4071</v>
      </c>
      <c r="DV41" s="88">
        <v>3781</v>
      </c>
      <c r="DW41" s="88">
        <v>3265</v>
      </c>
      <c r="DX41" s="88">
        <v>2690</v>
      </c>
      <c r="DY41" s="88">
        <v>2481</v>
      </c>
      <c r="DZ41" s="88">
        <v>2650</v>
      </c>
      <c r="EA41" s="88">
        <v>2590</v>
      </c>
      <c r="EB41" s="88">
        <v>2666</v>
      </c>
      <c r="EC41" s="88">
        <v>2852</v>
      </c>
      <c r="ED41" s="88">
        <v>2498</v>
      </c>
      <c r="EE41" s="88">
        <v>2141</v>
      </c>
      <c r="EF41" s="88">
        <v>1994</v>
      </c>
      <c r="EG41" s="88">
        <v>1949</v>
      </c>
      <c r="EH41" s="88">
        <v>1964</v>
      </c>
      <c r="EI41" s="88">
        <v>1764</v>
      </c>
      <c r="EJ41" s="88">
        <v>1812</v>
      </c>
      <c r="EK41" s="88">
        <v>1848</v>
      </c>
      <c r="EL41" s="88">
        <v>1774</v>
      </c>
      <c r="EM41" s="88">
        <v>1915</v>
      </c>
      <c r="EN41" s="88">
        <v>1940</v>
      </c>
      <c r="EO41" s="88">
        <v>1819</v>
      </c>
      <c r="EP41" s="88">
        <v>1779</v>
      </c>
      <c r="EQ41" s="88">
        <v>1810</v>
      </c>
      <c r="ER41" s="88">
        <v>1829</v>
      </c>
      <c r="ES41" s="88">
        <v>1714</v>
      </c>
      <c r="ET41" s="88">
        <v>1768</v>
      </c>
      <c r="EU41" s="88">
        <v>2025</v>
      </c>
      <c r="EV41" s="88">
        <v>1982</v>
      </c>
      <c r="EW41" s="88">
        <v>1928</v>
      </c>
      <c r="EX41" s="88">
        <v>1902</v>
      </c>
      <c r="EY41" s="88">
        <v>1985</v>
      </c>
      <c r="EZ41" s="88">
        <v>1950</v>
      </c>
      <c r="FA41" s="88">
        <v>1960</v>
      </c>
      <c r="FB41" s="88">
        <v>2004</v>
      </c>
      <c r="FC41" s="88">
        <v>1991</v>
      </c>
      <c r="FD41" s="88">
        <v>1916</v>
      </c>
      <c r="FE41" s="88">
        <v>1822</v>
      </c>
      <c r="FF41" s="88">
        <v>1685</v>
      </c>
      <c r="FG41" s="88">
        <v>1550</v>
      </c>
      <c r="FH41" s="88">
        <v>1497</v>
      </c>
      <c r="FI41" s="88">
        <v>1320</v>
      </c>
      <c r="FJ41" s="88">
        <v>1311</v>
      </c>
      <c r="FK41" s="88">
        <v>1221</v>
      </c>
      <c r="FL41" s="88">
        <v>1123</v>
      </c>
      <c r="FM41" s="88">
        <v>1163</v>
      </c>
      <c r="FN41" s="88">
        <v>1142</v>
      </c>
      <c r="FO41" s="88">
        <v>1065</v>
      </c>
      <c r="FP41" s="88">
        <v>995</v>
      </c>
      <c r="FQ41" s="88">
        <v>1000</v>
      </c>
      <c r="FR41" s="88">
        <v>1026</v>
      </c>
      <c r="FS41" s="88">
        <v>1025</v>
      </c>
      <c r="FT41" s="88">
        <v>1044</v>
      </c>
      <c r="FU41" s="88">
        <v>1126</v>
      </c>
      <c r="FV41" s="88">
        <v>897</v>
      </c>
      <c r="FW41" s="88">
        <v>886</v>
      </c>
      <c r="FX41" s="88">
        <v>816</v>
      </c>
      <c r="FY41" s="88">
        <v>831</v>
      </c>
      <c r="FZ41" s="88">
        <v>666</v>
      </c>
      <c r="GA41" s="88">
        <v>663</v>
      </c>
      <c r="GB41" s="88">
        <v>619</v>
      </c>
      <c r="GC41" s="88">
        <v>620</v>
      </c>
      <c r="GD41" s="88">
        <v>599</v>
      </c>
      <c r="GE41" s="88">
        <v>541</v>
      </c>
      <c r="GF41" s="88">
        <v>584</v>
      </c>
      <c r="GG41" s="88">
        <v>460</v>
      </c>
      <c r="GH41" s="88">
        <v>424</v>
      </c>
      <c r="GI41" s="88">
        <v>436</v>
      </c>
      <c r="GJ41" s="88">
        <v>371</v>
      </c>
      <c r="GK41" s="88">
        <v>355</v>
      </c>
      <c r="GL41" s="89">
        <v>1573</v>
      </c>
    </row>
    <row r="42" spans="1:194" s="1" customFormat="1" hidden="1" x14ac:dyDescent="0.25">
      <c r="A42" s="90" t="s">
        <v>249</v>
      </c>
      <c r="B42" s="148" t="s">
        <v>281</v>
      </c>
      <c r="C42" s="30" t="str">
        <f t="shared" si="16"/>
        <v xml:space="preserve">England – CCGs - Bristol, North Somerset and South Gloucestershire </v>
      </c>
      <c r="D42" s="51">
        <f t="shared" si="17"/>
        <v>379832</v>
      </c>
      <c r="E42" s="51">
        <f t="shared" si="17"/>
        <v>391270</v>
      </c>
      <c r="F42" s="52">
        <f t="shared" si="18"/>
        <v>969256</v>
      </c>
      <c r="G42" s="52">
        <f t="shared" si="19"/>
        <v>481679</v>
      </c>
      <c r="H42" s="53">
        <f t="shared" si="20"/>
        <v>487577</v>
      </c>
      <c r="I42" s="53">
        <f t="shared" si="21"/>
        <v>379832</v>
      </c>
      <c r="J42" s="53">
        <f t="shared" si="22"/>
        <v>391270</v>
      </c>
      <c r="K42" s="50">
        <f t="shared" si="23"/>
        <v>101847</v>
      </c>
      <c r="L42" s="51">
        <f t="shared" si="24"/>
        <v>96307</v>
      </c>
      <c r="M42" s="87">
        <v>5388</v>
      </c>
      <c r="N42" s="87">
        <v>5620</v>
      </c>
      <c r="O42" s="87">
        <v>5706</v>
      </c>
      <c r="P42" s="87">
        <v>5920</v>
      </c>
      <c r="Q42" s="87">
        <v>5855</v>
      </c>
      <c r="R42" s="87">
        <v>5900</v>
      </c>
      <c r="S42" s="87">
        <v>5863</v>
      </c>
      <c r="T42" s="87">
        <v>6010</v>
      </c>
      <c r="U42" s="87">
        <v>6130</v>
      </c>
      <c r="V42" s="87">
        <v>5953</v>
      </c>
      <c r="W42" s="87">
        <v>6002</v>
      </c>
      <c r="X42" s="87">
        <v>5753</v>
      </c>
      <c r="Y42" s="87">
        <v>5898</v>
      </c>
      <c r="Z42" s="87">
        <v>5456</v>
      </c>
      <c r="AA42" s="87">
        <v>5357</v>
      </c>
      <c r="AB42" s="87">
        <v>5049</v>
      </c>
      <c r="AC42" s="87">
        <v>5101</v>
      </c>
      <c r="AD42" s="87">
        <v>4886</v>
      </c>
      <c r="AE42" s="87">
        <v>4858</v>
      </c>
      <c r="AF42" s="87">
        <v>6683</v>
      </c>
      <c r="AG42" s="87">
        <v>7684</v>
      </c>
      <c r="AH42" s="87">
        <v>8114</v>
      </c>
      <c r="AI42" s="87">
        <v>8099</v>
      </c>
      <c r="AJ42" s="87">
        <v>8031</v>
      </c>
      <c r="AK42" s="87">
        <v>7873</v>
      </c>
      <c r="AL42" s="87">
        <v>8000</v>
      </c>
      <c r="AM42" s="87">
        <v>8234</v>
      </c>
      <c r="AN42" s="87">
        <v>8290</v>
      </c>
      <c r="AO42" s="87">
        <v>7821</v>
      </c>
      <c r="AP42" s="87">
        <v>8438</v>
      </c>
      <c r="AQ42" s="87">
        <v>8173</v>
      </c>
      <c r="AR42" s="87">
        <v>7895</v>
      </c>
      <c r="AS42" s="87">
        <v>7595</v>
      </c>
      <c r="AT42" s="87">
        <v>7386</v>
      </c>
      <c r="AU42" s="87">
        <v>6976</v>
      </c>
      <c r="AV42" s="87">
        <v>7075</v>
      </c>
      <c r="AW42" s="87">
        <v>6639</v>
      </c>
      <c r="AX42" s="87">
        <v>6606</v>
      </c>
      <c r="AY42" s="87">
        <v>6506</v>
      </c>
      <c r="AZ42" s="87">
        <v>6337</v>
      </c>
      <c r="BA42" s="87">
        <v>6465</v>
      </c>
      <c r="BB42" s="87">
        <v>5958</v>
      </c>
      <c r="BC42" s="87">
        <v>5770</v>
      </c>
      <c r="BD42" s="87">
        <v>5724</v>
      </c>
      <c r="BE42" s="87">
        <v>5630</v>
      </c>
      <c r="BF42" s="87">
        <v>5484</v>
      </c>
      <c r="BG42" s="87">
        <v>5619</v>
      </c>
      <c r="BH42" s="87">
        <v>5734</v>
      </c>
      <c r="BI42" s="87">
        <v>5828</v>
      </c>
      <c r="BJ42" s="87">
        <v>6185</v>
      </c>
      <c r="BK42" s="87">
        <v>5885</v>
      </c>
      <c r="BL42" s="87">
        <v>5979</v>
      </c>
      <c r="BM42" s="87">
        <v>5914</v>
      </c>
      <c r="BN42" s="87">
        <v>6233</v>
      </c>
      <c r="BO42" s="87">
        <v>6068</v>
      </c>
      <c r="BP42" s="87">
        <v>6081</v>
      </c>
      <c r="BQ42" s="87">
        <v>5935</v>
      </c>
      <c r="BR42" s="87">
        <v>5865</v>
      </c>
      <c r="BS42" s="87">
        <v>5657</v>
      </c>
      <c r="BT42" s="87">
        <v>5218</v>
      </c>
      <c r="BU42" s="87">
        <v>4892</v>
      </c>
      <c r="BV42" s="87">
        <v>4808</v>
      </c>
      <c r="BW42" s="87">
        <v>4693</v>
      </c>
      <c r="BX42" s="87">
        <v>4601</v>
      </c>
      <c r="BY42" s="87">
        <v>4280</v>
      </c>
      <c r="BZ42" s="87">
        <v>4213</v>
      </c>
      <c r="CA42" s="87">
        <v>4213</v>
      </c>
      <c r="CB42" s="87">
        <v>4116</v>
      </c>
      <c r="CC42" s="87">
        <v>3919</v>
      </c>
      <c r="CD42" s="87">
        <v>4056</v>
      </c>
      <c r="CE42" s="87">
        <v>4085</v>
      </c>
      <c r="CF42" s="87">
        <v>4058</v>
      </c>
      <c r="CG42" s="87">
        <v>4327</v>
      </c>
      <c r="CH42" s="87">
        <v>4761</v>
      </c>
      <c r="CI42" s="87">
        <v>3592</v>
      </c>
      <c r="CJ42" s="87">
        <v>3629</v>
      </c>
      <c r="CK42" s="87">
        <v>3524</v>
      </c>
      <c r="CL42" s="87">
        <v>3125</v>
      </c>
      <c r="CM42" s="87">
        <v>2728</v>
      </c>
      <c r="CN42" s="87">
        <v>2345</v>
      </c>
      <c r="CO42" s="87">
        <v>2420</v>
      </c>
      <c r="CP42" s="87">
        <v>2296</v>
      </c>
      <c r="CQ42" s="87">
        <v>2113</v>
      </c>
      <c r="CR42" s="87">
        <v>1902</v>
      </c>
      <c r="CS42" s="87">
        <v>1712</v>
      </c>
      <c r="CT42" s="87">
        <v>1580</v>
      </c>
      <c r="CU42" s="87">
        <v>1339</v>
      </c>
      <c r="CV42" s="87">
        <v>1195</v>
      </c>
      <c r="CW42" s="87">
        <v>1037</v>
      </c>
      <c r="CX42" s="87">
        <v>849</v>
      </c>
      <c r="CY42" s="87">
        <v>2879</v>
      </c>
      <c r="CZ42" s="88">
        <v>4983</v>
      </c>
      <c r="DA42" s="88">
        <v>5227</v>
      </c>
      <c r="DB42" s="88">
        <v>5180</v>
      </c>
      <c r="DC42" s="88">
        <v>5445</v>
      </c>
      <c r="DD42" s="88">
        <v>5662</v>
      </c>
      <c r="DE42" s="88">
        <v>5514</v>
      </c>
      <c r="DF42" s="88">
        <v>5615</v>
      </c>
      <c r="DG42" s="88">
        <v>5755</v>
      </c>
      <c r="DH42" s="88">
        <v>5864</v>
      </c>
      <c r="DI42" s="88">
        <v>5751</v>
      </c>
      <c r="DJ42" s="88">
        <v>5571</v>
      </c>
      <c r="DK42" s="88">
        <v>5455</v>
      </c>
      <c r="DL42" s="88">
        <v>5465</v>
      </c>
      <c r="DM42" s="88">
        <v>5301</v>
      </c>
      <c r="DN42" s="88">
        <v>5122</v>
      </c>
      <c r="DO42" s="88">
        <v>5035</v>
      </c>
      <c r="DP42" s="88">
        <v>4768</v>
      </c>
      <c r="DQ42" s="88">
        <v>4594</v>
      </c>
      <c r="DR42" s="88">
        <v>4936</v>
      </c>
      <c r="DS42" s="88">
        <v>6744</v>
      </c>
      <c r="DT42" s="88">
        <v>7990</v>
      </c>
      <c r="DU42" s="88">
        <v>7930</v>
      </c>
      <c r="DV42" s="88">
        <v>7844</v>
      </c>
      <c r="DW42" s="88">
        <v>7783</v>
      </c>
      <c r="DX42" s="88">
        <v>7622</v>
      </c>
      <c r="DY42" s="88">
        <v>7902</v>
      </c>
      <c r="DZ42" s="88">
        <v>8013</v>
      </c>
      <c r="EA42" s="88">
        <v>7619</v>
      </c>
      <c r="EB42" s="88">
        <v>7878</v>
      </c>
      <c r="EC42" s="88">
        <v>7863</v>
      </c>
      <c r="ED42" s="88">
        <v>7569</v>
      </c>
      <c r="EE42" s="88">
        <v>7518</v>
      </c>
      <c r="EF42" s="88">
        <v>7444</v>
      </c>
      <c r="EG42" s="88">
        <v>7131</v>
      </c>
      <c r="EH42" s="88">
        <v>6779</v>
      </c>
      <c r="EI42" s="88">
        <v>6596</v>
      </c>
      <c r="EJ42" s="88">
        <v>6564</v>
      </c>
      <c r="EK42" s="88">
        <v>6521</v>
      </c>
      <c r="EL42" s="88">
        <v>6401</v>
      </c>
      <c r="EM42" s="88">
        <v>6490</v>
      </c>
      <c r="EN42" s="88">
        <v>6302</v>
      </c>
      <c r="EO42" s="88">
        <v>5798</v>
      </c>
      <c r="EP42" s="88">
        <v>5511</v>
      </c>
      <c r="EQ42" s="88">
        <v>5404</v>
      </c>
      <c r="ER42" s="88">
        <v>5445</v>
      </c>
      <c r="ES42" s="88">
        <v>5574</v>
      </c>
      <c r="ET42" s="88">
        <v>5500</v>
      </c>
      <c r="EU42" s="88">
        <v>5712</v>
      </c>
      <c r="EV42" s="88">
        <v>5883</v>
      </c>
      <c r="EW42" s="88">
        <v>6119</v>
      </c>
      <c r="EX42" s="88">
        <v>6018</v>
      </c>
      <c r="EY42" s="88">
        <v>6012</v>
      </c>
      <c r="EZ42" s="88">
        <v>5902</v>
      </c>
      <c r="FA42" s="88">
        <v>6238</v>
      </c>
      <c r="FB42" s="88">
        <v>6356</v>
      </c>
      <c r="FC42" s="88">
        <v>6145</v>
      </c>
      <c r="FD42" s="88">
        <v>6085</v>
      </c>
      <c r="FE42" s="88">
        <v>5848</v>
      </c>
      <c r="FF42" s="88">
        <v>5571</v>
      </c>
      <c r="FG42" s="88">
        <v>5397</v>
      </c>
      <c r="FH42" s="88">
        <v>5252</v>
      </c>
      <c r="FI42" s="88">
        <v>5027</v>
      </c>
      <c r="FJ42" s="88">
        <v>5095</v>
      </c>
      <c r="FK42" s="88">
        <v>4655</v>
      </c>
      <c r="FL42" s="88">
        <v>4611</v>
      </c>
      <c r="FM42" s="88">
        <v>4378</v>
      </c>
      <c r="FN42" s="88">
        <v>4512</v>
      </c>
      <c r="FO42" s="88">
        <v>4563</v>
      </c>
      <c r="FP42" s="88">
        <v>4226</v>
      </c>
      <c r="FQ42" s="88">
        <v>4309</v>
      </c>
      <c r="FR42" s="88">
        <v>4423</v>
      </c>
      <c r="FS42" s="88">
        <v>4605</v>
      </c>
      <c r="FT42" s="88">
        <v>4817</v>
      </c>
      <c r="FU42" s="88">
        <v>5101</v>
      </c>
      <c r="FV42" s="88">
        <v>3942</v>
      </c>
      <c r="FW42" s="88">
        <v>3956</v>
      </c>
      <c r="FX42" s="88">
        <v>3858</v>
      </c>
      <c r="FY42" s="88">
        <v>3600</v>
      </c>
      <c r="FZ42" s="88">
        <v>3226</v>
      </c>
      <c r="GA42" s="88">
        <v>2861</v>
      </c>
      <c r="GB42" s="88">
        <v>2847</v>
      </c>
      <c r="GC42" s="88">
        <v>2809</v>
      </c>
      <c r="GD42" s="88">
        <v>2605</v>
      </c>
      <c r="GE42" s="88">
        <v>2486</v>
      </c>
      <c r="GF42" s="88">
        <v>2353</v>
      </c>
      <c r="GG42" s="88">
        <v>2216</v>
      </c>
      <c r="GH42" s="88">
        <v>1911</v>
      </c>
      <c r="GI42" s="88">
        <v>1818</v>
      </c>
      <c r="GJ42" s="88">
        <v>1720</v>
      </c>
      <c r="GK42" s="88">
        <v>1432</v>
      </c>
      <c r="GL42" s="89">
        <v>6099</v>
      </c>
    </row>
    <row r="43" spans="1:194" s="1" customFormat="1" hidden="1" x14ac:dyDescent="0.25">
      <c r="A43" s="90" t="s">
        <v>249</v>
      </c>
      <c r="B43" s="148" t="s">
        <v>282</v>
      </c>
      <c r="C43" s="30" t="str">
        <f t="shared" si="16"/>
        <v xml:space="preserve">England – CCGs - Buckinghamshire </v>
      </c>
      <c r="D43" s="51">
        <f t="shared" si="17"/>
        <v>204763</v>
      </c>
      <c r="E43" s="51">
        <f t="shared" si="17"/>
        <v>217652</v>
      </c>
      <c r="F43" s="52">
        <f t="shared" si="18"/>
        <v>549826</v>
      </c>
      <c r="G43" s="52">
        <f t="shared" si="19"/>
        <v>269665</v>
      </c>
      <c r="H43" s="53">
        <f t="shared" si="20"/>
        <v>280161</v>
      </c>
      <c r="I43" s="53">
        <f t="shared" si="21"/>
        <v>204763</v>
      </c>
      <c r="J43" s="53">
        <f t="shared" si="22"/>
        <v>217652</v>
      </c>
      <c r="K43" s="50">
        <f t="shared" si="23"/>
        <v>64902</v>
      </c>
      <c r="L43" s="51">
        <f t="shared" si="24"/>
        <v>62509</v>
      </c>
      <c r="M43" s="87">
        <v>2980</v>
      </c>
      <c r="N43" s="87">
        <v>3082</v>
      </c>
      <c r="O43" s="87">
        <v>3406</v>
      </c>
      <c r="P43" s="87">
        <v>3313</v>
      </c>
      <c r="Q43" s="87">
        <v>3616</v>
      </c>
      <c r="R43" s="87">
        <v>3638</v>
      </c>
      <c r="S43" s="87">
        <v>3634</v>
      </c>
      <c r="T43" s="87">
        <v>3681</v>
      </c>
      <c r="U43" s="87">
        <v>3916</v>
      </c>
      <c r="V43" s="87">
        <v>4007</v>
      </c>
      <c r="W43" s="87">
        <v>4029</v>
      </c>
      <c r="X43" s="87">
        <v>3950</v>
      </c>
      <c r="Y43" s="87">
        <v>3815</v>
      </c>
      <c r="Z43" s="87">
        <v>3786</v>
      </c>
      <c r="AA43" s="87">
        <v>3605</v>
      </c>
      <c r="AB43" s="87">
        <v>3538</v>
      </c>
      <c r="AC43" s="87">
        <v>3465</v>
      </c>
      <c r="AD43" s="87">
        <v>3441</v>
      </c>
      <c r="AE43" s="87">
        <v>3224</v>
      </c>
      <c r="AF43" s="87">
        <v>2418</v>
      </c>
      <c r="AG43" s="87">
        <v>2267</v>
      </c>
      <c r="AH43" s="87">
        <v>2352</v>
      </c>
      <c r="AI43" s="87">
        <v>2474</v>
      </c>
      <c r="AJ43" s="87">
        <v>2774</v>
      </c>
      <c r="AK43" s="87">
        <v>3028</v>
      </c>
      <c r="AL43" s="87">
        <v>2986</v>
      </c>
      <c r="AM43" s="87">
        <v>2840</v>
      </c>
      <c r="AN43" s="87">
        <v>2868</v>
      </c>
      <c r="AO43" s="87">
        <v>2788</v>
      </c>
      <c r="AP43" s="87">
        <v>2836</v>
      </c>
      <c r="AQ43" s="87">
        <v>2886</v>
      </c>
      <c r="AR43" s="87">
        <v>2991</v>
      </c>
      <c r="AS43" s="87">
        <v>2998</v>
      </c>
      <c r="AT43" s="87">
        <v>2762</v>
      </c>
      <c r="AU43" s="87">
        <v>3117</v>
      </c>
      <c r="AV43" s="87">
        <v>3241</v>
      </c>
      <c r="AW43" s="87">
        <v>3180</v>
      </c>
      <c r="AX43" s="87">
        <v>3316</v>
      </c>
      <c r="AY43" s="87">
        <v>3411</v>
      </c>
      <c r="AZ43" s="87">
        <v>3673</v>
      </c>
      <c r="BA43" s="87">
        <v>3618</v>
      </c>
      <c r="BB43" s="87">
        <v>3712</v>
      </c>
      <c r="BC43" s="87">
        <v>3575</v>
      </c>
      <c r="BD43" s="87">
        <v>3615</v>
      </c>
      <c r="BE43" s="87">
        <v>3659</v>
      </c>
      <c r="BF43" s="87">
        <v>3725</v>
      </c>
      <c r="BG43" s="87">
        <v>3925</v>
      </c>
      <c r="BH43" s="87">
        <v>3889</v>
      </c>
      <c r="BI43" s="87">
        <v>3946</v>
      </c>
      <c r="BJ43" s="87">
        <v>4096</v>
      </c>
      <c r="BK43" s="87">
        <v>3992</v>
      </c>
      <c r="BL43" s="87">
        <v>3856</v>
      </c>
      <c r="BM43" s="87">
        <v>4024</v>
      </c>
      <c r="BN43" s="87">
        <v>4093</v>
      </c>
      <c r="BO43" s="87">
        <v>4042</v>
      </c>
      <c r="BP43" s="87">
        <v>4119</v>
      </c>
      <c r="BQ43" s="87">
        <v>4153</v>
      </c>
      <c r="BR43" s="87">
        <v>3761</v>
      </c>
      <c r="BS43" s="87">
        <v>3700</v>
      </c>
      <c r="BT43" s="87">
        <v>3545</v>
      </c>
      <c r="BU43" s="87">
        <v>3392</v>
      </c>
      <c r="BV43" s="87">
        <v>3254</v>
      </c>
      <c r="BW43" s="87">
        <v>3278</v>
      </c>
      <c r="BX43" s="87">
        <v>3017</v>
      </c>
      <c r="BY43" s="87">
        <v>2880</v>
      </c>
      <c r="BZ43" s="87">
        <v>2793</v>
      </c>
      <c r="CA43" s="87">
        <v>2654</v>
      </c>
      <c r="CB43" s="87">
        <v>2659</v>
      </c>
      <c r="CC43" s="87">
        <v>2482</v>
      </c>
      <c r="CD43" s="87">
        <v>2340</v>
      </c>
      <c r="CE43" s="87">
        <v>2479</v>
      </c>
      <c r="CF43" s="87">
        <v>2571</v>
      </c>
      <c r="CG43" s="87">
        <v>2705</v>
      </c>
      <c r="CH43" s="87">
        <v>2928</v>
      </c>
      <c r="CI43" s="87">
        <v>2116</v>
      </c>
      <c r="CJ43" s="87">
        <v>2168</v>
      </c>
      <c r="CK43" s="87">
        <v>2103</v>
      </c>
      <c r="CL43" s="87">
        <v>1919</v>
      </c>
      <c r="CM43" s="87">
        <v>1739</v>
      </c>
      <c r="CN43" s="87">
        <v>1429</v>
      </c>
      <c r="CO43" s="87">
        <v>1460</v>
      </c>
      <c r="CP43" s="87">
        <v>1442</v>
      </c>
      <c r="CQ43" s="87">
        <v>1368</v>
      </c>
      <c r="CR43" s="87">
        <v>1263</v>
      </c>
      <c r="CS43" s="87">
        <v>1197</v>
      </c>
      <c r="CT43" s="87">
        <v>974</v>
      </c>
      <c r="CU43" s="87">
        <v>806</v>
      </c>
      <c r="CV43" s="87">
        <v>817</v>
      </c>
      <c r="CW43" s="87">
        <v>731</v>
      </c>
      <c r="CX43" s="87">
        <v>530</v>
      </c>
      <c r="CY43" s="87">
        <v>1794</v>
      </c>
      <c r="CZ43" s="88">
        <v>2773</v>
      </c>
      <c r="DA43" s="88">
        <v>2987</v>
      </c>
      <c r="DB43" s="88">
        <v>3142</v>
      </c>
      <c r="DC43" s="88">
        <v>3266</v>
      </c>
      <c r="DD43" s="88">
        <v>3403</v>
      </c>
      <c r="DE43" s="88">
        <v>3492</v>
      </c>
      <c r="DF43" s="88">
        <v>3516</v>
      </c>
      <c r="DG43" s="88">
        <v>3666</v>
      </c>
      <c r="DH43" s="88">
        <v>3752</v>
      </c>
      <c r="DI43" s="88">
        <v>3840</v>
      </c>
      <c r="DJ43" s="88">
        <v>3729</v>
      </c>
      <c r="DK43" s="88">
        <v>3861</v>
      </c>
      <c r="DL43" s="88">
        <v>3868</v>
      </c>
      <c r="DM43" s="88">
        <v>3692</v>
      </c>
      <c r="DN43" s="88">
        <v>3519</v>
      </c>
      <c r="DO43" s="88">
        <v>3426</v>
      </c>
      <c r="DP43" s="88">
        <v>3391</v>
      </c>
      <c r="DQ43" s="88">
        <v>3186</v>
      </c>
      <c r="DR43" s="88">
        <v>3034</v>
      </c>
      <c r="DS43" s="88">
        <v>2028</v>
      </c>
      <c r="DT43" s="88">
        <v>1841</v>
      </c>
      <c r="DU43" s="88">
        <v>1996</v>
      </c>
      <c r="DV43" s="88">
        <v>2317</v>
      </c>
      <c r="DW43" s="88">
        <v>2647</v>
      </c>
      <c r="DX43" s="88">
        <v>2819</v>
      </c>
      <c r="DY43" s="88">
        <v>2906</v>
      </c>
      <c r="DZ43" s="88">
        <v>2636</v>
      </c>
      <c r="EA43" s="88">
        <v>2784</v>
      </c>
      <c r="EB43" s="88">
        <v>2833</v>
      </c>
      <c r="EC43" s="88">
        <v>3003</v>
      </c>
      <c r="ED43" s="88">
        <v>3142</v>
      </c>
      <c r="EE43" s="88">
        <v>3325</v>
      </c>
      <c r="EF43" s="88">
        <v>3322</v>
      </c>
      <c r="EG43" s="88">
        <v>3297</v>
      </c>
      <c r="EH43" s="88">
        <v>3454</v>
      </c>
      <c r="EI43" s="88">
        <v>3525</v>
      </c>
      <c r="EJ43" s="88">
        <v>3541</v>
      </c>
      <c r="EK43" s="88">
        <v>3661</v>
      </c>
      <c r="EL43" s="88">
        <v>3905</v>
      </c>
      <c r="EM43" s="88">
        <v>3906</v>
      </c>
      <c r="EN43" s="88">
        <v>3909</v>
      </c>
      <c r="EO43" s="88">
        <v>4026</v>
      </c>
      <c r="EP43" s="88">
        <v>3767</v>
      </c>
      <c r="EQ43" s="88">
        <v>3773</v>
      </c>
      <c r="ER43" s="88">
        <v>3703</v>
      </c>
      <c r="ES43" s="88">
        <v>3678</v>
      </c>
      <c r="ET43" s="88">
        <v>3723</v>
      </c>
      <c r="EU43" s="88">
        <v>3957</v>
      </c>
      <c r="EV43" s="88">
        <v>3955</v>
      </c>
      <c r="EW43" s="88">
        <v>4220</v>
      </c>
      <c r="EX43" s="88">
        <v>3993</v>
      </c>
      <c r="EY43" s="88">
        <v>4133</v>
      </c>
      <c r="EZ43" s="88">
        <v>4138</v>
      </c>
      <c r="FA43" s="88">
        <v>4242</v>
      </c>
      <c r="FB43" s="88">
        <v>4015</v>
      </c>
      <c r="FC43" s="88">
        <v>3968</v>
      </c>
      <c r="FD43" s="88">
        <v>3967</v>
      </c>
      <c r="FE43" s="88">
        <v>3906</v>
      </c>
      <c r="FF43" s="88">
        <v>3670</v>
      </c>
      <c r="FG43" s="88">
        <v>3656</v>
      </c>
      <c r="FH43" s="88">
        <v>3456</v>
      </c>
      <c r="FI43" s="88">
        <v>3364</v>
      </c>
      <c r="FJ43" s="88">
        <v>3168</v>
      </c>
      <c r="FK43" s="88">
        <v>3143</v>
      </c>
      <c r="FL43" s="88">
        <v>2887</v>
      </c>
      <c r="FM43" s="88">
        <v>2877</v>
      </c>
      <c r="FN43" s="88">
        <v>2757</v>
      </c>
      <c r="FO43" s="88">
        <v>2788</v>
      </c>
      <c r="FP43" s="88">
        <v>2643</v>
      </c>
      <c r="FQ43" s="88">
        <v>2716</v>
      </c>
      <c r="FR43" s="88">
        <v>2789</v>
      </c>
      <c r="FS43" s="88">
        <v>2861</v>
      </c>
      <c r="FT43" s="88">
        <v>2925</v>
      </c>
      <c r="FU43" s="88">
        <v>3211</v>
      </c>
      <c r="FV43" s="88">
        <v>2495</v>
      </c>
      <c r="FW43" s="88">
        <v>2436</v>
      </c>
      <c r="FX43" s="88">
        <v>2489</v>
      </c>
      <c r="FY43" s="88">
        <v>2314</v>
      </c>
      <c r="FZ43" s="88">
        <v>1984</v>
      </c>
      <c r="GA43" s="88">
        <v>1774</v>
      </c>
      <c r="GB43" s="88">
        <v>1888</v>
      </c>
      <c r="GC43" s="88">
        <v>1805</v>
      </c>
      <c r="GD43" s="88">
        <v>1729</v>
      </c>
      <c r="GE43" s="88">
        <v>1614</v>
      </c>
      <c r="GF43" s="88">
        <v>1499</v>
      </c>
      <c r="GG43" s="88">
        <v>1441</v>
      </c>
      <c r="GH43" s="88">
        <v>1226</v>
      </c>
      <c r="GI43" s="88">
        <v>1103</v>
      </c>
      <c r="GJ43" s="88">
        <v>991</v>
      </c>
      <c r="GK43" s="88">
        <v>922</v>
      </c>
      <c r="GL43" s="89">
        <v>4036</v>
      </c>
    </row>
    <row r="44" spans="1:194" s="1" customFormat="1" hidden="1" x14ac:dyDescent="0.25">
      <c r="A44" s="90" t="s">
        <v>249</v>
      </c>
      <c r="B44" s="148" t="s">
        <v>283</v>
      </c>
      <c r="C44" s="30" t="str">
        <f t="shared" si="16"/>
        <v xml:space="preserve">England – CCGs - Bury </v>
      </c>
      <c r="D44" s="51">
        <f t="shared" si="17"/>
        <v>71367</v>
      </c>
      <c r="E44" s="51">
        <f t="shared" si="17"/>
        <v>76161</v>
      </c>
      <c r="F44" s="52">
        <f t="shared" si="18"/>
        <v>190708</v>
      </c>
      <c r="G44" s="52">
        <f t="shared" si="19"/>
        <v>93700</v>
      </c>
      <c r="H44" s="53">
        <f t="shared" si="20"/>
        <v>97008</v>
      </c>
      <c r="I44" s="53">
        <f t="shared" si="21"/>
        <v>71367</v>
      </c>
      <c r="J44" s="53">
        <f t="shared" si="22"/>
        <v>76161</v>
      </c>
      <c r="K44" s="50">
        <f t="shared" si="23"/>
        <v>22333</v>
      </c>
      <c r="L44" s="51">
        <f t="shared" si="24"/>
        <v>20847</v>
      </c>
      <c r="M44" s="87">
        <v>1151</v>
      </c>
      <c r="N44" s="87">
        <v>1225</v>
      </c>
      <c r="O44" s="87">
        <v>1127</v>
      </c>
      <c r="P44" s="87">
        <v>1208</v>
      </c>
      <c r="Q44" s="87">
        <v>1261</v>
      </c>
      <c r="R44" s="87">
        <v>1203</v>
      </c>
      <c r="S44" s="87">
        <v>1269</v>
      </c>
      <c r="T44" s="87">
        <v>1284</v>
      </c>
      <c r="U44" s="87">
        <v>1359</v>
      </c>
      <c r="V44" s="87">
        <v>1294</v>
      </c>
      <c r="W44" s="87">
        <v>1326</v>
      </c>
      <c r="X44" s="87">
        <v>1318</v>
      </c>
      <c r="Y44" s="87">
        <v>1270</v>
      </c>
      <c r="Z44" s="87">
        <v>1187</v>
      </c>
      <c r="AA44" s="87">
        <v>1265</v>
      </c>
      <c r="AB44" s="87">
        <v>1225</v>
      </c>
      <c r="AC44" s="87">
        <v>1179</v>
      </c>
      <c r="AD44" s="87">
        <v>1182</v>
      </c>
      <c r="AE44" s="87">
        <v>1068</v>
      </c>
      <c r="AF44" s="87">
        <v>920</v>
      </c>
      <c r="AG44" s="87">
        <v>888</v>
      </c>
      <c r="AH44" s="87">
        <v>935</v>
      </c>
      <c r="AI44" s="87">
        <v>1046</v>
      </c>
      <c r="AJ44" s="87">
        <v>1047</v>
      </c>
      <c r="AK44" s="87">
        <v>1244</v>
      </c>
      <c r="AL44" s="87">
        <v>1170</v>
      </c>
      <c r="AM44" s="87">
        <v>1207</v>
      </c>
      <c r="AN44" s="87">
        <v>1139</v>
      </c>
      <c r="AO44" s="87">
        <v>1237</v>
      </c>
      <c r="AP44" s="87">
        <v>1263</v>
      </c>
      <c r="AQ44" s="87">
        <v>1343</v>
      </c>
      <c r="AR44" s="87">
        <v>1325</v>
      </c>
      <c r="AS44" s="87">
        <v>1188</v>
      </c>
      <c r="AT44" s="87">
        <v>1242</v>
      </c>
      <c r="AU44" s="87">
        <v>1152</v>
      </c>
      <c r="AV44" s="87">
        <v>1167</v>
      </c>
      <c r="AW44" s="87">
        <v>1296</v>
      </c>
      <c r="AX44" s="87">
        <v>1184</v>
      </c>
      <c r="AY44" s="87">
        <v>1250</v>
      </c>
      <c r="AZ44" s="87">
        <v>1272</v>
      </c>
      <c r="BA44" s="87">
        <v>1145</v>
      </c>
      <c r="BB44" s="87">
        <v>1163</v>
      </c>
      <c r="BC44" s="87">
        <v>1120</v>
      </c>
      <c r="BD44" s="87">
        <v>985</v>
      </c>
      <c r="BE44" s="87">
        <v>1098</v>
      </c>
      <c r="BF44" s="87">
        <v>1147</v>
      </c>
      <c r="BG44" s="87">
        <v>1100</v>
      </c>
      <c r="BH44" s="87">
        <v>1244</v>
      </c>
      <c r="BI44" s="87">
        <v>1259</v>
      </c>
      <c r="BJ44" s="87">
        <v>1322</v>
      </c>
      <c r="BK44" s="87">
        <v>1216</v>
      </c>
      <c r="BL44" s="87">
        <v>1359</v>
      </c>
      <c r="BM44" s="87">
        <v>1335</v>
      </c>
      <c r="BN44" s="87">
        <v>1349</v>
      </c>
      <c r="BO44" s="87">
        <v>1318</v>
      </c>
      <c r="BP44" s="87">
        <v>1336</v>
      </c>
      <c r="BQ44" s="87">
        <v>1341</v>
      </c>
      <c r="BR44" s="87">
        <v>1272</v>
      </c>
      <c r="BS44" s="87">
        <v>1291</v>
      </c>
      <c r="BT44" s="87">
        <v>1099</v>
      </c>
      <c r="BU44" s="87">
        <v>1183</v>
      </c>
      <c r="BV44" s="87">
        <v>1111</v>
      </c>
      <c r="BW44" s="87">
        <v>1066</v>
      </c>
      <c r="BX44" s="87">
        <v>1011</v>
      </c>
      <c r="BY44" s="87">
        <v>963</v>
      </c>
      <c r="BZ44" s="87">
        <v>858</v>
      </c>
      <c r="CA44" s="87">
        <v>867</v>
      </c>
      <c r="CB44" s="87">
        <v>955</v>
      </c>
      <c r="CC44" s="87">
        <v>837</v>
      </c>
      <c r="CD44" s="87">
        <v>884</v>
      </c>
      <c r="CE44" s="87">
        <v>920</v>
      </c>
      <c r="CF44" s="87">
        <v>915</v>
      </c>
      <c r="CG44" s="87">
        <v>978</v>
      </c>
      <c r="CH44" s="87">
        <v>1091</v>
      </c>
      <c r="CI44" s="87">
        <v>796</v>
      </c>
      <c r="CJ44" s="87">
        <v>703</v>
      </c>
      <c r="CK44" s="87">
        <v>738</v>
      </c>
      <c r="CL44" s="87">
        <v>605</v>
      </c>
      <c r="CM44" s="87">
        <v>582</v>
      </c>
      <c r="CN44" s="87">
        <v>475</v>
      </c>
      <c r="CO44" s="87">
        <v>517</v>
      </c>
      <c r="CP44" s="87">
        <v>475</v>
      </c>
      <c r="CQ44" s="87">
        <v>410</v>
      </c>
      <c r="CR44" s="87">
        <v>389</v>
      </c>
      <c r="CS44" s="87">
        <v>329</v>
      </c>
      <c r="CT44" s="87">
        <v>307</v>
      </c>
      <c r="CU44" s="87">
        <v>232</v>
      </c>
      <c r="CV44" s="87">
        <v>200</v>
      </c>
      <c r="CW44" s="87">
        <v>152</v>
      </c>
      <c r="CX44" s="87">
        <v>161</v>
      </c>
      <c r="CY44" s="87">
        <v>575</v>
      </c>
      <c r="CZ44" s="88">
        <v>1019</v>
      </c>
      <c r="DA44" s="88">
        <v>1073</v>
      </c>
      <c r="DB44" s="88">
        <v>1083</v>
      </c>
      <c r="DC44" s="88">
        <v>1109</v>
      </c>
      <c r="DD44" s="88">
        <v>1198</v>
      </c>
      <c r="DE44" s="88">
        <v>1175</v>
      </c>
      <c r="DF44" s="88">
        <v>1196</v>
      </c>
      <c r="DG44" s="88">
        <v>1237</v>
      </c>
      <c r="DH44" s="88">
        <v>1247</v>
      </c>
      <c r="DI44" s="88">
        <v>1277</v>
      </c>
      <c r="DJ44" s="88">
        <v>1214</v>
      </c>
      <c r="DK44" s="88">
        <v>1144</v>
      </c>
      <c r="DL44" s="88">
        <v>1288</v>
      </c>
      <c r="DM44" s="88">
        <v>1233</v>
      </c>
      <c r="DN44" s="88">
        <v>1105</v>
      </c>
      <c r="DO44" s="88">
        <v>1127</v>
      </c>
      <c r="DP44" s="88">
        <v>1069</v>
      </c>
      <c r="DQ44" s="88">
        <v>1053</v>
      </c>
      <c r="DR44" s="88">
        <v>1003</v>
      </c>
      <c r="DS44" s="88">
        <v>791</v>
      </c>
      <c r="DT44" s="88">
        <v>718</v>
      </c>
      <c r="DU44" s="88">
        <v>886</v>
      </c>
      <c r="DV44" s="88">
        <v>920</v>
      </c>
      <c r="DW44" s="88">
        <v>1081</v>
      </c>
      <c r="DX44" s="88">
        <v>1000</v>
      </c>
      <c r="DY44" s="88">
        <v>1091</v>
      </c>
      <c r="DZ44" s="88">
        <v>1182</v>
      </c>
      <c r="EA44" s="88">
        <v>1189</v>
      </c>
      <c r="EB44" s="88">
        <v>1273</v>
      </c>
      <c r="EC44" s="88">
        <v>1316</v>
      </c>
      <c r="ED44" s="88">
        <v>1281</v>
      </c>
      <c r="EE44" s="88">
        <v>1314</v>
      </c>
      <c r="EF44" s="88">
        <v>1312</v>
      </c>
      <c r="EG44" s="88">
        <v>1424</v>
      </c>
      <c r="EH44" s="88">
        <v>1379</v>
      </c>
      <c r="EI44" s="88">
        <v>1346</v>
      </c>
      <c r="EJ44" s="88">
        <v>1277</v>
      </c>
      <c r="EK44" s="88">
        <v>1237</v>
      </c>
      <c r="EL44" s="88">
        <v>1375</v>
      </c>
      <c r="EM44" s="88">
        <v>1292</v>
      </c>
      <c r="EN44" s="88">
        <v>1207</v>
      </c>
      <c r="EO44" s="88">
        <v>1236</v>
      </c>
      <c r="EP44" s="88">
        <v>1142</v>
      </c>
      <c r="EQ44" s="88">
        <v>1090</v>
      </c>
      <c r="ER44" s="88">
        <v>1134</v>
      </c>
      <c r="ES44" s="88">
        <v>1222</v>
      </c>
      <c r="ET44" s="88">
        <v>1250</v>
      </c>
      <c r="EU44" s="88">
        <v>1251</v>
      </c>
      <c r="EV44" s="88">
        <v>1355</v>
      </c>
      <c r="EW44" s="88">
        <v>1397</v>
      </c>
      <c r="EX44" s="88">
        <v>1367</v>
      </c>
      <c r="EY44" s="88">
        <v>1376</v>
      </c>
      <c r="EZ44" s="88">
        <v>1385</v>
      </c>
      <c r="FA44" s="88">
        <v>1454</v>
      </c>
      <c r="FB44" s="88">
        <v>1385</v>
      </c>
      <c r="FC44" s="88">
        <v>1369</v>
      </c>
      <c r="FD44" s="88">
        <v>1336</v>
      </c>
      <c r="FE44" s="88">
        <v>1328</v>
      </c>
      <c r="FF44" s="88">
        <v>1320</v>
      </c>
      <c r="FG44" s="88">
        <v>1255</v>
      </c>
      <c r="FH44" s="88">
        <v>1213</v>
      </c>
      <c r="FI44" s="88">
        <v>1166</v>
      </c>
      <c r="FJ44" s="88">
        <v>1072</v>
      </c>
      <c r="FK44" s="88">
        <v>1018</v>
      </c>
      <c r="FL44" s="88">
        <v>1043</v>
      </c>
      <c r="FM44" s="88">
        <v>896</v>
      </c>
      <c r="FN44" s="88">
        <v>996</v>
      </c>
      <c r="FO44" s="88">
        <v>1008</v>
      </c>
      <c r="FP44" s="88">
        <v>956</v>
      </c>
      <c r="FQ44" s="88">
        <v>908</v>
      </c>
      <c r="FR44" s="88">
        <v>955</v>
      </c>
      <c r="FS44" s="88">
        <v>1054</v>
      </c>
      <c r="FT44" s="88">
        <v>1078</v>
      </c>
      <c r="FU44" s="88">
        <v>1203</v>
      </c>
      <c r="FV44" s="88">
        <v>851</v>
      </c>
      <c r="FW44" s="88">
        <v>839</v>
      </c>
      <c r="FX44" s="88">
        <v>874</v>
      </c>
      <c r="FY44" s="88">
        <v>747</v>
      </c>
      <c r="FZ44" s="88">
        <v>643</v>
      </c>
      <c r="GA44" s="88">
        <v>630</v>
      </c>
      <c r="GB44" s="88">
        <v>608</v>
      </c>
      <c r="GC44" s="88">
        <v>568</v>
      </c>
      <c r="GD44" s="88">
        <v>553</v>
      </c>
      <c r="GE44" s="88">
        <v>547</v>
      </c>
      <c r="GF44" s="88">
        <v>459</v>
      </c>
      <c r="GG44" s="88">
        <v>451</v>
      </c>
      <c r="GH44" s="88">
        <v>406</v>
      </c>
      <c r="GI44" s="88">
        <v>299</v>
      </c>
      <c r="GJ44" s="88">
        <v>297</v>
      </c>
      <c r="GK44" s="88">
        <v>243</v>
      </c>
      <c r="GL44" s="89">
        <v>1034</v>
      </c>
    </row>
    <row r="45" spans="1:194" s="1" customFormat="1" hidden="1" x14ac:dyDescent="0.25">
      <c r="A45" s="90" t="s">
        <v>249</v>
      </c>
      <c r="B45" s="148" t="s">
        <v>284</v>
      </c>
      <c r="C45" s="30" t="str">
        <f t="shared" si="16"/>
        <v xml:space="preserve">England – CCGs - Calderdale </v>
      </c>
      <c r="D45" s="51">
        <f t="shared" si="17"/>
        <v>80539</v>
      </c>
      <c r="E45" s="51">
        <f t="shared" si="17"/>
        <v>84949</v>
      </c>
      <c r="F45" s="52">
        <f t="shared" si="18"/>
        <v>211439</v>
      </c>
      <c r="G45" s="52">
        <f t="shared" si="19"/>
        <v>103866</v>
      </c>
      <c r="H45" s="53">
        <f t="shared" si="20"/>
        <v>107573</v>
      </c>
      <c r="I45" s="53">
        <f t="shared" si="21"/>
        <v>80539</v>
      </c>
      <c r="J45" s="53">
        <f t="shared" si="22"/>
        <v>84949</v>
      </c>
      <c r="K45" s="50">
        <f t="shared" si="23"/>
        <v>23327</v>
      </c>
      <c r="L45" s="51">
        <f t="shared" si="24"/>
        <v>22624</v>
      </c>
      <c r="M45" s="87">
        <v>1079</v>
      </c>
      <c r="N45" s="87">
        <v>1124</v>
      </c>
      <c r="O45" s="87">
        <v>1211</v>
      </c>
      <c r="P45" s="87">
        <v>1228</v>
      </c>
      <c r="Q45" s="87">
        <v>1306</v>
      </c>
      <c r="R45" s="87">
        <v>1376</v>
      </c>
      <c r="S45" s="87">
        <v>1346</v>
      </c>
      <c r="T45" s="87">
        <v>1411</v>
      </c>
      <c r="U45" s="87">
        <v>1425</v>
      </c>
      <c r="V45" s="87">
        <v>1376</v>
      </c>
      <c r="W45" s="87">
        <v>1405</v>
      </c>
      <c r="X45" s="87">
        <v>1314</v>
      </c>
      <c r="Y45" s="87">
        <v>1355</v>
      </c>
      <c r="Z45" s="87">
        <v>1298</v>
      </c>
      <c r="AA45" s="87">
        <v>1237</v>
      </c>
      <c r="AB45" s="87">
        <v>1321</v>
      </c>
      <c r="AC45" s="87">
        <v>1292</v>
      </c>
      <c r="AD45" s="87">
        <v>1223</v>
      </c>
      <c r="AE45" s="87">
        <v>1139</v>
      </c>
      <c r="AF45" s="87">
        <v>984</v>
      </c>
      <c r="AG45" s="87">
        <v>963</v>
      </c>
      <c r="AH45" s="87">
        <v>1059</v>
      </c>
      <c r="AI45" s="87">
        <v>1097</v>
      </c>
      <c r="AJ45" s="87">
        <v>1171</v>
      </c>
      <c r="AK45" s="87">
        <v>1228</v>
      </c>
      <c r="AL45" s="87">
        <v>1268</v>
      </c>
      <c r="AM45" s="87">
        <v>1198</v>
      </c>
      <c r="AN45" s="87">
        <v>1215</v>
      </c>
      <c r="AO45" s="87">
        <v>1240</v>
      </c>
      <c r="AP45" s="87">
        <v>1263</v>
      </c>
      <c r="AQ45" s="87">
        <v>1255</v>
      </c>
      <c r="AR45" s="87">
        <v>1166</v>
      </c>
      <c r="AS45" s="87">
        <v>1314</v>
      </c>
      <c r="AT45" s="87">
        <v>1244</v>
      </c>
      <c r="AU45" s="87">
        <v>1154</v>
      </c>
      <c r="AV45" s="87">
        <v>1291</v>
      </c>
      <c r="AW45" s="87">
        <v>1242</v>
      </c>
      <c r="AX45" s="87">
        <v>1311</v>
      </c>
      <c r="AY45" s="87">
        <v>1194</v>
      </c>
      <c r="AZ45" s="87">
        <v>1271</v>
      </c>
      <c r="BA45" s="87">
        <v>1423</v>
      </c>
      <c r="BB45" s="87">
        <v>1329</v>
      </c>
      <c r="BC45" s="87">
        <v>1230</v>
      </c>
      <c r="BD45" s="87">
        <v>1203</v>
      </c>
      <c r="BE45" s="87">
        <v>1323</v>
      </c>
      <c r="BF45" s="87">
        <v>1188</v>
      </c>
      <c r="BG45" s="87">
        <v>1313</v>
      </c>
      <c r="BH45" s="87">
        <v>1494</v>
      </c>
      <c r="BI45" s="87">
        <v>1534</v>
      </c>
      <c r="BJ45" s="87">
        <v>1682</v>
      </c>
      <c r="BK45" s="87">
        <v>1535</v>
      </c>
      <c r="BL45" s="87">
        <v>1580</v>
      </c>
      <c r="BM45" s="87">
        <v>1654</v>
      </c>
      <c r="BN45" s="87">
        <v>1551</v>
      </c>
      <c r="BO45" s="87">
        <v>1603</v>
      </c>
      <c r="BP45" s="87">
        <v>1627</v>
      </c>
      <c r="BQ45" s="87">
        <v>1618</v>
      </c>
      <c r="BR45" s="87">
        <v>1538</v>
      </c>
      <c r="BS45" s="87">
        <v>1519</v>
      </c>
      <c r="BT45" s="87">
        <v>1365</v>
      </c>
      <c r="BU45" s="87">
        <v>1325</v>
      </c>
      <c r="BV45" s="87">
        <v>1329</v>
      </c>
      <c r="BW45" s="87">
        <v>1307</v>
      </c>
      <c r="BX45" s="87">
        <v>1299</v>
      </c>
      <c r="BY45" s="87">
        <v>1268</v>
      </c>
      <c r="BZ45" s="87">
        <v>1113</v>
      </c>
      <c r="CA45" s="87">
        <v>1196</v>
      </c>
      <c r="CB45" s="87">
        <v>1135</v>
      </c>
      <c r="CC45" s="87">
        <v>1047</v>
      </c>
      <c r="CD45" s="87">
        <v>1083</v>
      </c>
      <c r="CE45" s="87">
        <v>1066</v>
      </c>
      <c r="CF45" s="87">
        <v>1142</v>
      </c>
      <c r="CG45" s="87">
        <v>1165</v>
      </c>
      <c r="CH45" s="87">
        <v>1190</v>
      </c>
      <c r="CI45" s="87">
        <v>873</v>
      </c>
      <c r="CJ45" s="87">
        <v>829</v>
      </c>
      <c r="CK45" s="87">
        <v>881</v>
      </c>
      <c r="CL45" s="87">
        <v>772</v>
      </c>
      <c r="CM45" s="87">
        <v>587</v>
      </c>
      <c r="CN45" s="87">
        <v>587</v>
      </c>
      <c r="CO45" s="87">
        <v>534</v>
      </c>
      <c r="CP45" s="87">
        <v>451</v>
      </c>
      <c r="CQ45" s="87">
        <v>463</v>
      </c>
      <c r="CR45" s="87">
        <v>405</v>
      </c>
      <c r="CS45" s="87">
        <v>369</v>
      </c>
      <c r="CT45" s="87">
        <v>300</v>
      </c>
      <c r="CU45" s="87">
        <v>246</v>
      </c>
      <c r="CV45" s="87">
        <v>211</v>
      </c>
      <c r="CW45" s="87">
        <v>193</v>
      </c>
      <c r="CX45" s="87">
        <v>146</v>
      </c>
      <c r="CY45" s="87">
        <v>451</v>
      </c>
      <c r="CZ45" s="88">
        <v>1086</v>
      </c>
      <c r="DA45" s="88">
        <v>1042</v>
      </c>
      <c r="DB45" s="88">
        <v>1142</v>
      </c>
      <c r="DC45" s="88">
        <v>1207</v>
      </c>
      <c r="DD45" s="88">
        <v>1230</v>
      </c>
      <c r="DE45" s="88">
        <v>1265</v>
      </c>
      <c r="DF45" s="88">
        <v>1215</v>
      </c>
      <c r="DG45" s="88">
        <v>1370</v>
      </c>
      <c r="DH45" s="88">
        <v>1363</v>
      </c>
      <c r="DI45" s="88">
        <v>1331</v>
      </c>
      <c r="DJ45" s="88">
        <v>1362</v>
      </c>
      <c r="DK45" s="88">
        <v>1328</v>
      </c>
      <c r="DL45" s="88">
        <v>1353</v>
      </c>
      <c r="DM45" s="88">
        <v>1325</v>
      </c>
      <c r="DN45" s="88">
        <v>1364</v>
      </c>
      <c r="DO45" s="88">
        <v>1251</v>
      </c>
      <c r="DP45" s="88">
        <v>1235</v>
      </c>
      <c r="DQ45" s="88">
        <v>1155</v>
      </c>
      <c r="DR45" s="88">
        <v>1133</v>
      </c>
      <c r="DS45" s="88">
        <v>879</v>
      </c>
      <c r="DT45" s="88">
        <v>905</v>
      </c>
      <c r="DU45" s="88">
        <v>908</v>
      </c>
      <c r="DV45" s="88">
        <v>1028</v>
      </c>
      <c r="DW45" s="88">
        <v>1204</v>
      </c>
      <c r="DX45" s="88">
        <v>1190</v>
      </c>
      <c r="DY45" s="88">
        <v>1112</v>
      </c>
      <c r="DZ45" s="88">
        <v>1214</v>
      </c>
      <c r="EA45" s="88">
        <v>1256</v>
      </c>
      <c r="EB45" s="88">
        <v>1283</v>
      </c>
      <c r="EC45" s="88">
        <v>1276</v>
      </c>
      <c r="ED45" s="88">
        <v>1271</v>
      </c>
      <c r="EE45" s="88">
        <v>1299</v>
      </c>
      <c r="EF45" s="88">
        <v>1322</v>
      </c>
      <c r="EG45" s="88">
        <v>1488</v>
      </c>
      <c r="EH45" s="88">
        <v>1281</v>
      </c>
      <c r="EI45" s="88">
        <v>1390</v>
      </c>
      <c r="EJ45" s="88">
        <v>1326</v>
      </c>
      <c r="EK45" s="88">
        <v>1335</v>
      </c>
      <c r="EL45" s="88">
        <v>1428</v>
      </c>
      <c r="EM45" s="88">
        <v>1341</v>
      </c>
      <c r="EN45" s="88">
        <v>1441</v>
      </c>
      <c r="EO45" s="88">
        <v>1407</v>
      </c>
      <c r="EP45" s="88">
        <v>1228</v>
      </c>
      <c r="EQ45" s="88">
        <v>1249</v>
      </c>
      <c r="ER45" s="88">
        <v>1255</v>
      </c>
      <c r="ES45" s="88">
        <v>1303</v>
      </c>
      <c r="ET45" s="88">
        <v>1451</v>
      </c>
      <c r="EU45" s="88">
        <v>1443</v>
      </c>
      <c r="EV45" s="88">
        <v>1472</v>
      </c>
      <c r="EW45" s="88">
        <v>1622</v>
      </c>
      <c r="EX45" s="88">
        <v>1649</v>
      </c>
      <c r="EY45" s="88">
        <v>1548</v>
      </c>
      <c r="EZ45" s="88">
        <v>1610</v>
      </c>
      <c r="FA45" s="88">
        <v>1600</v>
      </c>
      <c r="FB45" s="88">
        <v>1546</v>
      </c>
      <c r="FC45" s="88">
        <v>1575</v>
      </c>
      <c r="FD45" s="88">
        <v>1675</v>
      </c>
      <c r="FE45" s="88">
        <v>1551</v>
      </c>
      <c r="FF45" s="88">
        <v>1505</v>
      </c>
      <c r="FG45" s="88">
        <v>1474</v>
      </c>
      <c r="FH45" s="88">
        <v>1422</v>
      </c>
      <c r="FI45" s="88">
        <v>1378</v>
      </c>
      <c r="FJ45" s="88">
        <v>1325</v>
      </c>
      <c r="FK45" s="88">
        <v>1286</v>
      </c>
      <c r="FL45" s="88">
        <v>1277</v>
      </c>
      <c r="FM45" s="88">
        <v>1151</v>
      </c>
      <c r="FN45" s="88">
        <v>1155</v>
      </c>
      <c r="FO45" s="88">
        <v>1114</v>
      </c>
      <c r="FP45" s="88">
        <v>1071</v>
      </c>
      <c r="FQ45" s="88">
        <v>1141</v>
      </c>
      <c r="FR45" s="88">
        <v>1170</v>
      </c>
      <c r="FS45" s="88">
        <v>1143</v>
      </c>
      <c r="FT45" s="88">
        <v>1260</v>
      </c>
      <c r="FU45" s="88">
        <v>1330</v>
      </c>
      <c r="FV45" s="88">
        <v>987</v>
      </c>
      <c r="FW45" s="88">
        <v>971</v>
      </c>
      <c r="FX45" s="88">
        <v>893</v>
      </c>
      <c r="FY45" s="88">
        <v>830</v>
      </c>
      <c r="FZ45" s="88">
        <v>748</v>
      </c>
      <c r="GA45" s="88">
        <v>633</v>
      </c>
      <c r="GB45" s="88">
        <v>653</v>
      </c>
      <c r="GC45" s="88">
        <v>639</v>
      </c>
      <c r="GD45" s="88">
        <v>585</v>
      </c>
      <c r="GE45" s="88">
        <v>583</v>
      </c>
      <c r="GF45" s="88">
        <v>505</v>
      </c>
      <c r="GG45" s="88">
        <v>459</v>
      </c>
      <c r="GH45" s="88">
        <v>410</v>
      </c>
      <c r="GI45" s="88">
        <v>388</v>
      </c>
      <c r="GJ45" s="88">
        <v>335</v>
      </c>
      <c r="GK45" s="88">
        <v>341</v>
      </c>
      <c r="GL45" s="89">
        <v>1293</v>
      </c>
    </row>
    <row r="46" spans="1:194" s="1" customFormat="1" hidden="1" x14ac:dyDescent="0.25">
      <c r="A46" s="90" t="s">
        <v>249</v>
      </c>
      <c r="B46" s="148" t="s">
        <v>285</v>
      </c>
      <c r="C46" s="30" t="str">
        <f t="shared" si="16"/>
        <v xml:space="preserve">England – CCGs - Cambridgeshire and Peterborough </v>
      </c>
      <c r="D46" s="51">
        <f t="shared" si="17"/>
        <v>346936</v>
      </c>
      <c r="E46" s="51">
        <f t="shared" si="17"/>
        <v>351669</v>
      </c>
      <c r="F46" s="52">
        <f t="shared" si="18"/>
        <v>896725</v>
      </c>
      <c r="G46" s="52">
        <f t="shared" si="19"/>
        <v>449188</v>
      </c>
      <c r="H46" s="53">
        <f t="shared" si="20"/>
        <v>447537</v>
      </c>
      <c r="I46" s="53">
        <f t="shared" si="21"/>
        <v>346936</v>
      </c>
      <c r="J46" s="53">
        <f t="shared" si="22"/>
        <v>351669</v>
      </c>
      <c r="K46" s="50">
        <f t="shared" si="23"/>
        <v>102252</v>
      </c>
      <c r="L46" s="51">
        <f t="shared" si="24"/>
        <v>95868</v>
      </c>
      <c r="M46" s="87">
        <v>5072</v>
      </c>
      <c r="N46" s="87">
        <v>5189</v>
      </c>
      <c r="O46" s="87">
        <v>5605</v>
      </c>
      <c r="P46" s="87">
        <v>5529</v>
      </c>
      <c r="Q46" s="87">
        <v>6014</v>
      </c>
      <c r="R46" s="87">
        <v>5879</v>
      </c>
      <c r="S46" s="87">
        <v>6041</v>
      </c>
      <c r="T46" s="87">
        <v>6200</v>
      </c>
      <c r="U46" s="87">
        <v>6299</v>
      </c>
      <c r="V46" s="87">
        <v>6070</v>
      </c>
      <c r="W46" s="87">
        <v>5972</v>
      </c>
      <c r="X46" s="87">
        <v>5888</v>
      </c>
      <c r="Y46" s="87">
        <v>5812</v>
      </c>
      <c r="Z46" s="87">
        <v>5616</v>
      </c>
      <c r="AA46" s="87">
        <v>5472</v>
      </c>
      <c r="AB46" s="87">
        <v>5343</v>
      </c>
      <c r="AC46" s="87">
        <v>5179</v>
      </c>
      <c r="AD46" s="87">
        <v>5072</v>
      </c>
      <c r="AE46" s="87">
        <v>5208</v>
      </c>
      <c r="AF46" s="87">
        <v>5212</v>
      </c>
      <c r="AG46" s="87">
        <v>5212</v>
      </c>
      <c r="AH46" s="87">
        <v>5556</v>
      </c>
      <c r="AI46" s="87">
        <v>5971</v>
      </c>
      <c r="AJ46" s="87">
        <v>6164</v>
      </c>
      <c r="AK46" s="87">
        <v>5935</v>
      </c>
      <c r="AL46" s="87">
        <v>5888</v>
      </c>
      <c r="AM46" s="87">
        <v>5972</v>
      </c>
      <c r="AN46" s="87">
        <v>5594</v>
      </c>
      <c r="AO46" s="87">
        <v>5575</v>
      </c>
      <c r="AP46" s="87">
        <v>5810</v>
      </c>
      <c r="AQ46" s="87">
        <v>6016</v>
      </c>
      <c r="AR46" s="87">
        <v>6041</v>
      </c>
      <c r="AS46" s="87">
        <v>5991</v>
      </c>
      <c r="AT46" s="87">
        <v>5903</v>
      </c>
      <c r="AU46" s="87">
        <v>5944</v>
      </c>
      <c r="AV46" s="87">
        <v>5694</v>
      </c>
      <c r="AW46" s="87">
        <v>5601</v>
      </c>
      <c r="AX46" s="87">
        <v>5560</v>
      </c>
      <c r="AY46" s="87">
        <v>5770</v>
      </c>
      <c r="AZ46" s="87">
        <v>6034</v>
      </c>
      <c r="BA46" s="87">
        <v>5884</v>
      </c>
      <c r="BB46" s="87">
        <v>5916</v>
      </c>
      <c r="BC46" s="87">
        <v>5613</v>
      </c>
      <c r="BD46" s="87">
        <v>5527</v>
      </c>
      <c r="BE46" s="87">
        <v>5674</v>
      </c>
      <c r="BF46" s="87">
        <v>5757</v>
      </c>
      <c r="BG46" s="87">
        <v>5792</v>
      </c>
      <c r="BH46" s="87">
        <v>6088</v>
      </c>
      <c r="BI46" s="87">
        <v>6133</v>
      </c>
      <c r="BJ46" s="87">
        <v>6179</v>
      </c>
      <c r="BK46" s="87">
        <v>6087</v>
      </c>
      <c r="BL46" s="87">
        <v>6196</v>
      </c>
      <c r="BM46" s="87">
        <v>6142</v>
      </c>
      <c r="BN46" s="87">
        <v>6276</v>
      </c>
      <c r="BO46" s="87">
        <v>6362</v>
      </c>
      <c r="BP46" s="87">
        <v>6113</v>
      </c>
      <c r="BQ46" s="87">
        <v>6070</v>
      </c>
      <c r="BR46" s="87">
        <v>5926</v>
      </c>
      <c r="BS46" s="87">
        <v>5642</v>
      </c>
      <c r="BT46" s="87">
        <v>5536</v>
      </c>
      <c r="BU46" s="87">
        <v>5250</v>
      </c>
      <c r="BV46" s="87">
        <v>4933</v>
      </c>
      <c r="BW46" s="87">
        <v>5096</v>
      </c>
      <c r="BX46" s="87">
        <v>4723</v>
      </c>
      <c r="BY46" s="87">
        <v>4490</v>
      </c>
      <c r="BZ46" s="87">
        <v>4363</v>
      </c>
      <c r="CA46" s="87">
        <v>4220</v>
      </c>
      <c r="CB46" s="87">
        <v>4135</v>
      </c>
      <c r="CC46" s="87">
        <v>4159</v>
      </c>
      <c r="CD46" s="87">
        <v>4151</v>
      </c>
      <c r="CE46" s="87">
        <v>4279</v>
      </c>
      <c r="CF46" s="87">
        <v>4411</v>
      </c>
      <c r="CG46" s="87">
        <v>4532</v>
      </c>
      <c r="CH46" s="87">
        <v>4786</v>
      </c>
      <c r="CI46" s="87">
        <v>3930</v>
      </c>
      <c r="CJ46" s="87">
        <v>3606</v>
      </c>
      <c r="CK46" s="87">
        <v>3384</v>
      </c>
      <c r="CL46" s="87">
        <v>3044</v>
      </c>
      <c r="CM46" s="87">
        <v>2712</v>
      </c>
      <c r="CN46" s="87">
        <v>2280</v>
      </c>
      <c r="CO46" s="87">
        <v>2329</v>
      </c>
      <c r="CP46" s="87">
        <v>2125</v>
      </c>
      <c r="CQ46" s="87">
        <v>2064</v>
      </c>
      <c r="CR46" s="87">
        <v>1983</v>
      </c>
      <c r="CS46" s="87">
        <v>1657</v>
      </c>
      <c r="CT46" s="87">
        <v>1573</v>
      </c>
      <c r="CU46" s="87">
        <v>1337</v>
      </c>
      <c r="CV46" s="87">
        <v>1123</v>
      </c>
      <c r="CW46" s="87">
        <v>1074</v>
      </c>
      <c r="CX46" s="87">
        <v>846</v>
      </c>
      <c r="CY46" s="87">
        <v>2777</v>
      </c>
      <c r="CZ46" s="88">
        <v>4679</v>
      </c>
      <c r="DA46" s="88">
        <v>4799</v>
      </c>
      <c r="DB46" s="88">
        <v>5136</v>
      </c>
      <c r="DC46" s="88">
        <v>5407</v>
      </c>
      <c r="DD46" s="88">
        <v>5651</v>
      </c>
      <c r="DE46" s="88">
        <v>5649</v>
      </c>
      <c r="DF46" s="88">
        <v>5655</v>
      </c>
      <c r="DG46" s="88">
        <v>5859</v>
      </c>
      <c r="DH46" s="88">
        <v>6010</v>
      </c>
      <c r="DI46" s="88">
        <v>5607</v>
      </c>
      <c r="DJ46" s="88">
        <v>5512</v>
      </c>
      <c r="DK46" s="88">
        <v>5611</v>
      </c>
      <c r="DL46" s="88">
        <v>5362</v>
      </c>
      <c r="DM46" s="88">
        <v>5274</v>
      </c>
      <c r="DN46" s="88">
        <v>5089</v>
      </c>
      <c r="DO46" s="88">
        <v>4849</v>
      </c>
      <c r="DP46" s="88">
        <v>4997</v>
      </c>
      <c r="DQ46" s="88">
        <v>4722</v>
      </c>
      <c r="DR46" s="88">
        <v>4666</v>
      </c>
      <c r="DS46" s="88">
        <v>4822</v>
      </c>
      <c r="DT46" s="88">
        <v>4771</v>
      </c>
      <c r="DU46" s="88">
        <v>5033</v>
      </c>
      <c r="DV46" s="88">
        <v>5232</v>
      </c>
      <c r="DW46" s="88">
        <v>5420</v>
      </c>
      <c r="DX46" s="88">
        <v>5606</v>
      </c>
      <c r="DY46" s="88">
        <v>5141</v>
      </c>
      <c r="DZ46" s="88">
        <v>5098</v>
      </c>
      <c r="EA46" s="88">
        <v>5030</v>
      </c>
      <c r="EB46" s="88">
        <v>5190</v>
      </c>
      <c r="EC46" s="88">
        <v>5115</v>
      </c>
      <c r="ED46" s="88">
        <v>5116</v>
      </c>
      <c r="EE46" s="88">
        <v>5274</v>
      </c>
      <c r="EF46" s="88">
        <v>5641</v>
      </c>
      <c r="EG46" s="88">
        <v>5630</v>
      </c>
      <c r="EH46" s="88">
        <v>5665</v>
      </c>
      <c r="EI46" s="88">
        <v>5953</v>
      </c>
      <c r="EJ46" s="88">
        <v>5823</v>
      </c>
      <c r="EK46" s="88">
        <v>6012</v>
      </c>
      <c r="EL46" s="88">
        <v>6036</v>
      </c>
      <c r="EM46" s="88">
        <v>6146</v>
      </c>
      <c r="EN46" s="88">
        <v>6150</v>
      </c>
      <c r="EO46" s="88">
        <v>5929</v>
      </c>
      <c r="EP46" s="88">
        <v>5553</v>
      </c>
      <c r="EQ46" s="88">
        <v>5610</v>
      </c>
      <c r="ER46" s="88">
        <v>5405</v>
      </c>
      <c r="ES46" s="88">
        <v>5509</v>
      </c>
      <c r="ET46" s="88">
        <v>5745</v>
      </c>
      <c r="EU46" s="88">
        <v>5939</v>
      </c>
      <c r="EV46" s="88">
        <v>6248</v>
      </c>
      <c r="EW46" s="88">
        <v>6436</v>
      </c>
      <c r="EX46" s="88">
        <v>6063</v>
      </c>
      <c r="EY46" s="88">
        <v>6219</v>
      </c>
      <c r="EZ46" s="88">
        <v>6285</v>
      </c>
      <c r="FA46" s="88">
        <v>6278</v>
      </c>
      <c r="FB46" s="88">
        <v>6185</v>
      </c>
      <c r="FC46" s="88">
        <v>6222</v>
      </c>
      <c r="FD46" s="88">
        <v>6174</v>
      </c>
      <c r="FE46" s="88">
        <v>5960</v>
      </c>
      <c r="FF46" s="88">
        <v>5760</v>
      </c>
      <c r="FG46" s="88">
        <v>5501</v>
      </c>
      <c r="FH46" s="88">
        <v>5189</v>
      </c>
      <c r="FI46" s="88">
        <v>5079</v>
      </c>
      <c r="FJ46" s="88">
        <v>5015</v>
      </c>
      <c r="FK46" s="88">
        <v>4807</v>
      </c>
      <c r="FL46" s="88">
        <v>4667</v>
      </c>
      <c r="FM46" s="88">
        <v>4673</v>
      </c>
      <c r="FN46" s="88">
        <v>4862</v>
      </c>
      <c r="FO46" s="88">
        <v>4586</v>
      </c>
      <c r="FP46" s="88">
        <v>4628</v>
      </c>
      <c r="FQ46" s="88">
        <v>4450</v>
      </c>
      <c r="FR46" s="88">
        <v>4397</v>
      </c>
      <c r="FS46" s="88">
        <v>4563</v>
      </c>
      <c r="FT46" s="88">
        <v>4718</v>
      </c>
      <c r="FU46" s="88">
        <v>5386</v>
      </c>
      <c r="FV46" s="88">
        <v>3937</v>
      </c>
      <c r="FW46" s="88">
        <v>3799</v>
      </c>
      <c r="FX46" s="88">
        <v>3705</v>
      </c>
      <c r="FY46" s="88">
        <v>3470</v>
      </c>
      <c r="FZ46" s="88">
        <v>2955</v>
      </c>
      <c r="GA46" s="88">
        <v>2605</v>
      </c>
      <c r="GB46" s="88">
        <v>2729</v>
      </c>
      <c r="GC46" s="88">
        <v>2713</v>
      </c>
      <c r="GD46" s="88">
        <v>2457</v>
      </c>
      <c r="GE46" s="88">
        <v>2305</v>
      </c>
      <c r="GF46" s="88">
        <v>2147</v>
      </c>
      <c r="GG46" s="88">
        <v>1962</v>
      </c>
      <c r="GH46" s="88">
        <v>1791</v>
      </c>
      <c r="GI46" s="88">
        <v>1602</v>
      </c>
      <c r="GJ46" s="88">
        <v>1499</v>
      </c>
      <c r="GK46" s="88">
        <v>1383</v>
      </c>
      <c r="GL46" s="89">
        <v>5999</v>
      </c>
    </row>
    <row r="47" spans="1:194" s="1" customFormat="1" hidden="1" x14ac:dyDescent="0.25">
      <c r="A47" s="90" t="s">
        <v>249</v>
      </c>
      <c r="B47" s="148" t="s">
        <v>286</v>
      </c>
      <c r="C47" s="30" t="str">
        <f t="shared" si="16"/>
        <v xml:space="preserve">England – CCGs - Cannock Chase </v>
      </c>
      <c r="D47" s="51">
        <f t="shared" si="17"/>
        <v>54230</v>
      </c>
      <c r="E47" s="51">
        <f t="shared" si="17"/>
        <v>56572</v>
      </c>
      <c r="F47" s="52">
        <f t="shared" si="18"/>
        <v>138310</v>
      </c>
      <c r="G47" s="52">
        <f t="shared" si="19"/>
        <v>68353</v>
      </c>
      <c r="H47" s="53">
        <f t="shared" si="20"/>
        <v>69957</v>
      </c>
      <c r="I47" s="53">
        <f t="shared" si="21"/>
        <v>54230</v>
      </c>
      <c r="J47" s="53">
        <f t="shared" si="22"/>
        <v>56572</v>
      </c>
      <c r="K47" s="50">
        <f t="shared" si="23"/>
        <v>14123</v>
      </c>
      <c r="L47" s="51">
        <f t="shared" si="24"/>
        <v>13385</v>
      </c>
      <c r="M47" s="87">
        <v>738</v>
      </c>
      <c r="N47" s="87">
        <v>774</v>
      </c>
      <c r="O47" s="87">
        <v>794</v>
      </c>
      <c r="P47" s="87">
        <v>764</v>
      </c>
      <c r="Q47" s="87">
        <v>777</v>
      </c>
      <c r="R47" s="87">
        <v>762</v>
      </c>
      <c r="S47" s="87">
        <v>777</v>
      </c>
      <c r="T47" s="87">
        <v>819</v>
      </c>
      <c r="U47" s="87">
        <v>817</v>
      </c>
      <c r="V47" s="87">
        <v>813</v>
      </c>
      <c r="W47" s="87">
        <v>824</v>
      </c>
      <c r="X47" s="87">
        <v>805</v>
      </c>
      <c r="Y47" s="87">
        <v>805</v>
      </c>
      <c r="Z47" s="87">
        <v>755</v>
      </c>
      <c r="AA47" s="87">
        <v>824</v>
      </c>
      <c r="AB47" s="87">
        <v>732</v>
      </c>
      <c r="AC47" s="87">
        <v>811</v>
      </c>
      <c r="AD47" s="87">
        <v>732</v>
      </c>
      <c r="AE47" s="87">
        <v>720</v>
      </c>
      <c r="AF47" s="87">
        <v>659</v>
      </c>
      <c r="AG47" s="87">
        <v>632</v>
      </c>
      <c r="AH47" s="87">
        <v>705</v>
      </c>
      <c r="AI47" s="87">
        <v>716</v>
      </c>
      <c r="AJ47" s="87">
        <v>818</v>
      </c>
      <c r="AK47" s="87">
        <v>839</v>
      </c>
      <c r="AL47" s="87">
        <v>854</v>
      </c>
      <c r="AM47" s="87">
        <v>893</v>
      </c>
      <c r="AN47" s="87">
        <v>841</v>
      </c>
      <c r="AO47" s="87">
        <v>886</v>
      </c>
      <c r="AP47" s="87">
        <v>919</v>
      </c>
      <c r="AQ47" s="87">
        <v>944</v>
      </c>
      <c r="AR47" s="87">
        <v>867</v>
      </c>
      <c r="AS47" s="87">
        <v>915</v>
      </c>
      <c r="AT47" s="87">
        <v>907</v>
      </c>
      <c r="AU47" s="87">
        <v>919</v>
      </c>
      <c r="AV47" s="87">
        <v>850</v>
      </c>
      <c r="AW47" s="87">
        <v>903</v>
      </c>
      <c r="AX47" s="87">
        <v>830</v>
      </c>
      <c r="AY47" s="87">
        <v>869</v>
      </c>
      <c r="AZ47" s="87">
        <v>841</v>
      </c>
      <c r="BA47" s="87">
        <v>806</v>
      </c>
      <c r="BB47" s="87">
        <v>795</v>
      </c>
      <c r="BC47" s="87">
        <v>662</v>
      </c>
      <c r="BD47" s="87">
        <v>687</v>
      </c>
      <c r="BE47" s="87">
        <v>815</v>
      </c>
      <c r="BF47" s="87">
        <v>810</v>
      </c>
      <c r="BG47" s="87">
        <v>816</v>
      </c>
      <c r="BH47" s="87">
        <v>942</v>
      </c>
      <c r="BI47" s="87">
        <v>1047</v>
      </c>
      <c r="BJ47" s="87">
        <v>1022</v>
      </c>
      <c r="BK47" s="87">
        <v>1036</v>
      </c>
      <c r="BL47" s="87">
        <v>1121</v>
      </c>
      <c r="BM47" s="87">
        <v>1078</v>
      </c>
      <c r="BN47" s="87">
        <v>1071</v>
      </c>
      <c r="BO47" s="87">
        <v>1120</v>
      </c>
      <c r="BP47" s="87">
        <v>1050</v>
      </c>
      <c r="BQ47" s="87">
        <v>1122</v>
      </c>
      <c r="BR47" s="87">
        <v>1031</v>
      </c>
      <c r="BS47" s="87">
        <v>1011</v>
      </c>
      <c r="BT47" s="87">
        <v>958</v>
      </c>
      <c r="BU47" s="87">
        <v>828</v>
      </c>
      <c r="BV47" s="87">
        <v>914</v>
      </c>
      <c r="BW47" s="87">
        <v>830</v>
      </c>
      <c r="BX47" s="87">
        <v>814</v>
      </c>
      <c r="BY47" s="87">
        <v>748</v>
      </c>
      <c r="BZ47" s="87">
        <v>717</v>
      </c>
      <c r="CA47" s="87">
        <v>794</v>
      </c>
      <c r="CB47" s="87">
        <v>704</v>
      </c>
      <c r="CC47" s="87">
        <v>648</v>
      </c>
      <c r="CD47" s="87">
        <v>692</v>
      </c>
      <c r="CE47" s="87">
        <v>716</v>
      </c>
      <c r="CF47" s="87">
        <v>717</v>
      </c>
      <c r="CG47" s="87">
        <v>744</v>
      </c>
      <c r="CH47" s="87">
        <v>804</v>
      </c>
      <c r="CI47" s="87">
        <v>651</v>
      </c>
      <c r="CJ47" s="87">
        <v>698</v>
      </c>
      <c r="CK47" s="87">
        <v>595</v>
      </c>
      <c r="CL47" s="87">
        <v>557</v>
      </c>
      <c r="CM47" s="87">
        <v>489</v>
      </c>
      <c r="CN47" s="87">
        <v>400</v>
      </c>
      <c r="CO47" s="87">
        <v>414</v>
      </c>
      <c r="CP47" s="87">
        <v>386</v>
      </c>
      <c r="CQ47" s="87">
        <v>324</v>
      </c>
      <c r="CR47" s="87">
        <v>316</v>
      </c>
      <c r="CS47" s="87">
        <v>252</v>
      </c>
      <c r="CT47" s="87">
        <v>224</v>
      </c>
      <c r="CU47" s="87">
        <v>176</v>
      </c>
      <c r="CV47" s="87">
        <v>147</v>
      </c>
      <c r="CW47" s="87">
        <v>123</v>
      </c>
      <c r="CX47" s="87">
        <v>127</v>
      </c>
      <c r="CY47" s="87">
        <v>354</v>
      </c>
      <c r="CZ47" s="88">
        <v>653</v>
      </c>
      <c r="DA47" s="88">
        <v>696</v>
      </c>
      <c r="DB47" s="88">
        <v>744</v>
      </c>
      <c r="DC47" s="88">
        <v>712</v>
      </c>
      <c r="DD47" s="88">
        <v>707</v>
      </c>
      <c r="DE47" s="88">
        <v>725</v>
      </c>
      <c r="DF47" s="88">
        <v>743</v>
      </c>
      <c r="DG47" s="88">
        <v>838</v>
      </c>
      <c r="DH47" s="88">
        <v>752</v>
      </c>
      <c r="DI47" s="88">
        <v>807</v>
      </c>
      <c r="DJ47" s="88">
        <v>737</v>
      </c>
      <c r="DK47" s="88">
        <v>770</v>
      </c>
      <c r="DL47" s="88">
        <v>785</v>
      </c>
      <c r="DM47" s="88">
        <v>824</v>
      </c>
      <c r="DN47" s="88">
        <v>767</v>
      </c>
      <c r="DO47" s="88">
        <v>709</v>
      </c>
      <c r="DP47" s="88">
        <v>717</v>
      </c>
      <c r="DQ47" s="88">
        <v>699</v>
      </c>
      <c r="DR47" s="88">
        <v>636</v>
      </c>
      <c r="DS47" s="88">
        <v>569</v>
      </c>
      <c r="DT47" s="88">
        <v>562</v>
      </c>
      <c r="DU47" s="88">
        <v>628</v>
      </c>
      <c r="DV47" s="88">
        <v>705</v>
      </c>
      <c r="DW47" s="88">
        <v>825</v>
      </c>
      <c r="DX47" s="88">
        <v>757</v>
      </c>
      <c r="DY47" s="88">
        <v>827</v>
      </c>
      <c r="DZ47" s="88">
        <v>899</v>
      </c>
      <c r="EA47" s="88">
        <v>902</v>
      </c>
      <c r="EB47" s="88">
        <v>977</v>
      </c>
      <c r="EC47" s="88">
        <v>992</v>
      </c>
      <c r="ED47" s="88">
        <v>898</v>
      </c>
      <c r="EE47" s="88">
        <v>952</v>
      </c>
      <c r="EF47" s="88">
        <v>921</v>
      </c>
      <c r="EG47" s="88">
        <v>963</v>
      </c>
      <c r="EH47" s="88">
        <v>937</v>
      </c>
      <c r="EI47" s="88">
        <v>874</v>
      </c>
      <c r="EJ47" s="88">
        <v>926</v>
      </c>
      <c r="EK47" s="88">
        <v>877</v>
      </c>
      <c r="EL47" s="88">
        <v>874</v>
      </c>
      <c r="EM47" s="88">
        <v>903</v>
      </c>
      <c r="EN47" s="88">
        <v>865</v>
      </c>
      <c r="EO47" s="88">
        <v>814</v>
      </c>
      <c r="EP47" s="88">
        <v>696</v>
      </c>
      <c r="EQ47" s="88">
        <v>700</v>
      </c>
      <c r="ER47" s="88">
        <v>762</v>
      </c>
      <c r="ES47" s="88">
        <v>783</v>
      </c>
      <c r="ET47" s="88">
        <v>896</v>
      </c>
      <c r="EU47" s="88">
        <v>953</v>
      </c>
      <c r="EV47" s="88">
        <v>1001</v>
      </c>
      <c r="EW47" s="88">
        <v>1046</v>
      </c>
      <c r="EX47" s="88">
        <v>1053</v>
      </c>
      <c r="EY47" s="88">
        <v>1065</v>
      </c>
      <c r="EZ47" s="88">
        <v>1100</v>
      </c>
      <c r="FA47" s="88">
        <v>1018</v>
      </c>
      <c r="FB47" s="88">
        <v>1084</v>
      </c>
      <c r="FC47" s="88">
        <v>1080</v>
      </c>
      <c r="FD47" s="88">
        <v>1049</v>
      </c>
      <c r="FE47" s="88">
        <v>1058</v>
      </c>
      <c r="FF47" s="88">
        <v>1038</v>
      </c>
      <c r="FG47" s="88">
        <v>962</v>
      </c>
      <c r="FH47" s="88">
        <v>844</v>
      </c>
      <c r="FI47" s="88">
        <v>872</v>
      </c>
      <c r="FJ47" s="88">
        <v>832</v>
      </c>
      <c r="FK47" s="88">
        <v>810</v>
      </c>
      <c r="FL47" s="88">
        <v>815</v>
      </c>
      <c r="FM47" s="88">
        <v>776</v>
      </c>
      <c r="FN47" s="88">
        <v>769</v>
      </c>
      <c r="FO47" s="88">
        <v>801</v>
      </c>
      <c r="FP47" s="88">
        <v>720</v>
      </c>
      <c r="FQ47" s="88">
        <v>750</v>
      </c>
      <c r="FR47" s="88">
        <v>821</v>
      </c>
      <c r="FS47" s="88">
        <v>709</v>
      </c>
      <c r="FT47" s="88">
        <v>822</v>
      </c>
      <c r="FU47" s="88">
        <v>907</v>
      </c>
      <c r="FV47" s="88">
        <v>689</v>
      </c>
      <c r="FW47" s="88">
        <v>675</v>
      </c>
      <c r="FX47" s="88">
        <v>657</v>
      </c>
      <c r="FY47" s="88">
        <v>616</v>
      </c>
      <c r="FZ47" s="88">
        <v>590</v>
      </c>
      <c r="GA47" s="88">
        <v>470</v>
      </c>
      <c r="GB47" s="88">
        <v>477</v>
      </c>
      <c r="GC47" s="88">
        <v>484</v>
      </c>
      <c r="GD47" s="88">
        <v>434</v>
      </c>
      <c r="GE47" s="88">
        <v>419</v>
      </c>
      <c r="GF47" s="88">
        <v>341</v>
      </c>
      <c r="GG47" s="88">
        <v>279</v>
      </c>
      <c r="GH47" s="88">
        <v>268</v>
      </c>
      <c r="GI47" s="88">
        <v>234</v>
      </c>
      <c r="GJ47" s="88">
        <v>235</v>
      </c>
      <c r="GK47" s="88">
        <v>200</v>
      </c>
      <c r="GL47" s="89">
        <v>829</v>
      </c>
    </row>
    <row r="48" spans="1:194" s="1" customFormat="1" hidden="1" x14ac:dyDescent="0.25">
      <c r="A48" s="90" t="s">
        <v>249</v>
      </c>
      <c r="B48" s="148" t="s">
        <v>287</v>
      </c>
      <c r="C48" s="30" t="str">
        <f t="shared" si="16"/>
        <v xml:space="preserve">England – CCGs - Castle Point and Rochford </v>
      </c>
      <c r="D48" s="51">
        <f t="shared" si="17"/>
        <v>69105</v>
      </c>
      <c r="E48" s="51">
        <f t="shared" si="17"/>
        <v>74458</v>
      </c>
      <c r="F48" s="52">
        <f t="shared" si="18"/>
        <v>178151</v>
      </c>
      <c r="G48" s="52">
        <f t="shared" si="19"/>
        <v>86847</v>
      </c>
      <c r="H48" s="53">
        <f t="shared" si="20"/>
        <v>91304</v>
      </c>
      <c r="I48" s="53">
        <f t="shared" si="21"/>
        <v>69105</v>
      </c>
      <c r="J48" s="53">
        <f t="shared" si="22"/>
        <v>74458</v>
      </c>
      <c r="K48" s="50">
        <f t="shared" si="23"/>
        <v>17742</v>
      </c>
      <c r="L48" s="51">
        <f t="shared" si="24"/>
        <v>16846</v>
      </c>
      <c r="M48" s="87">
        <v>782</v>
      </c>
      <c r="N48" s="87">
        <v>813</v>
      </c>
      <c r="O48" s="87">
        <v>899</v>
      </c>
      <c r="P48" s="87">
        <v>935</v>
      </c>
      <c r="Q48" s="87">
        <v>961</v>
      </c>
      <c r="R48" s="87">
        <v>949</v>
      </c>
      <c r="S48" s="87">
        <v>959</v>
      </c>
      <c r="T48" s="87">
        <v>1074</v>
      </c>
      <c r="U48" s="87">
        <v>1027</v>
      </c>
      <c r="V48" s="87">
        <v>1053</v>
      </c>
      <c r="W48" s="87">
        <v>1000</v>
      </c>
      <c r="X48" s="87">
        <v>1081</v>
      </c>
      <c r="Y48" s="87">
        <v>1095</v>
      </c>
      <c r="Z48" s="87">
        <v>1044</v>
      </c>
      <c r="AA48" s="87">
        <v>1065</v>
      </c>
      <c r="AB48" s="87">
        <v>941</v>
      </c>
      <c r="AC48" s="87">
        <v>1056</v>
      </c>
      <c r="AD48" s="87">
        <v>1008</v>
      </c>
      <c r="AE48" s="87">
        <v>855</v>
      </c>
      <c r="AF48" s="87">
        <v>835</v>
      </c>
      <c r="AG48" s="87">
        <v>784</v>
      </c>
      <c r="AH48" s="87">
        <v>835</v>
      </c>
      <c r="AI48" s="87">
        <v>1003</v>
      </c>
      <c r="AJ48" s="87">
        <v>1061</v>
      </c>
      <c r="AK48" s="87">
        <v>1013</v>
      </c>
      <c r="AL48" s="87">
        <v>1024</v>
      </c>
      <c r="AM48" s="87">
        <v>1013</v>
      </c>
      <c r="AN48" s="87">
        <v>955</v>
      </c>
      <c r="AO48" s="87">
        <v>938</v>
      </c>
      <c r="AP48" s="87">
        <v>1001</v>
      </c>
      <c r="AQ48" s="87">
        <v>982</v>
      </c>
      <c r="AR48" s="87">
        <v>988</v>
      </c>
      <c r="AS48" s="87">
        <v>965</v>
      </c>
      <c r="AT48" s="87">
        <v>912</v>
      </c>
      <c r="AU48" s="87">
        <v>972</v>
      </c>
      <c r="AV48" s="87">
        <v>953</v>
      </c>
      <c r="AW48" s="87">
        <v>868</v>
      </c>
      <c r="AX48" s="87">
        <v>880</v>
      </c>
      <c r="AY48" s="87">
        <v>945</v>
      </c>
      <c r="AZ48" s="87">
        <v>964</v>
      </c>
      <c r="BA48" s="87">
        <v>956</v>
      </c>
      <c r="BB48" s="87">
        <v>983</v>
      </c>
      <c r="BC48" s="87">
        <v>897</v>
      </c>
      <c r="BD48" s="87">
        <v>962</v>
      </c>
      <c r="BE48" s="87">
        <v>935</v>
      </c>
      <c r="BF48" s="87">
        <v>1082</v>
      </c>
      <c r="BG48" s="87">
        <v>1096</v>
      </c>
      <c r="BH48" s="87">
        <v>1109</v>
      </c>
      <c r="BI48" s="87">
        <v>1130</v>
      </c>
      <c r="BJ48" s="87">
        <v>1242</v>
      </c>
      <c r="BK48" s="87">
        <v>1223</v>
      </c>
      <c r="BL48" s="87">
        <v>1320</v>
      </c>
      <c r="BM48" s="87">
        <v>1261</v>
      </c>
      <c r="BN48" s="87">
        <v>1350</v>
      </c>
      <c r="BO48" s="87">
        <v>1354</v>
      </c>
      <c r="BP48" s="87">
        <v>1292</v>
      </c>
      <c r="BQ48" s="87">
        <v>1251</v>
      </c>
      <c r="BR48" s="87">
        <v>1285</v>
      </c>
      <c r="BS48" s="87">
        <v>1271</v>
      </c>
      <c r="BT48" s="87">
        <v>1229</v>
      </c>
      <c r="BU48" s="87">
        <v>1133</v>
      </c>
      <c r="BV48" s="87">
        <v>1193</v>
      </c>
      <c r="BW48" s="87">
        <v>1115</v>
      </c>
      <c r="BX48" s="87">
        <v>1147</v>
      </c>
      <c r="BY48" s="87">
        <v>1000</v>
      </c>
      <c r="BZ48" s="87">
        <v>959</v>
      </c>
      <c r="CA48" s="87">
        <v>1007</v>
      </c>
      <c r="CB48" s="87">
        <v>1075</v>
      </c>
      <c r="CC48" s="87">
        <v>955</v>
      </c>
      <c r="CD48" s="87">
        <v>955</v>
      </c>
      <c r="CE48" s="87">
        <v>972</v>
      </c>
      <c r="CF48" s="87">
        <v>1083</v>
      </c>
      <c r="CG48" s="87">
        <v>1229</v>
      </c>
      <c r="CH48" s="87">
        <v>1450</v>
      </c>
      <c r="CI48" s="87">
        <v>1006</v>
      </c>
      <c r="CJ48" s="87">
        <v>968</v>
      </c>
      <c r="CK48" s="87">
        <v>893</v>
      </c>
      <c r="CL48" s="87">
        <v>841</v>
      </c>
      <c r="CM48" s="87">
        <v>692</v>
      </c>
      <c r="CN48" s="87">
        <v>626</v>
      </c>
      <c r="CO48" s="87">
        <v>605</v>
      </c>
      <c r="CP48" s="87">
        <v>568</v>
      </c>
      <c r="CQ48" s="87">
        <v>550</v>
      </c>
      <c r="CR48" s="87">
        <v>514</v>
      </c>
      <c r="CS48" s="87">
        <v>498</v>
      </c>
      <c r="CT48" s="87">
        <v>364</v>
      </c>
      <c r="CU48" s="87">
        <v>356</v>
      </c>
      <c r="CV48" s="87">
        <v>327</v>
      </c>
      <c r="CW48" s="87">
        <v>264</v>
      </c>
      <c r="CX48" s="87">
        <v>196</v>
      </c>
      <c r="CY48" s="87">
        <v>590</v>
      </c>
      <c r="CZ48" s="88">
        <v>804</v>
      </c>
      <c r="DA48" s="88">
        <v>800</v>
      </c>
      <c r="DB48" s="88">
        <v>844</v>
      </c>
      <c r="DC48" s="88">
        <v>856</v>
      </c>
      <c r="DD48" s="88">
        <v>830</v>
      </c>
      <c r="DE48" s="88">
        <v>936</v>
      </c>
      <c r="DF48" s="88">
        <v>961</v>
      </c>
      <c r="DG48" s="88">
        <v>907</v>
      </c>
      <c r="DH48" s="88">
        <v>900</v>
      </c>
      <c r="DI48" s="88">
        <v>1048</v>
      </c>
      <c r="DJ48" s="88">
        <v>1100</v>
      </c>
      <c r="DK48" s="88">
        <v>1048</v>
      </c>
      <c r="DL48" s="88">
        <v>1015</v>
      </c>
      <c r="DM48" s="88">
        <v>957</v>
      </c>
      <c r="DN48" s="88">
        <v>988</v>
      </c>
      <c r="DO48" s="88">
        <v>949</v>
      </c>
      <c r="DP48" s="88">
        <v>969</v>
      </c>
      <c r="DQ48" s="88">
        <v>934</v>
      </c>
      <c r="DR48" s="88">
        <v>885</v>
      </c>
      <c r="DS48" s="88">
        <v>723</v>
      </c>
      <c r="DT48" s="88">
        <v>749</v>
      </c>
      <c r="DU48" s="88">
        <v>790</v>
      </c>
      <c r="DV48" s="88">
        <v>879</v>
      </c>
      <c r="DW48" s="88">
        <v>907</v>
      </c>
      <c r="DX48" s="88">
        <v>949</v>
      </c>
      <c r="DY48" s="88">
        <v>919</v>
      </c>
      <c r="DZ48" s="88">
        <v>928</v>
      </c>
      <c r="EA48" s="88">
        <v>946</v>
      </c>
      <c r="EB48" s="88">
        <v>1019</v>
      </c>
      <c r="EC48" s="88">
        <v>947</v>
      </c>
      <c r="ED48" s="88">
        <v>949</v>
      </c>
      <c r="EE48" s="88">
        <v>1012</v>
      </c>
      <c r="EF48" s="88">
        <v>1022</v>
      </c>
      <c r="EG48" s="88">
        <v>970</v>
      </c>
      <c r="EH48" s="88">
        <v>926</v>
      </c>
      <c r="EI48" s="88">
        <v>936</v>
      </c>
      <c r="EJ48" s="88">
        <v>977</v>
      </c>
      <c r="EK48" s="88">
        <v>985</v>
      </c>
      <c r="EL48" s="88">
        <v>1050</v>
      </c>
      <c r="EM48" s="88">
        <v>1058</v>
      </c>
      <c r="EN48" s="88">
        <v>1126</v>
      </c>
      <c r="EO48" s="88">
        <v>1038</v>
      </c>
      <c r="EP48" s="88">
        <v>935</v>
      </c>
      <c r="EQ48" s="88">
        <v>984</v>
      </c>
      <c r="ER48" s="88">
        <v>1064</v>
      </c>
      <c r="ES48" s="88">
        <v>1070</v>
      </c>
      <c r="ET48" s="88">
        <v>1077</v>
      </c>
      <c r="EU48" s="88">
        <v>1188</v>
      </c>
      <c r="EV48" s="88">
        <v>1250</v>
      </c>
      <c r="EW48" s="88">
        <v>1329</v>
      </c>
      <c r="EX48" s="88">
        <v>1334</v>
      </c>
      <c r="EY48" s="88">
        <v>1375</v>
      </c>
      <c r="EZ48" s="88">
        <v>1353</v>
      </c>
      <c r="FA48" s="88">
        <v>1415</v>
      </c>
      <c r="FB48" s="88">
        <v>1291</v>
      </c>
      <c r="FC48" s="88">
        <v>1337</v>
      </c>
      <c r="FD48" s="88">
        <v>1302</v>
      </c>
      <c r="FE48" s="88">
        <v>1342</v>
      </c>
      <c r="FF48" s="88">
        <v>1279</v>
      </c>
      <c r="FG48" s="88">
        <v>1259</v>
      </c>
      <c r="FH48" s="88">
        <v>1161</v>
      </c>
      <c r="FI48" s="88">
        <v>1127</v>
      </c>
      <c r="FJ48" s="88">
        <v>1167</v>
      </c>
      <c r="FK48" s="88">
        <v>1095</v>
      </c>
      <c r="FL48" s="88">
        <v>1107</v>
      </c>
      <c r="FM48" s="88">
        <v>1075</v>
      </c>
      <c r="FN48" s="88">
        <v>1118</v>
      </c>
      <c r="FO48" s="88">
        <v>1139</v>
      </c>
      <c r="FP48" s="88">
        <v>1092</v>
      </c>
      <c r="FQ48" s="88">
        <v>1153</v>
      </c>
      <c r="FR48" s="88">
        <v>1203</v>
      </c>
      <c r="FS48" s="88">
        <v>1231</v>
      </c>
      <c r="FT48" s="88">
        <v>1391</v>
      </c>
      <c r="FU48" s="88">
        <v>1578</v>
      </c>
      <c r="FV48" s="88">
        <v>1174</v>
      </c>
      <c r="FW48" s="88">
        <v>1084</v>
      </c>
      <c r="FX48" s="88">
        <v>1049</v>
      </c>
      <c r="FY48" s="88">
        <v>1025</v>
      </c>
      <c r="FZ48" s="88">
        <v>902</v>
      </c>
      <c r="GA48" s="88">
        <v>747</v>
      </c>
      <c r="GB48" s="88">
        <v>764</v>
      </c>
      <c r="GC48" s="88">
        <v>821</v>
      </c>
      <c r="GD48" s="88">
        <v>714</v>
      </c>
      <c r="GE48" s="88">
        <v>668</v>
      </c>
      <c r="GF48" s="88">
        <v>636</v>
      </c>
      <c r="GG48" s="88">
        <v>531</v>
      </c>
      <c r="GH48" s="88">
        <v>460</v>
      </c>
      <c r="GI48" s="88">
        <v>436</v>
      </c>
      <c r="GJ48" s="88">
        <v>390</v>
      </c>
      <c r="GK48" s="88">
        <v>335</v>
      </c>
      <c r="GL48" s="89">
        <v>1211</v>
      </c>
    </row>
    <row r="49" spans="1:194" s="1" customFormat="1" hidden="1" x14ac:dyDescent="0.25">
      <c r="A49" s="90" t="s">
        <v>249</v>
      </c>
      <c r="B49" s="148" t="s">
        <v>288</v>
      </c>
      <c r="C49" s="30" t="str">
        <f t="shared" si="16"/>
        <v xml:space="preserve">England – CCGs - Cheshire </v>
      </c>
      <c r="D49" s="51">
        <f t="shared" si="17"/>
        <v>281208</v>
      </c>
      <c r="E49" s="51">
        <f t="shared" si="17"/>
        <v>302036</v>
      </c>
      <c r="F49" s="52">
        <f t="shared" si="18"/>
        <v>730490</v>
      </c>
      <c r="G49" s="52">
        <f t="shared" si="19"/>
        <v>356930</v>
      </c>
      <c r="H49" s="53">
        <f t="shared" si="20"/>
        <v>373560</v>
      </c>
      <c r="I49" s="53">
        <f t="shared" si="21"/>
        <v>281208</v>
      </c>
      <c r="J49" s="53">
        <f t="shared" si="22"/>
        <v>302036</v>
      </c>
      <c r="K49" s="50">
        <f t="shared" si="23"/>
        <v>75722</v>
      </c>
      <c r="L49" s="51">
        <f t="shared" si="24"/>
        <v>71524</v>
      </c>
      <c r="M49" s="87">
        <v>3633</v>
      </c>
      <c r="N49" s="87">
        <v>3654</v>
      </c>
      <c r="O49" s="87">
        <v>4108</v>
      </c>
      <c r="P49" s="87">
        <v>4104</v>
      </c>
      <c r="Q49" s="87">
        <v>4274</v>
      </c>
      <c r="R49" s="87">
        <v>4226</v>
      </c>
      <c r="S49" s="87">
        <v>4261</v>
      </c>
      <c r="T49" s="87">
        <v>4517</v>
      </c>
      <c r="U49" s="87">
        <v>4559</v>
      </c>
      <c r="V49" s="87">
        <v>4403</v>
      </c>
      <c r="W49" s="87">
        <v>4223</v>
      </c>
      <c r="X49" s="87">
        <v>4341</v>
      </c>
      <c r="Y49" s="87">
        <v>4527</v>
      </c>
      <c r="Z49" s="87">
        <v>4406</v>
      </c>
      <c r="AA49" s="87">
        <v>4338</v>
      </c>
      <c r="AB49" s="87">
        <v>4157</v>
      </c>
      <c r="AC49" s="87">
        <v>4078</v>
      </c>
      <c r="AD49" s="87">
        <v>3913</v>
      </c>
      <c r="AE49" s="87">
        <v>3759</v>
      </c>
      <c r="AF49" s="87">
        <v>3090</v>
      </c>
      <c r="AG49" s="87">
        <v>3026</v>
      </c>
      <c r="AH49" s="87">
        <v>3381</v>
      </c>
      <c r="AI49" s="87">
        <v>3699</v>
      </c>
      <c r="AJ49" s="87">
        <v>3839</v>
      </c>
      <c r="AK49" s="87">
        <v>3768</v>
      </c>
      <c r="AL49" s="87">
        <v>4043</v>
      </c>
      <c r="AM49" s="87">
        <v>3958</v>
      </c>
      <c r="AN49" s="87">
        <v>4111</v>
      </c>
      <c r="AO49" s="87">
        <v>4106</v>
      </c>
      <c r="AP49" s="87">
        <v>3880</v>
      </c>
      <c r="AQ49" s="87">
        <v>3984</v>
      </c>
      <c r="AR49" s="87">
        <v>3670</v>
      </c>
      <c r="AS49" s="87">
        <v>3913</v>
      </c>
      <c r="AT49" s="87">
        <v>3561</v>
      </c>
      <c r="AU49" s="87">
        <v>3979</v>
      </c>
      <c r="AV49" s="87">
        <v>4055</v>
      </c>
      <c r="AW49" s="87">
        <v>3814</v>
      </c>
      <c r="AX49" s="87">
        <v>4013</v>
      </c>
      <c r="AY49" s="87">
        <v>4017</v>
      </c>
      <c r="AZ49" s="87">
        <v>4114</v>
      </c>
      <c r="BA49" s="87">
        <v>4261</v>
      </c>
      <c r="BB49" s="87">
        <v>4228</v>
      </c>
      <c r="BC49" s="87">
        <v>3866</v>
      </c>
      <c r="BD49" s="87">
        <v>3787</v>
      </c>
      <c r="BE49" s="87">
        <v>4247</v>
      </c>
      <c r="BF49" s="87">
        <v>4370</v>
      </c>
      <c r="BG49" s="87">
        <v>4491</v>
      </c>
      <c r="BH49" s="87">
        <v>4891</v>
      </c>
      <c r="BI49" s="87">
        <v>5199</v>
      </c>
      <c r="BJ49" s="87">
        <v>5269</v>
      </c>
      <c r="BK49" s="87">
        <v>5091</v>
      </c>
      <c r="BL49" s="87">
        <v>5364</v>
      </c>
      <c r="BM49" s="87">
        <v>5464</v>
      </c>
      <c r="BN49" s="87">
        <v>5413</v>
      </c>
      <c r="BO49" s="87">
        <v>5439</v>
      </c>
      <c r="BP49" s="87">
        <v>5382</v>
      </c>
      <c r="BQ49" s="87">
        <v>5578</v>
      </c>
      <c r="BR49" s="87">
        <v>5618</v>
      </c>
      <c r="BS49" s="87">
        <v>5404</v>
      </c>
      <c r="BT49" s="87">
        <v>5158</v>
      </c>
      <c r="BU49" s="87">
        <v>4883</v>
      </c>
      <c r="BV49" s="87">
        <v>4654</v>
      </c>
      <c r="BW49" s="87">
        <v>4679</v>
      </c>
      <c r="BX49" s="87">
        <v>4357</v>
      </c>
      <c r="BY49" s="87">
        <v>4366</v>
      </c>
      <c r="BZ49" s="87">
        <v>4075</v>
      </c>
      <c r="CA49" s="87">
        <v>4119</v>
      </c>
      <c r="CB49" s="87">
        <v>4181</v>
      </c>
      <c r="CC49" s="87">
        <v>3915</v>
      </c>
      <c r="CD49" s="87">
        <v>4163</v>
      </c>
      <c r="CE49" s="87">
        <v>4193</v>
      </c>
      <c r="CF49" s="87">
        <v>4339</v>
      </c>
      <c r="CG49" s="87">
        <v>4549</v>
      </c>
      <c r="CH49" s="87">
        <v>4938</v>
      </c>
      <c r="CI49" s="87">
        <v>3614</v>
      </c>
      <c r="CJ49" s="87">
        <v>3655</v>
      </c>
      <c r="CK49" s="87">
        <v>3519</v>
      </c>
      <c r="CL49" s="87">
        <v>3117</v>
      </c>
      <c r="CM49" s="87">
        <v>2648</v>
      </c>
      <c r="CN49" s="87">
        <v>2424</v>
      </c>
      <c r="CO49" s="87">
        <v>2358</v>
      </c>
      <c r="CP49" s="87">
        <v>2325</v>
      </c>
      <c r="CQ49" s="87">
        <v>2103</v>
      </c>
      <c r="CR49" s="87">
        <v>1835</v>
      </c>
      <c r="CS49" s="87">
        <v>1666</v>
      </c>
      <c r="CT49" s="87">
        <v>1495</v>
      </c>
      <c r="CU49" s="87">
        <v>1175</v>
      </c>
      <c r="CV49" s="87">
        <v>1071</v>
      </c>
      <c r="CW49" s="87">
        <v>874</v>
      </c>
      <c r="CX49" s="87">
        <v>852</v>
      </c>
      <c r="CY49" s="87">
        <v>2766</v>
      </c>
      <c r="CZ49" s="88">
        <v>3393</v>
      </c>
      <c r="DA49" s="88">
        <v>3501</v>
      </c>
      <c r="DB49" s="88">
        <v>3687</v>
      </c>
      <c r="DC49" s="88">
        <v>3889</v>
      </c>
      <c r="DD49" s="88">
        <v>4009</v>
      </c>
      <c r="DE49" s="88">
        <v>3909</v>
      </c>
      <c r="DF49" s="88">
        <v>4033</v>
      </c>
      <c r="DG49" s="88">
        <v>4142</v>
      </c>
      <c r="DH49" s="88">
        <v>4304</v>
      </c>
      <c r="DI49" s="88">
        <v>4315</v>
      </c>
      <c r="DJ49" s="88">
        <v>4002</v>
      </c>
      <c r="DK49" s="88">
        <v>4118</v>
      </c>
      <c r="DL49" s="88">
        <v>4216</v>
      </c>
      <c r="DM49" s="88">
        <v>4094</v>
      </c>
      <c r="DN49" s="88">
        <v>4079</v>
      </c>
      <c r="DO49" s="88">
        <v>4027</v>
      </c>
      <c r="DP49" s="88">
        <v>3966</v>
      </c>
      <c r="DQ49" s="88">
        <v>3840</v>
      </c>
      <c r="DR49" s="88">
        <v>3522</v>
      </c>
      <c r="DS49" s="88">
        <v>2941</v>
      </c>
      <c r="DT49" s="88">
        <v>3055</v>
      </c>
      <c r="DU49" s="88">
        <v>3446</v>
      </c>
      <c r="DV49" s="88">
        <v>3556</v>
      </c>
      <c r="DW49" s="88">
        <v>3721</v>
      </c>
      <c r="DX49" s="88">
        <v>3775</v>
      </c>
      <c r="DY49" s="88">
        <v>3513</v>
      </c>
      <c r="DZ49" s="88">
        <v>3647</v>
      </c>
      <c r="EA49" s="88">
        <v>3799</v>
      </c>
      <c r="EB49" s="88">
        <v>4164</v>
      </c>
      <c r="EC49" s="88">
        <v>3967</v>
      </c>
      <c r="ED49" s="88">
        <v>3911</v>
      </c>
      <c r="EE49" s="88">
        <v>4124</v>
      </c>
      <c r="EF49" s="88">
        <v>4329</v>
      </c>
      <c r="EG49" s="88">
        <v>4019</v>
      </c>
      <c r="EH49" s="88">
        <v>4254</v>
      </c>
      <c r="EI49" s="88">
        <v>4381</v>
      </c>
      <c r="EJ49" s="88">
        <v>4355</v>
      </c>
      <c r="EK49" s="88">
        <v>4504</v>
      </c>
      <c r="EL49" s="88">
        <v>4460</v>
      </c>
      <c r="EM49" s="88">
        <v>4408</v>
      </c>
      <c r="EN49" s="88">
        <v>4674</v>
      </c>
      <c r="EO49" s="88">
        <v>4398</v>
      </c>
      <c r="EP49" s="88">
        <v>4118</v>
      </c>
      <c r="EQ49" s="88">
        <v>4225</v>
      </c>
      <c r="ER49" s="88">
        <v>4255</v>
      </c>
      <c r="ES49" s="88">
        <v>4643</v>
      </c>
      <c r="ET49" s="88">
        <v>4854</v>
      </c>
      <c r="EU49" s="88">
        <v>5072</v>
      </c>
      <c r="EV49" s="88">
        <v>5432</v>
      </c>
      <c r="EW49" s="88">
        <v>5539</v>
      </c>
      <c r="EX49" s="88">
        <v>5462</v>
      </c>
      <c r="EY49" s="88">
        <v>5831</v>
      </c>
      <c r="EZ49" s="88">
        <v>5678</v>
      </c>
      <c r="FA49" s="88">
        <v>5674</v>
      </c>
      <c r="FB49" s="88">
        <v>5772</v>
      </c>
      <c r="FC49" s="88">
        <v>5894</v>
      </c>
      <c r="FD49" s="88">
        <v>5797</v>
      </c>
      <c r="FE49" s="88">
        <v>5676</v>
      </c>
      <c r="FF49" s="88">
        <v>5582</v>
      </c>
      <c r="FG49" s="88">
        <v>5519</v>
      </c>
      <c r="FH49" s="88">
        <v>5041</v>
      </c>
      <c r="FI49" s="88">
        <v>4947</v>
      </c>
      <c r="FJ49" s="88">
        <v>4832</v>
      </c>
      <c r="FK49" s="88">
        <v>4713</v>
      </c>
      <c r="FL49" s="88">
        <v>4463</v>
      </c>
      <c r="FM49" s="88">
        <v>4342</v>
      </c>
      <c r="FN49" s="88">
        <v>4333</v>
      </c>
      <c r="FO49" s="88">
        <v>4267</v>
      </c>
      <c r="FP49" s="88">
        <v>4258</v>
      </c>
      <c r="FQ49" s="88">
        <v>4454</v>
      </c>
      <c r="FR49" s="88">
        <v>4504</v>
      </c>
      <c r="FS49" s="88">
        <v>4521</v>
      </c>
      <c r="FT49" s="88">
        <v>5036</v>
      </c>
      <c r="FU49" s="88">
        <v>5298</v>
      </c>
      <c r="FV49" s="88">
        <v>3938</v>
      </c>
      <c r="FW49" s="88">
        <v>3792</v>
      </c>
      <c r="FX49" s="88">
        <v>3768</v>
      </c>
      <c r="FY49" s="88">
        <v>3435</v>
      </c>
      <c r="FZ49" s="88">
        <v>3081</v>
      </c>
      <c r="GA49" s="88">
        <v>2841</v>
      </c>
      <c r="GB49" s="88">
        <v>2867</v>
      </c>
      <c r="GC49" s="88">
        <v>2545</v>
      </c>
      <c r="GD49" s="88">
        <v>2610</v>
      </c>
      <c r="GE49" s="88">
        <v>2421</v>
      </c>
      <c r="GF49" s="88">
        <v>2230</v>
      </c>
      <c r="GG49" s="88">
        <v>1961</v>
      </c>
      <c r="GH49" s="88">
        <v>1750</v>
      </c>
      <c r="GI49" s="88">
        <v>1527</v>
      </c>
      <c r="GJ49" s="88">
        <v>1488</v>
      </c>
      <c r="GK49" s="88">
        <v>1354</v>
      </c>
      <c r="GL49" s="89">
        <v>5473</v>
      </c>
    </row>
    <row r="50" spans="1:194" s="1" customFormat="1" hidden="1" x14ac:dyDescent="0.25">
      <c r="A50" s="90" t="s">
        <v>249</v>
      </c>
      <c r="B50" s="148" t="s">
        <v>289</v>
      </c>
      <c r="C50" s="30" t="str">
        <f t="shared" si="16"/>
        <v xml:space="preserve">England – CCGs - Chorley and South Ribble </v>
      </c>
      <c r="D50" s="51">
        <f t="shared" si="17"/>
        <v>69825</v>
      </c>
      <c r="E50" s="51">
        <f t="shared" si="17"/>
        <v>72336</v>
      </c>
      <c r="F50" s="52">
        <f t="shared" si="18"/>
        <v>179497</v>
      </c>
      <c r="G50" s="52">
        <f t="shared" si="19"/>
        <v>88931</v>
      </c>
      <c r="H50" s="53">
        <f t="shared" si="20"/>
        <v>90566</v>
      </c>
      <c r="I50" s="53">
        <f t="shared" si="21"/>
        <v>69825</v>
      </c>
      <c r="J50" s="53">
        <f t="shared" si="22"/>
        <v>72336</v>
      </c>
      <c r="K50" s="50">
        <f t="shared" si="23"/>
        <v>19106</v>
      </c>
      <c r="L50" s="51">
        <f t="shared" si="24"/>
        <v>18230</v>
      </c>
      <c r="M50" s="87">
        <v>845</v>
      </c>
      <c r="N50" s="87">
        <v>930</v>
      </c>
      <c r="O50" s="87">
        <v>935</v>
      </c>
      <c r="P50" s="87">
        <v>1024</v>
      </c>
      <c r="Q50" s="87">
        <v>1081</v>
      </c>
      <c r="R50" s="87">
        <v>1065</v>
      </c>
      <c r="S50" s="87">
        <v>1121</v>
      </c>
      <c r="T50" s="87">
        <v>1137</v>
      </c>
      <c r="U50" s="87">
        <v>1169</v>
      </c>
      <c r="V50" s="87">
        <v>1168</v>
      </c>
      <c r="W50" s="87">
        <v>1132</v>
      </c>
      <c r="X50" s="87">
        <v>1185</v>
      </c>
      <c r="Y50" s="87">
        <v>1104</v>
      </c>
      <c r="Z50" s="87">
        <v>1090</v>
      </c>
      <c r="AA50" s="87">
        <v>1157</v>
      </c>
      <c r="AB50" s="87">
        <v>1019</v>
      </c>
      <c r="AC50" s="87">
        <v>994</v>
      </c>
      <c r="AD50" s="87">
        <v>950</v>
      </c>
      <c r="AE50" s="87">
        <v>899</v>
      </c>
      <c r="AF50" s="87">
        <v>841</v>
      </c>
      <c r="AG50" s="87">
        <v>750</v>
      </c>
      <c r="AH50" s="87">
        <v>799</v>
      </c>
      <c r="AI50" s="87">
        <v>899</v>
      </c>
      <c r="AJ50" s="87">
        <v>1009</v>
      </c>
      <c r="AK50" s="87">
        <v>1013</v>
      </c>
      <c r="AL50" s="87">
        <v>1011</v>
      </c>
      <c r="AM50" s="87">
        <v>1019</v>
      </c>
      <c r="AN50" s="87">
        <v>1015</v>
      </c>
      <c r="AO50" s="87">
        <v>1141</v>
      </c>
      <c r="AP50" s="87">
        <v>1141</v>
      </c>
      <c r="AQ50" s="87">
        <v>1144</v>
      </c>
      <c r="AR50" s="87">
        <v>1106</v>
      </c>
      <c r="AS50" s="87">
        <v>1204</v>
      </c>
      <c r="AT50" s="87">
        <v>1139</v>
      </c>
      <c r="AU50" s="87">
        <v>1214</v>
      </c>
      <c r="AV50" s="87">
        <v>1148</v>
      </c>
      <c r="AW50" s="87">
        <v>1207</v>
      </c>
      <c r="AX50" s="87">
        <v>1174</v>
      </c>
      <c r="AY50" s="87">
        <v>1076</v>
      </c>
      <c r="AZ50" s="87">
        <v>1178</v>
      </c>
      <c r="BA50" s="87">
        <v>1097</v>
      </c>
      <c r="BB50" s="87">
        <v>1082</v>
      </c>
      <c r="BC50" s="87">
        <v>1018</v>
      </c>
      <c r="BD50" s="87">
        <v>1041</v>
      </c>
      <c r="BE50" s="87">
        <v>1092</v>
      </c>
      <c r="BF50" s="87">
        <v>1243</v>
      </c>
      <c r="BG50" s="87">
        <v>1228</v>
      </c>
      <c r="BH50" s="87">
        <v>1245</v>
      </c>
      <c r="BI50" s="87">
        <v>1347</v>
      </c>
      <c r="BJ50" s="87">
        <v>1418</v>
      </c>
      <c r="BK50" s="87">
        <v>1285</v>
      </c>
      <c r="BL50" s="87">
        <v>1302</v>
      </c>
      <c r="BM50" s="87">
        <v>1341</v>
      </c>
      <c r="BN50" s="87">
        <v>1311</v>
      </c>
      <c r="BO50" s="87">
        <v>1273</v>
      </c>
      <c r="BP50" s="87">
        <v>1357</v>
      </c>
      <c r="BQ50" s="87">
        <v>1358</v>
      </c>
      <c r="BR50" s="87">
        <v>1269</v>
      </c>
      <c r="BS50" s="87">
        <v>1280</v>
      </c>
      <c r="BT50" s="87">
        <v>1247</v>
      </c>
      <c r="BU50" s="87">
        <v>1095</v>
      </c>
      <c r="BV50" s="87">
        <v>1078</v>
      </c>
      <c r="BW50" s="87">
        <v>1078</v>
      </c>
      <c r="BX50" s="87">
        <v>1011</v>
      </c>
      <c r="BY50" s="87">
        <v>977</v>
      </c>
      <c r="BZ50" s="87">
        <v>914</v>
      </c>
      <c r="CA50" s="87">
        <v>1007</v>
      </c>
      <c r="CB50" s="87">
        <v>957</v>
      </c>
      <c r="CC50" s="87">
        <v>953</v>
      </c>
      <c r="CD50" s="87">
        <v>934</v>
      </c>
      <c r="CE50" s="87">
        <v>985</v>
      </c>
      <c r="CF50" s="87">
        <v>967</v>
      </c>
      <c r="CG50" s="87">
        <v>1052</v>
      </c>
      <c r="CH50" s="87">
        <v>1169</v>
      </c>
      <c r="CI50" s="87">
        <v>826</v>
      </c>
      <c r="CJ50" s="87">
        <v>815</v>
      </c>
      <c r="CK50" s="87">
        <v>759</v>
      </c>
      <c r="CL50" s="87">
        <v>699</v>
      </c>
      <c r="CM50" s="87">
        <v>577</v>
      </c>
      <c r="CN50" s="87">
        <v>516</v>
      </c>
      <c r="CO50" s="87">
        <v>501</v>
      </c>
      <c r="CP50" s="87">
        <v>463</v>
      </c>
      <c r="CQ50" s="87">
        <v>446</v>
      </c>
      <c r="CR50" s="87">
        <v>389</v>
      </c>
      <c r="CS50" s="87">
        <v>301</v>
      </c>
      <c r="CT50" s="87">
        <v>282</v>
      </c>
      <c r="CU50" s="87">
        <v>231</v>
      </c>
      <c r="CV50" s="87">
        <v>174</v>
      </c>
      <c r="CW50" s="87">
        <v>164</v>
      </c>
      <c r="CX50" s="87">
        <v>139</v>
      </c>
      <c r="CY50" s="87">
        <v>405</v>
      </c>
      <c r="CZ50" s="88">
        <v>855</v>
      </c>
      <c r="DA50" s="88">
        <v>900</v>
      </c>
      <c r="DB50" s="88">
        <v>862</v>
      </c>
      <c r="DC50" s="88">
        <v>1003</v>
      </c>
      <c r="DD50" s="88">
        <v>1033</v>
      </c>
      <c r="DE50" s="88">
        <v>1057</v>
      </c>
      <c r="DF50" s="88">
        <v>1077</v>
      </c>
      <c r="DG50" s="88">
        <v>1031</v>
      </c>
      <c r="DH50" s="88">
        <v>1092</v>
      </c>
      <c r="DI50" s="88">
        <v>1098</v>
      </c>
      <c r="DJ50" s="88">
        <v>1072</v>
      </c>
      <c r="DK50" s="88">
        <v>1076</v>
      </c>
      <c r="DL50" s="88">
        <v>1068</v>
      </c>
      <c r="DM50" s="88">
        <v>1026</v>
      </c>
      <c r="DN50" s="88">
        <v>1029</v>
      </c>
      <c r="DO50" s="88">
        <v>1008</v>
      </c>
      <c r="DP50" s="88">
        <v>1056</v>
      </c>
      <c r="DQ50" s="88">
        <v>887</v>
      </c>
      <c r="DR50" s="88">
        <v>862</v>
      </c>
      <c r="DS50" s="88">
        <v>681</v>
      </c>
      <c r="DT50" s="88">
        <v>663</v>
      </c>
      <c r="DU50" s="88">
        <v>718</v>
      </c>
      <c r="DV50" s="88">
        <v>873</v>
      </c>
      <c r="DW50" s="88">
        <v>923</v>
      </c>
      <c r="DX50" s="88">
        <v>957</v>
      </c>
      <c r="DY50" s="88">
        <v>1046</v>
      </c>
      <c r="DZ50" s="88">
        <v>984</v>
      </c>
      <c r="EA50" s="88">
        <v>1062</v>
      </c>
      <c r="EB50" s="88">
        <v>1130</v>
      </c>
      <c r="EC50" s="88">
        <v>1137</v>
      </c>
      <c r="ED50" s="88">
        <v>1084</v>
      </c>
      <c r="EE50" s="88">
        <v>1233</v>
      </c>
      <c r="EF50" s="88">
        <v>1288</v>
      </c>
      <c r="EG50" s="88">
        <v>1224</v>
      </c>
      <c r="EH50" s="88">
        <v>1213</v>
      </c>
      <c r="EI50" s="88">
        <v>1249</v>
      </c>
      <c r="EJ50" s="88">
        <v>1124</v>
      </c>
      <c r="EK50" s="88">
        <v>1153</v>
      </c>
      <c r="EL50" s="88">
        <v>1188</v>
      </c>
      <c r="EM50" s="88">
        <v>1099</v>
      </c>
      <c r="EN50" s="88">
        <v>1167</v>
      </c>
      <c r="EO50" s="88">
        <v>1140</v>
      </c>
      <c r="EP50" s="88">
        <v>996</v>
      </c>
      <c r="EQ50" s="88">
        <v>1075</v>
      </c>
      <c r="ER50" s="88">
        <v>1167</v>
      </c>
      <c r="ES50" s="88">
        <v>1089</v>
      </c>
      <c r="ET50" s="88">
        <v>1213</v>
      </c>
      <c r="EU50" s="88">
        <v>1261</v>
      </c>
      <c r="EV50" s="88">
        <v>1345</v>
      </c>
      <c r="EW50" s="88">
        <v>1465</v>
      </c>
      <c r="EX50" s="88">
        <v>1274</v>
      </c>
      <c r="EY50" s="88">
        <v>1332</v>
      </c>
      <c r="EZ50" s="88">
        <v>1406</v>
      </c>
      <c r="FA50" s="88">
        <v>1304</v>
      </c>
      <c r="FB50" s="88">
        <v>1332</v>
      </c>
      <c r="FC50" s="88">
        <v>1342</v>
      </c>
      <c r="FD50" s="88">
        <v>1317</v>
      </c>
      <c r="FE50" s="88">
        <v>1341</v>
      </c>
      <c r="FF50" s="88">
        <v>1252</v>
      </c>
      <c r="FG50" s="88">
        <v>1177</v>
      </c>
      <c r="FH50" s="88">
        <v>1113</v>
      </c>
      <c r="FI50" s="88">
        <v>1080</v>
      </c>
      <c r="FJ50" s="88">
        <v>1058</v>
      </c>
      <c r="FK50" s="88">
        <v>1122</v>
      </c>
      <c r="FL50" s="88">
        <v>1007</v>
      </c>
      <c r="FM50" s="88">
        <v>1008</v>
      </c>
      <c r="FN50" s="88">
        <v>1052</v>
      </c>
      <c r="FO50" s="88">
        <v>962</v>
      </c>
      <c r="FP50" s="88">
        <v>975</v>
      </c>
      <c r="FQ50" s="88">
        <v>981</v>
      </c>
      <c r="FR50" s="88">
        <v>1058</v>
      </c>
      <c r="FS50" s="88">
        <v>1038</v>
      </c>
      <c r="FT50" s="88">
        <v>1162</v>
      </c>
      <c r="FU50" s="88">
        <v>1195</v>
      </c>
      <c r="FV50" s="88">
        <v>831</v>
      </c>
      <c r="FW50" s="88">
        <v>851</v>
      </c>
      <c r="FX50" s="88">
        <v>827</v>
      </c>
      <c r="FY50" s="88">
        <v>746</v>
      </c>
      <c r="FZ50" s="88">
        <v>678</v>
      </c>
      <c r="GA50" s="88">
        <v>648</v>
      </c>
      <c r="GB50" s="88">
        <v>629</v>
      </c>
      <c r="GC50" s="88">
        <v>555</v>
      </c>
      <c r="GD50" s="88">
        <v>511</v>
      </c>
      <c r="GE50" s="88">
        <v>486</v>
      </c>
      <c r="GF50" s="88">
        <v>408</v>
      </c>
      <c r="GG50" s="88">
        <v>385</v>
      </c>
      <c r="GH50" s="88">
        <v>341</v>
      </c>
      <c r="GI50" s="88">
        <v>296</v>
      </c>
      <c r="GJ50" s="88">
        <v>270</v>
      </c>
      <c r="GK50" s="88">
        <v>241</v>
      </c>
      <c r="GL50" s="89">
        <v>936</v>
      </c>
    </row>
    <row r="51" spans="1:194" s="1" customFormat="1" hidden="1" x14ac:dyDescent="0.25">
      <c r="A51" s="90" t="s">
        <v>249</v>
      </c>
      <c r="B51" s="148" t="s">
        <v>290</v>
      </c>
      <c r="C51" s="30" t="str">
        <f t="shared" si="16"/>
        <v xml:space="preserve">England – CCGs - County Durham </v>
      </c>
      <c r="D51" s="51">
        <f t="shared" si="17"/>
        <v>209907</v>
      </c>
      <c r="E51" s="51">
        <f t="shared" si="17"/>
        <v>221263</v>
      </c>
      <c r="F51" s="52">
        <f t="shared" si="18"/>
        <v>533149</v>
      </c>
      <c r="G51" s="52">
        <f t="shared" si="19"/>
        <v>262253</v>
      </c>
      <c r="H51" s="53">
        <f t="shared" si="20"/>
        <v>270896</v>
      </c>
      <c r="I51" s="53">
        <f t="shared" si="21"/>
        <v>209907</v>
      </c>
      <c r="J51" s="53">
        <f t="shared" si="22"/>
        <v>221263</v>
      </c>
      <c r="K51" s="50">
        <f t="shared" si="23"/>
        <v>52346</v>
      </c>
      <c r="L51" s="51">
        <f t="shared" si="24"/>
        <v>49633</v>
      </c>
      <c r="M51" s="87">
        <v>2431</v>
      </c>
      <c r="N51" s="87">
        <v>2565</v>
      </c>
      <c r="O51" s="87">
        <v>2625</v>
      </c>
      <c r="P51" s="87">
        <v>2719</v>
      </c>
      <c r="Q51" s="87">
        <v>2883</v>
      </c>
      <c r="R51" s="87">
        <v>2848</v>
      </c>
      <c r="S51" s="87">
        <v>3055</v>
      </c>
      <c r="T51" s="87">
        <v>3176</v>
      </c>
      <c r="U51" s="87">
        <v>3145</v>
      </c>
      <c r="V51" s="87">
        <v>3250</v>
      </c>
      <c r="W51" s="87">
        <v>3149</v>
      </c>
      <c r="X51" s="87">
        <v>2988</v>
      </c>
      <c r="Y51" s="87">
        <v>3089</v>
      </c>
      <c r="Z51" s="87">
        <v>3103</v>
      </c>
      <c r="AA51" s="87">
        <v>2975</v>
      </c>
      <c r="AB51" s="87">
        <v>2888</v>
      </c>
      <c r="AC51" s="87">
        <v>2732</v>
      </c>
      <c r="AD51" s="87">
        <v>2725</v>
      </c>
      <c r="AE51" s="87">
        <v>2832</v>
      </c>
      <c r="AF51" s="87">
        <v>3793</v>
      </c>
      <c r="AG51" s="87">
        <v>4209</v>
      </c>
      <c r="AH51" s="87">
        <v>4270</v>
      </c>
      <c r="AI51" s="87">
        <v>3931</v>
      </c>
      <c r="AJ51" s="87">
        <v>3482</v>
      </c>
      <c r="AK51" s="87">
        <v>3256</v>
      </c>
      <c r="AL51" s="87">
        <v>3358</v>
      </c>
      <c r="AM51" s="87">
        <v>3441</v>
      </c>
      <c r="AN51" s="87">
        <v>3380</v>
      </c>
      <c r="AO51" s="87">
        <v>3508</v>
      </c>
      <c r="AP51" s="87">
        <v>3544</v>
      </c>
      <c r="AQ51" s="87">
        <v>3345</v>
      </c>
      <c r="AR51" s="87">
        <v>2846</v>
      </c>
      <c r="AS51" s="87">
        <v>2858</v>
      </c>
      <c r="AT51" s="87">
        <v>2798</v>
      </c>
      <c r="AU51" s="87">
        <v>3031</v>
      </c>
      <c r="AV51" s="87">
        <v>3127</v>
      </c>
      <c r="AW51" s="87">
        <v>2945</v>
      </c>
      <c r="AX51" s="87">
        <v>3309</v>
      </c>
      <c r="AY51" s="87">
        <v>3052</v>
      </c>
      <c r="AZ51" s="87">
        <v>3018</v>
      </c>
      <c r="BA51" s="87">
        <v>3009</v>
      </c>
      <c r="BB51" s="87">
        <v>2931</v>
      </c>
      <c r="BC51" s="87">
        <v>2652</v>
      </c>
      <c r="BD51" s="87">
        <v>2484</v>
      </c>
      <c r="BE51" s="87">
        <v>2686</v>
      </c>
      <c r="BF51" s="87">
        <v>2804</v>
      </c>
      <c r="BG51" s="87">
        <v>2874</v>
      </c>
      <c r="BH51" s="87">
        <v>3116</v>
      </c>
      <c r="BI51" s="87">
        <v>3376</v>
      </c>
      <c r="BJ51" s="87">
        <v>3723</v>
      </c>
      <c r="BK51" s="87">
        <v>3517</v>
      </c>
      <c r="BL51" s="87">
        <v>3710</v>
      </c>
      <c r="BM51" s="87">
        <v>3733</v>
      </c>
      <c r="BN51" s="87">
        <v>3909</v>
      </c>
      <c r="BO51" s="87">
        <v>3944</v>
      </c>
      <c r="BP51" s="87">
        <v>3987</v>
      </c>
      <c r="BQ51" s="87">
        <v>3957</v>
      </c>
      <c r="BR51" s="87">
        <v>3896</v>
      </c>
      <c r="BS51" s="87">
        <v>3911</v>
      </c>
      <c r="BT51" s="87">
        <v>3625</v>
      </c>
      <c r="BU51" s="87">
        <v>3422</v>
      </c>
      <c r="BV51" s="87">
        <v>3475</v>
      </c>
      <c r="BW51" s="87">
        <v>3388</v>
      </c>
      <c r="BX51" s="87">
        <v>3347</v>
      </c>
      <c r="BY51" s="87">
        <v>3169</v>
      </c>
      <c r="BZ51" s="87">
        <v>3184</v>
      </c>
      <c r="CA51" s="87">
        <v>3009</v>
      </c>
      <c r="CB51" s="87">
        <v>3050</v>
      </c>
      <c r="CC51" s="87">
        <v>2931</v>
      </c>
      <c r="CD51" s="87">
        <v>2975</v>
      </c>
      <c r="CE51" s="87">
        <v>2973</v>
      </c>
      <c r="CF51" s="87">
        <v>3055</v>
      </c>
      <c r="CG51" s="87">
        <v>3037</v>
      </c>
      <c r="CH51" s="87">
        <v>3452</v>
      </c>
      <c r="CI51" s="87">
        <v>2541</v>
      </c>
      <c r="CJ51" s="87">
        <v>2501</v>
      </c>
      <c r="CK51" s="87">
        <v>2398</v>
      </c>
      <c r="CL51" s="87">
        <v>1993</v>
      </c>
      <c r="CM51" s="87">
        <v>1748</v>
      </c>
      <c r="CN51" s="87">
        <v>1615</v>
      </c>
      <c r="CO51" s="87">
        <v>1586</v>
      </c>
      <c r="CP51" s="87">
        <v>1461</v>
      </c>
      <c r="CQ51" s="87">
        <v>1353</v>
      </c>
      <c r="CR51" s="87">
        <v>1270</v>
      </c>
      <c r="CS51" s="87">
        <v>1019</v>
      </c>
      <c r="CT51" s="87">
        <v>912</v>
      </c>
      <c r="CU51" s="87">
        <v>812</v>
      </c>
      <c r="CV51" s="87">
        <v>659</v>
      </c>
      <c r="CW51" s="87">
        <v>525</v>
      </c>
      <c r="CX51" s="87">
        <v>466</v>
      </c>
      <c r="CY51" s="87">
        <v>1404</v>
      </c>
      <c r="CZ51" s="88">
        <v>2296</v>
      </c>
      <c r="DA51" s="88">
        <v>2358</v>
      </c>
      <c r="DB51" s="88">
        <v>2520</v>
      </c>
      <c r="DC51" s="88">
        <v>2607</v>
      </c>
      <c r="DD51" s="88">
        <v>2654</v>
      </c>
      <c r="DE51" s="88">
        <v>2779</v>
      </c>
      <c r="DF51" s="88">
        <v>2836</v>
      </c>
      <c r="DG51" s="88">
        <v>2883</v>
      </c>
      <c r="DH51" s="88">
        <v>2900</v>
      </c>
      <c r="DI51" s="88">
        <v>3077</v>
      </c>
      <c r="DJ51" s="88">
        <v>3086</v>
      </c>
      <c r="DK51" s="88">
        <v>2849</v>
      </c>
      <c r="DL51" s="88">
        <v>3037</v>
      </c>
      <c r="DM51" s="88">
        <v>2844</v>
      </c>
      <c r="DN51" s="88">
        <v>2904</v>
      </c>
      <c r="DO51" s="88">
        <v>2758</v>
      </c>
      <c r="DP51" s="88">
        <v>2633</v>
      </c>
      <c r="DQ51" s="88">
        <v>2612</v>
      </c>
      <c r="DR51" s="88">
        <v>2620</v>
      </c>
      <c r="DS51" s="88">
        <v>3755</v>
      </c>
      <c r="DT51" s="88">
        <v>4042</v>
      </c>
      <c r="DU51" s="88">
        <v>3974</v>
      </c>
      <c r="DV51" s="88">
        <v>3521</v>
      </c>
      <c r="DW51" s="88">
        <v>3266</v>
      </c>
      <c r="DX51" s="88">
        <v>3115</v>
      </c>
      <c r="DY51" s="88">
        <v>3092</v>
      </c>
      <c r="DZ51" s="88">
        <v>3160</v>
      </c>
      <c r="EA51" s="88">
        <v>3413</v>
      </c>
      <c r="EB51" s="88">
        <v>3647</v>
      </c>
      <c r="EC51" s="88">
        <v>3558</v>
      </c>
      <c r="ED51" s="88">
        <v>3232</v>
      </c>
      <c r="EE51" s="88">
        <v>3193</v>
      </c>
      <c r="EF51" s="88">
        <v>3140</v>
      </c>
      <c r="EG51" s="88">
        <v>3037</v>
      </c>
      <c r="EH51" s="88">
        <v>3376</v>
      </c>
      <c r="EI51" s="88">
        <v>3247</v>
      </c>
      <c r="EJ51" s="88">
        <v>3060</v>
      </c>
      <c r="EK51" s="88">
        <v>3152</v>
      </c>
      <c r="EL51" s="88">
        <v>3116</v>
      </c>
      <c r="EM51" s="88">
        <v>3169</v>
      </c>
      <c r="EN51" s="88">
        <v>3199</v>
      </c>
      <c r="EO51" s="88">
        <v>2985</v>
      </c>
      <c r="EP51" s="88">
        <v>2838</v>
      </c>
      <c r="EQ51" s="88">
        <v>2802</v>
      </c>
      <c r="ER51" s="88">
        <v>2864</v>
      </c>
      <c r="ES51" s="88">
        <v>2878</v>
      </c>
      <c r="ET51" s="88">
        <v>2966</v>
      </c>
      <c r="EU51" s="88">
        <v>3358</v>
      </c>
      <c r="EV51" s="88">
        <v>3510</v>
      </c>
      <c r="EW51" s="88">
        <v>3834</v>
      </c>
      <c r="EX51" s="88">
        <v>3651</v>
      </c>
      <c r="EY51" s="88">
        <v>3834</v>
      </c>
      <c r="EZ51" s="88">
        <v>4009</v>
      </c>
      <c r="FA51" s="88">
        <v>3957</v>
      </c>
      <c r="FB51" s="88">
        <v>4002</v>
      </c>
      <c r="FC51" s="88">
        <v>4115</v>
      </c>
      <c r="FD51" s="88">
        <v>4177</v>
      </c>
      <c r="FE51" s="88">
        <v>4003</v>
      </c>
      <c r="FF51" s="88">
        <v>3901</v>
      </c>
      <c r="FG51" s="88">
        <v>3798</v>
      </c>
      <c r="FH51" s="88">
        <v>3608</v>
      </c>
      <c r="FI51" s="88">
        <v>3808</v>
      </c>
      <c r="FJ51" s="88">
        <v>3737</v>
      </c>
      <c r="FK51" s="88">
        <v>3488</v>
      </c>
      <c r="FL51" s="88">
        <v>3403</v>
      </c>
      <c r="FM51" s="88">
        <v>3262</v>
      </c>
      <c r="FN51" s="88">
        <v>3198</v>
      </c>
      <c r="FO51" s="88">
        <v>3249</v>
      </c>
      <c r="FP51" s="88">
        <v>3054</v>
      </c>
      <c r="FQ51" s="88">
        <v>3140</v>
      </c>
      <c r="FR51" s="88">
        <v>3204</v>
      </c>
      <c r="FS51" s="88">
        <v>3254</v>
      </c>
      <c r="FT51" s="88">
        <v>3337</v>
      </c>
      <c r="FU51" s="88">
        <v>3582</v>
      </c>
      <c r="FV51" s="88">
        <v>2709</v>
      </c>
      <c r="FW51" s="88">
        <v>2660</v>
      </c>
      <c r="FX51" s="88">
        <v>2555</v>
      </c>
      <c r="FY51" s="88">
        <v>2268</v>
      </c>
      <c r="FZ51" s="88">
        <v>2058</v>
      </c>
      <c r="GA51" s="88">
        <v>1873</v>
      </c>
      <c r="GB51" s="88">
        <v>1843</v>
      </c>
      <c r="GC51" s="88">
        <v>1836</v>
      </c>
      <c r="GD51" s="88">
        <v>1741</v>
      </c>
      <c r="GE51" s="88">
        <v>1656</v>
      </c>
      <c r="GF51" s="88">
        <v>1386</v>
      </c>
      <c r="GG51" s="88">
        <v>1339</v>
      </c>
      <c r="GH51" s="88">
        <v>1107</v>
      </c>
      <c r="GI51" s="88">
        <v>964</v>
      </c>
      <c r="GJ51" s="88">
        <v>848</v>
      </c>
      <c r="GK51" s="88">
        <v>814</v>
      </c>
      <c r="GL51" s="89">
        <v>2716</v>
      </c>
    </row>
    <row r="52" spans="1:194" s="1" customFormat="1" hidden="1" x14ac:dyDescent="0.25">
      <c r="A52" s="90" t="s">
        <v>249</v>
      </c>
      <c r="B52" s="148" t="s">
        <v>291</v>
      </c>
      <c r="C52" s="30" t="str">
        <f t="shared" si="16"/>
        <v xml:space="preserve">England – CCGs - Coventry and Warwickshire </v>
      </c>
      <c r="D52" s="51">
        <f t="shared" si="17"/>
        <v>379115</v>
      </c>
      <c r="E52" s="51">
        <f t="shared" si="17"/>
        <v>384098</v>
      </c>
      <c r="F52" s="52">
        <f t="shared" si="18"/>
        <v>963173</v>
      </c>
      <c r="G52" s="52">
        <f t="shared" si="19"/>
        <v>481624</v>
      </c>
      <c r="H52" s="53">
        <f t="shared" si="20"/>
        <v>481549</v>
      </c>
      <c r="I52" s="53">
        <f t="shared" si="21"/>
        <v>379115</v>
      </c>
      <c r="J52" s="53">
        <f t="shared" si="22"/>
        <v>384098</v>
      </c>
      <c r="K52" s="50">
        <f t="shared" si="23"/>
        <v>102509</v>
      </c>
      <c r="L52" s="51">
        <f t="shared" si="24"/>
        <v>97451</v>
      </c>
      <c r="M52" s="87">
        <v>5158</v>
      </c>
      <c r="N52" s="87">
        <v>5523</v>
      </c>
      <c r="O52" s="87">
        <v>5547</v>
      </c>
      <c r="P52" s="87">
        <v>5685</v>
      </c>
      <c r="Q52" s="87">
        <v>5893</v>
      </c>
      <c r="R52" s="87">
        <v>5842</v>
      </c>
      <c r="S52" s="87">
        <v>5874</v>
      </c>
      <c r="T52" s="87">
        <v>5983</v>
      </c>
      <c r="U52" s="87">
        <v>6247</v>
      </c>
      <c r="V52" s="87">
        <v>6134</v>
      </c>
      <c r="W52" s="87">
        <v>5998</v>
      </c>
      <c r="X52" s="87">
        <v>5896</v>
      </c>
      <c r="Y52" s="87">
        <v>5865</v>
      </c>
      <c r="Z52" s="87">
        <v>5737</v>
      </c>
      <c r="AA52" s="87">
        <v>5552</v>
      </c>
      <c r="AB52" s="87">
        <v>5206</v>
      </c>
      <c r="AC52" s="87">
        <v>5223</v>
      </c>
      <c r="AD52" s="87">
        <v>5146</v>
      </c>
      <c r="AE52" s="87">
        <v>5487</v>
      </c>
      <c r="AF52" s="87">
        <v>7232</v>
      </c>
      <c r="AG52" s="87">
        <v>8070</v>
      </c>
      <c r="AH52" s="87">
        <v>8304</v>
      </c>
      <c r="AI52" s="87">
        <v>7946</v>
      </c>
      <c r="AJ52" s="87">
        <v>7911</v>
      </c>
      <c r="AK52" s="87">
        <v>7986</v>
      </c>
      <c r="AL52" s="87">
        <v>7961</v>
      </c>
      <c r="AM52" s="87">
        <v>7846</v>
      </c>
      <c r="AN52" s="87">
        <v>7740</v>
      </c>
      <c r="AO52" s="87">
        <v>7963</v>
      </c>
      <c r="AP52" s="87">
        <v>8192</v>
      </c>
      <c r="AQ52" s="87">
        <v>7929</v>
      </c>
      <c r="AR52" s="87">
        <v>7388</v>
      </c>
      <c r="AS52" s="87">
        <v>6809</v>
      </c>
      <c r="AT52" s="87">
        <v>6473</v>
      </c>
      <c r="AU52" s="87">
        <v>6612</v>
      </c>
      <c r="AV52" s="87">
        <v>6427</v>
      </c>
      <c r="AW52" s="87">
        <v>6021</v>
      </c>
      <c r="AX52" s="87">
        <v>6018</v>
      </c>
      <c r="AY52" s="87">
        <v>5904</v>
      </c>
      <c r="AZ52" s="87">
        <v>6002</v>
      </c>
      <c r="BA52" s="87">
        <v>5817</v>
      </c>
      <c r="BB52" s="87">
        <v>5641</v>
      </c>
      <c r="BC52" s="87">
        <v>5348</v>
      </c>
      <c r="BD52" s="87">
        <v>5249</v>
      </c>
      <c r="BE52" s="87">
        <v>5360</v>
      </c>
      <c r="BF52" s="87">
        <v>5493</v>
      </c>
      <c r="BG52" s="87">
        <v>5673</v>
      </c>
      <c r="BH52" s="87">
        <v>5799</v>
      </c>
      <c r="BI52" s="87">
        <v>6063</v>
      </c>
      <c r="BJ52" s="87">
        <v>6139</v>
      </c>
      <c r="BK52" s="87">
        <v>6009</v>
      </c>
      <c r="BL52" s="87">
        <v>6205</v>
      </c>
      <c r="BM52" s="87">
        <v>6153</v>
      </c>
      <c r="BN52" s="87">
        <v>6096</v>
      </c>
      <c r="BO52" s="87">
        <v>6192</v>
      </c>
      <c r="BP52" s="87">
        <v>6037</v>
      </c>
      <c r="BQ52" s="87">
        <v>6096</v>
      </c>
      <c r="BR52" s="87">
        <v>6082</v>
      </c>
      <c r="BS52" s="87">
        <v>5835</v>
      </c>
      <c r="BT52" s="87">
        <v>5617</v>
      </c>
      <c r="BU52" s="87">
        <v>5401</v>
      </c>
      <c r="BV52" s="87">
        <v>5316</v>
      </c>
      <c r="BW52" s="87">
        <v>4985</v>
      </c>
      <c r="BX52" s="87">
        <v>4738</v>
      </c>
      <c r="BY52" s="87">
        <v>4549</v>
      </c>
      <c r="BZ52" s="87">
        <v>4389</v>
      </c>
      <c r="CA52" s="87">
        <v>4438</v>
      </c>
      <c r="CB52" s="87">
        <v>4366</v>
      </c>
      <c r="CC52" s="87">
        <v>4079</v>
      </c>
      <c r="CD52" s="87">
        <v>4165</v>
      </c>
      <c r="CE52" s="87">
        <v>4263</v>
      </c>
      <c r="CF52" s="87">
        <v>4299</v>
      </c>
      <c r="CG52" s="87">
        <v>4454</v>
      </c>
      <c r="CH52" s="87">
        <v>4724</v>
      </c>
      <c r="CI52" s="87">
        <v>3940</v>
      </c>
      <c r="CJ52" s="87">
        <v>3943</v>
      </c>
      <c r="CK52" s="87">
        <v>3694</v>
      </c>
      <c r="CL52" s="87">
        <v>3407</v>
      </c>
      <c r="CM52" s="87">
        <v>2832</v>
      </c>
      <c r="CN52" s="87">
        <v>2465</v>
      </c>
      <c r="CO52" s="87">
        <v>2429</v>
      </c>
      <c r="CP52" s="87">
        <v>2439</v>
      </c>
      <c r="CQ52" s="87">
        <v>2290</v>
      </c>
      <c r="CR52" s="87">
        <v>2049</v>
      </c>
      <c r="CS52" s="87">
        <v>1796</v>
      </c>
      <c r="CT52" s="87">
        <v>1510</v>
      </c>
      <c r="CU52" s="87">
        <v>1276</v>
      </c>
      <c r="CV52" s="87">
        <v>1150</v>
      </c>
      <c r="CW52" s="87">
        <v>1010</v>
      </c>
      <c r="CX52" s="87">
        <v>855</v>
      </c>
      <c r="CY52" s="87">
        <v>2739</v>
      </c>
      <c r="CZ52" s="88">
        <v>4873</v>
      </c>
      <c r="DA52" s="88">
        <v>5101</v>
      </c>
      <c r="DB52" s="88">
        <v>5370</v>
      </c>
      <c r="DC52" s="88">
        <v>5483</v>
      </c>
      <c r="DD52" s="88">
        <v>5551</v>
      </c>
      <c r="DE52" s="88">
        <v>5553</v>
      </c>
      <c r="DF52" s="88">
        <v>5535</v>
      </c>
      <c r="DG52" s="88">
        <v>5843</v>
      </c>
      <c r="DH52" s="88">
        <v>5887</v>
      </c>
      <c r="DI52" s="88">
        <v>5818</v>
      </c>
      <c r="DJ52" s="88">
        <v>5622</v>
      </c>
      <c r="DK52" s="88">
        <v>5572</v>
      </c>
      <c r="DL52" s="88">
        <v>5529</v>
      </c>
      <c r="DM52" s="88">
        <v>5455</v>
      </c>
      <c r="DN52" s="88">
        <v>5235</v>
      </c>
      <c r="DO52" s="88">
        <v>5120</v>
      </c>
      <c r="DP52" s="88">
        <v>5054</v>
      </c>
      <c r="DQ52" s="88">
        <v>4850</v>
      </c>
      <c r="DR52" s="88">
        <v>5164</v>
      </c>
      <c r="DS52" s="88">
        <v>6408</v>
      </c>
      <c r="DT52" s="88">
        <v>6878</v>
      </c>
      <c r="DU52" s="88">
        <v>6938</v>
      </c>
      <c r="DV52" s="88">
        <v>7038</v>
      </c>
      <c r="DW52" s="88">
        <v>7310</v>
      </c>
      <c r="DX52" s="88">
        <v>7435</v>
      </c>
      <c r="DY52" s="88">
        <v>7231</v>
      </c>
      <c r="DZ52" s="88">
        <v>7342</v>
      </c>
      <c r="EA52" s="88">
        <v>7072</v>
      </c>
      <c r="EB52" s="88">
        <v>7389</v>
      </c>
      <c r="EC52" s="88">
        <v>7475</v>
      </c>
      <c r="ED52" s="88">
        <v>7312</v>
      </c>
      <c r="EE52" s="88">
        <v>6902</v>
      </c>
      <c r="EF52" s="88">
        <v>6537</v>
      </c>
      <c r="EG52" s="88">
        <v>6397</v>
      </c>
      <c r="EH52" s="88">
        <v>6377</v>
      </c>
      <c r="EI52" s="88">
        <v>6184</v>
      </c>
      <c r="EJ52" s="88">
        <v>6098</v>
      </c>
      <c r="EK52" s="88">
        <v>6057</v>
      </c>
      <c r="EL52" s="88">
        <v>5977</v>
      </c>
      <c r="EM52" s="88">
        <v>5836</v>
      </c>
      <c r="EN52" s="88">
        <v>6160</v>
      </c>
      <c r="EO52" s="88">
        <v>5643</v>
      </c>
      <c r="EP52" s="88">
        <v>5339</v>
      </c>
      <c r="EQ52" s="88">
        <v>5189</v>
      </c>
      <c r="ER52" s="88">
        <v>5432</v>
      </c>
      <c r="ES52" s="88">
        <v>5414</v>
      </c>
      <c r="ET52" s="88">
        <v>5798</v>
      </c>
      <c r="EU52" s="88">
        <v>5925</v>
      </c>
      <c r="EV52" s="88">
        <v>6079</v>
      </c>
      <c r="EW52" s="88">
        <v>6327</v>
      </c>
      <c r="EX52" s="88">
        <v>6159</v>
      </c>
      <c r="EY52" s="88">
        <v>6320</v>
      </c>
      <c r="EZ52" s="88">
        <v>6276</v>
      </c>
      <c r="FA52" s="88">
        <v>6257</v>
      </c>
      <c r="FB52" s="88">
        <v>6459</v>
      </c>
      <c r="FC52" s="88">
        <v>6332</v>
      </c>
      <c r="FD52" s="88">
        <v>6148</v>
      </c>
      <c r="FE52" s="88">
        <v>5999</v>
      </c>
      <c r="FF52" s="88">
        <v>5816</v>
      </c>
      <c r="FG52" s="88">
        <v>5879</v>
      </c>
      <c r="FH52" s="88">
        <v>5235</v>
      </c>
      <c r="FI52" s="88">
        <v>5190</v>
      </c>
      <c r="FJ52" s="88">
        <v>4977</v>
      </c>
      <c r="FK52" s="88">
        <v>5045</v>
      </c>
      <c r="FL52" s="88">
        <v>4646</v>
      </c>
      <c r="FM52" s="88">
        <v>4573</v>
      </c>
      <c r="FN52" s="88">
        <v>4533</v>
      </c>
      <c r="FO52" s="88">
        <v>4470</v>
      </c>
      <c r="FP52" s="88">
        <v>4509</v>
      </c>
      <c r="FQ52" s="88">
        <v>4444</v>
      </c>
      <c r="FR52" s="88">
        <v>4578</v>
      </c>
      <c r="FS52" s="88">
        <v>4746</v>
      </c>
      <c r="FT52" s="88">
        <v>4860</v>
      </c>
      <c r="FU52" s="88">
        <v>5174</v>
      </c>
      <c r="FV52" s="88">
        <v>4189</v>
      </c>
      <c r="FW52" s="88">
        <v>4255</v>
      </c>
      <c r="FX52" s="88">
        <v>4335</v>
      </c>
      <c r="FY52" s="88">
        <v>3876</v>
      </c>
      <c r="FZ52" s="88">
        <v>3204</v>
      </c>
      <c r="GA52" s="88">
        <v>2982</v>
      </c>
      <c r="GB52" s="88">
        <v>2963</v>
      </c>
      <c r="GC52" s="88">
        <v>2853</v>
      </c>
      <c r="GD52" s="88">
        <v>2746</v>
      </c>
      <c r="GE52" s="88">
        <v>2590</v>
      </c>
      <c r="GF52" s="88">
        <v>2414</v>
      </c>
      <c r="GG52" s="88">
        <v>2105</v>
      </c>
      <c r="GH52" s="88">
        <v>1836</v>
      </c>
      <c r="GI52" s="88">
        <v>1644</v>
      </c>
      <c r="GJ52" s="88">
        <v>1534</v>
      </c>
      <c r="GK52" s="88">
        <v>1424</v>
      </c>
      <c r="GL52" s="89">
        <v>5860</v>
      </c>
    </row>
    <row r="53" spans="1:194" s="1" customFormat="1" hidden="1" x14ac:dyDescent="0.25">
      <c r="A53" s="90" t="s">
        <v>249</v>
      </c>
      <c r="B53" s="148" t="s">
        <v>292</v>
      </c>
      <c r="C53" s="30" t="str">
        <f t="shared" si="16"/>
        <v xml:space="preserve">England – CCGs - Derby and Derbyshire </v>
      </c>
      <c r="D53" s="51">
        <f t="shared" si="17"/>
        <v>401434</v>
      </c>
      <c r="E53" s="51">
        <f t="shared" si="17"/>
        <v>421207</v>
      </c>
      <c r="F53" s="52">
        <f t="shared" si="18"/>
        <v>1030393</v>
      </c>
      <c r="G53" s="52">
        <f t="shared" si="19"/>
        <v>507654</v>
      </c>
      <c r="H53" s="53">
        <f t="shared" si="20"/>
        <v>522739</v>
      </c>
      <c r="I53" s="53">
        <f t="shared" si="21"/>
        <v>401434</v>
      </c>
      <c r="J53" s="53">
        <f t="shared" si="22"/>
        <v>421207</v>
      </c>
      <c r="K53" s="50">
        <f t="shared" si="23"/>
        <v>106220</v>
      </c>
      <c r="L53" s="51">
        <f t="shared" si="24"/>
        <v>101532</v>
      </c>
      <c r="M53" s="87">
        <v>5000</v>
      </c>
      <c r="N53" s="87">
        <v>5289</v>
      </c>
      <c r="O53" s="87">
        <v>5458</v>
      </c>
      <c r="P53" s="87">
        <v>5679</v>
      </c>
      <c r="Q53" s="87">
        <v>5796</v>
      </c>
      <c r="R53" s="87">
        <v>6028</v>
      </c>
      <c r="S53" s="87">
        <v>5915</v>
      </c>
      <c r="T53" s="87">
        <v>6178</v>
      </c>
      <c r="U53" s="87">
        <v>6273</v>
      </c>
      <c r="V53" s="87">
        <v>6210</v>
      </c>
      <c r="W53" s="87">
        <v>6363</v>
      </c>
      <c r="X53" s="87">
        <v>6204</v>
      </c>
      <c r="Y53" s="87">
        <v>6308</v>
      </c>
      <c r="Z53" s="87">
        <v>6119</v>
      </c>
      <c r="AA53" s="87">
        <v>6024</v>
      </c>
      <c r="AB53" s="87">
        <v>5848</v>
      </c>
      <c r="AC53" s="87">
        <v>5863</v>
      </c>
      <c r="AD53" s="87">
        <v>5665</v>
      </c>
      <c r="AE53" s="87">
        <v>5496</v>
      </c>
      <c r="AF53" s="87">
        <v>5242</v>
      </c>
      <c r="AG53" s="87">
        <v>5348</v>
      </c>
      <c r="AH53" s="87">
        <v>5742</v>
      </c>
      <c r="AI53" s="87">
        <v>5865</v>
      </c>
      <c r="AJ53" s="87">
        <v>6065</v>
      </c>
      <c r="AK53" s="87">
        <v>6295</v>
      </c>
      <c r="AL53" s="87">
        <v>6276</v>
      </c>
      <c r="AM53" s="87">
        <v>6266</v>
      </c>
      <c r="AN53" s="87">
        <v>6456</v>
      </c>
      <c r="AO53" s="87">
        <v>6518</v>
      </c>
      <c r="AP53" s="87">
        <v>6783</v>
      </c>
      <c r="AQ53" s="87">
        <v>6468</v>
      </c>
      <c r="AR53" s="87">
        <v>6510</v>
      </c>
      <c r="AS53" s="87">
        <v>6136</v>
      </c>
      <c r="AT53" s="87">
        <v>6227</v>
      </c>
      <c r="AU53" s="87">
        <v>6063</v>
      </c>
      <c r="AV53" s="87">
        <v>5913</v>
      </c>
      <c r="AW53" s="87">
        <v>5973</v>
      </c>
      <c r="AX53" s="87">
        <v>5992</v>
      </c>
      <c r="AY53" s="87">
        <v>5967</v>
      </c>
      <c r="AZ53" s="87">
        <v>6151</v>
      </c>
      <c r="BA53" s="87">
        <v>6021</v>
      </c>
      <c r="BB53" s="87">
        <v>5779</v>
      </c>
      <c r="BC53" s="87">
        <v>5373</v>
      </c>
      <c r="BD53" s="87">
        <v>5347</v>
      </c>
      <c r="BE53" s="87">
        <v>5728</v>
      </c>
      <c r="BF53" s="87">
        <v>6197</v>
      </c>
      <c r="BG53" s="87">
        <v>6332</v>
      </c>
      <c r="BH53" s="87">
        <v>6539</v>
      </c>
      <c r="BI53" s="87">
        <v>7281</v>
      </c>
      <c r="BJ53" s="87">
        <v>7614</v>
      </c>
      <c r="BK53" s="87">
        <v>7129</v>
      </c>
      <c r="BL53" s="87">
        <v>7689</v>
      </c>
      <c r="BM53" s="87">
        <v>7876</v>
      </c>
      <c r="BN53" s="87">
        <v>7962</v>
      </c>
      <c r="BO53" s="87">
        <v>7805</v>
      </c>
      <c r="BP53" s="87">
        <v>7820</v>
      </c>
      <c r="BQ53" s="87">
        <v>7561</v>
      </c>
      <c r="BR53" s="87">
        <v>7515</v>
      </c>
      <c r="BS53" s="87">
        <v>7250</v>
      </c>
      <c r="BT53" s="87">
        <v>7022</v>
      </c>
      <c r="BU53" s="87">
        <v>6638</v>
      </c>
      <c r="BV53" s="87">
        <v>6490</v>
      </c>
      <c r="BW53" s="87">
        <v>6435</v>
      </c>
      <c r="BX53" s="87">
        <v>6097</v>
      </c>
      <c r="BY53" s="87">
        <v>6031</v>
      </c>
      <c r="BZ53" s="87">
        <v>5536</v>
      </c>
      <c r="CA53" s="87">
        <v>5606</v>
      </c>
      <c r="CB53" s="87">
        <v>5692</v>
      </c>
      <c r="CC53" s="87">
        <v>5368</v>
      </c>
      <c r="CD53" s="87">
        <v>5551</v>
      </c>
      <c r="CE53" s="87">
        <v>5573</v>
      </c>
      <c r="CF53" s="87">
        <v>5517</v>
      </c>
      <c r="CG53" s="87">
        <v>5774</v>
      </c>
      <c r="CH53" s="87">
        <v>6363</v>
      </c>
      <c r="CI53" s="87">
        <v>4784</v>
      </c>
      <c r="CJ53" s="87">
        <v>4747</v>
      </c>
      <c r="CK53" s="87">
        <v>4597</v>
      </c>
      <c r="CL53" s="87">
        <v>4054</v>
      </c>
      <c r="CM53" s="87">
        <v>3439</v>
      </c>
      <c r="CN53" s="87">
        <v>3003</v>
      </c>
      <c r="CO53" s="87">
        <v>2938</v>
      </c>
      <c r="CP53" s="87">
        <v>2913</v>
      </c>
      <c r="CQ53" s="87">
        <v>2672</v>
      </c>
      <c r="CR53" s="87">
        <v>2208</v>
      </c>
      <c r="CS53" s="87">
        <v>1998</v>
      </c>
      <c r="CT53" s="87">
        <v>1755</v>
      </c>
      <c r="CU53" s="87">
        <v>1575</v>
      </c>
      <c r="CV53" s="87">
        <v>1325</v>
      </c>
      <c r="CW53" s="87">
        <v>1188</v>
      </c>
      <c r="CX53" s="87">
        <v>989</v>
      </c>
      <c r="CY53" s="87">
        <v>2986</v>
      </c>
      <c r="CZ53" s="88">
        <v>4734</v>
      </c>
      <c r="DA53" s="88">
        <v>5124</v>
      </c>
      <c r="DB53" s="88">
        <v>5241</v>
      </c>
      <c r="DC53" s="88">
        <v>5438</v>
      </c>
      <c r="DD53" s="88">
        <v>5652</v>
      </c>
      <c r="DE53" s="88">
        <v>5455</v>
      </c>
      <c r="DF53" s="88">
        <v>5794</v>
      </c>
      <c r="DG53" s="88">
        <v>5923</v>
      </c>
      <c r="DH53" s="88">
        <v>6204</v>
      </c>
      <c r="DI53" s="88">
        <v>6130</v>
      </c>
      <c r="DJ53" s="88">
        <v>6027</v>
      </c>
      <c r="DK53" s="88">
        <v>5785</v>
      </c>
      <c r="DL53" s="88">
        <v>6131</v>
      </c>
      <c r="DM53" s="88">
        <v>5732</v>
      </c>
      <c r="DN53" s="88">
        <v>5764</v>
      </c>
      <c r="DO53" s="88">
        <v>5578</v>
      </c>
      <c r="DP53" s="88">
        <v>5505</v>
      </c>
      <c r="DQ53" s="88">
        <v>5315</v>
      </c>
      <c r="DR53" s="88">
        <v>5111</v>
      </c>
      <c r="DS53" s="88">
        <v>4602</v>
      </c>
      <c r="DT53" s="88">
        <v>4754</v>
      </c>
      <c r="DU53" s="88">
        <v>5214</v>
      </c>
      <c r="DV53" s="88">
        <v>5283</v>
      </c>
      <c r="DW53" s="88">
        <v>5946</v>
      </c>
      <c r="DX53" s="88">
        <v>5855</v>
      </c>
      <c r="DY53" s="88">
        <v>6020</v>
      </c>
      <c r="DZ53" s="88">
        <v>6344</v>
      </c>
      <c r="EA53" s="88">
        <v>6279</v>
      </c>
      <c r="EB53" s="88">
        <v>6536</v>
      </c>
      <c r="EC53" s="88">
        <v>6618</v>
      </c>
      <c r="ED53" s="88">
        <v>6591</v>
      </c>
      <c r="EE53" s="88">
        <v>6577</v>
      </c>
      <c r="EF53" s="88">
        <v>6515</v>
      </c>
      <c r="EG53" s="88">
        <v>6478</v>
      </c>
      <c r="EH53" s="88">
        <v>6465</v>
      </c>
      <c r="EI53" s="88">
        <v>6555</v>
      </c>
      <c r="EJ53" s="88">
        <v>6149</v>
      </c>
      <c r="EK53" s="88">
        <v>6298</v>
      </c>
      <c r="EL53" s="88">
        <v>6204</v>
      </c>
      <c r="EM53" s="88">
        <v>6399</v>
      </c>
      <c r="EN53" s="88">
        <v>6440</v>
      </c>
      <c r="EO53" s="88">
        <v>6301</v>
      </c>
      <c r="EP53" s="88">
        <v>5741</v>
      </c>
      <c r="EQ53" s="88">
        <v>5692</v>
      </c>
      <c r="ER53" s="88">
        <v>6029</v>
      </c>
      <c r="ES53" s="88">
        <v>6148</v>
      </c>
      <c r="ET53" s="88">
        <v>6407</v>
      </c>
      <c r="EU53" s="88">
        <v>6928</v>
      </c>
      <c r="EV53" s="88">
        <v>7295</v>
      </c>
      <c r="EW53" s="88">
        <v>7735</v>
      </c>
      <c r="EX53" s="88">
        <v>7667</v>
      </c>
      <c r="EY53" s="88">
        <v>7935</v>
      </c>
      <c r="EZ53" s="88">
        <v>7764</v>
      </c>
      <c r="FA53" s="88">
        <v>8008</v>
      </c>
      <c r="FB53" s="88">
        <v>8098</v>
      </c>
      <c r="FC53" s="88">
        <v>7988</v>
      </c>
      <c r="FD53" s="88">
        <v>7884</v>
      </c>
      <c r="FE53" s="88">
        <v>7555</v>
      </c>
      <c r="FF53" s="88">
        <v>7327</v>
      </c>
      <c r="FG53" s="88">
        <v>6908</v>
      </c>
      <c r="FH53" s="88">
        <v>6687</v>
      </c>
      <c r="FI53" s="88">
        <v>6641</v>
      </c>
      <c r="FJ53" s="88">
        <v>6472</v>
      </c>
      <c r="FK53" s="88">
        <v>6169</v>
      </c>
      <c r="FL53" s="88">
        <v>6052</v>
      </c>
      <c r="FM53" s="88">
        <v>5728</v>
      </c>
      <c r="FN53" s="88">
        <v>6045</v>
      </c>
      <c r="FO53" s="88">
        <v>5674</v>
      </c>
      <c r="FP53" s="88">
        <v>5690</v>
      </c>
      <c r="FQ53" s="88">
        <v>5575</v>
      </c>
      <c r="FR53" s="88">
        <v>5747</v>
      </c>
      <c r="FS53" s="88">
        <v>5971</v>
      </c>
      <c r="FT53" s="88">
        <v>6467</v>
      </c>
      <c r="FU53" s="88">
        <v>6787</v>
      </c>
      <c r="FV53" s="88">
        <v>5195</v>
      </c>
      <c r="FW53" s="88">
        <v>5013</v>
      </c>
      <c r="FX53" s="88">
        <v>5280</v>
      </c>
      <c r="FY53" s="88">
        <v>4595</v>
      </c>
      <c r="FZ53" s="88">
        <v>3980</v>
      </c>
      <c r="GA53" s="88">
        <v>3462</v>
      </c>
      <c r="GB53" s="88">
        <v>3527</v>
      </c>
      <c r="GC53" s="88">
        <v>3414</v>
      </c>
      <c r="GD53" s="88">
        <v>3291</v>
      </c>
      <c r="GE53" s="88">
        <v>3012</v>
      </c>
      <c r="GF53" s="88">
        <v>2756</v>
      </c>
      <c r="GG53" s="88">
        <v>2628</v>
      </c>
      <c r="GH53" s="88">
        <v>2261</v>
      </c>
      <c r="GI53" s="88">
        <v>2121</v>
      </c>
      <c r="GJ53" s="88">
        <v>1863</v>
      </c>
      <c r="GK53" s="88">
        <v>1648</v>
      </c>
      <c r="GL53" s="89">
        <v>6813</v>
      </c>
    </row>
    <row r="54" spans="1:194" s="1" customFormat="1" hidden="1" x14ac:dyDescent="0.25">
      <c r="A54" s="90" t="s">
        <v>249</v>
      </c>
      <c r="B54" s="148" t="s">
        <v>293</v>
      </c>
      <c r="C54" s="30" t="str">
        <f t="shared" si="16"/>
        <v xml:space="preserve">England – CCGs - Devon </v>
      </c>
      <c r="D54" s="51">
        <f t="shared" si="17"/>
        <v>476232</v>
      </c>
      <c r="E54" s="51">
        <f t="shared" si="17"/>
        <v>506690</v>
      </c>
      <c r="F54" s="52">
        <f t="shared" si="18"/>
        <v>1209773</v>
      </c>
      <c r="G54" s="52">
        <f t="shared" si="19"/>
        <v>592841</v>
      </c>
      <c r="H54" s="53">
        <f t="shared" si="20"/>
        <v>616932</v>
      </c>
      <c r="I54" s="53">
        <f t="shared" si="21"/>
        <v>476232</v>
      </c>
      <c r="J54" s="53">
        <f t="shared" si="22"/>
        <v>506690</v>
      </c>
      <c r="K54" s="50">
        <f t="shared" si="23"/>
        <v>116609</v>
      </c>
      <c r="L54" s="51">
        <f t="shared" si="24"/>
        <v>110242</v>
      </c>
      <c r="M54" s="87">
        <v>5257</v>
      </c>
      <c r="N54" s="87">
        <v>5633</v>
      </c>
      <c r="O54" s="87">
        <v>5833</v>
      </c>
      <c r="P54" s="87">
        <v>6005</v>
      </c>
      <c r="Q54" s="87">
        <v>6430</v>
      </c>
      <c r="R54" s="87">
        <v>6455</v>
      </c>
      <c r="S54" s="87">
        <v>6707</v>
      </c>
      <c r="T54" s="87">
        <v>6910</v>
      </c>
      <c r="U54" s="87">
        <v>7224</v>
      </c>
      <c r="V54" s="87">
        <v>7118</v>
      </c>
      <c r="W54" s="87">
        <v>6981</v>
      </c>
      <c r="X54" s="87">
        <v>6778</v>
      </c>
      <c r="Y54" s="87">
        <v>6966</v>
      </c>
      <c r="Z54" s="87">
        <v>6863</v>
      </c>
      <c r="AA54" s="87">
        <v>6568</v>
      </c>
      <c r="AB54" s="87">
        <v>6414</v>
      </c>
      <c r="AC54" s="87">
        <v>6244</v>
      </c>
      <c r="AD54" s="87">
        <v>6223</v>
      </c>
      <c r="AE54" s="87">
        <v>6273</v>
      </c>
      <c r="AF54" s="87">
        <v>7486</v>
      </c>
      <c r="AG54" s="87">
        <v>7824</v>
      </c>
      <c r="AH54" s="87">
        <v>8052</v>
      </c>
      <c r="AI54" s="87">
        <v>7548</v>
      </c>
      <c r="AJ54" s="87">
        <v>7423</v>
      </c>
      <c r="AK54" s="87">
        <v>7270</v>
      </c>
      <c r="AL54" s="87">
        <v>6622</v>
      </c>
      <c r="AM54" s="87">
        <v>6865</v>
      </c>
      <c r="AN54" s="87">
        <v>6998</v>
      </c>
      <c r="AO54" s="87">
        <v>7251</v>
      </c>
      <c r="AP54" s="87">
        <v>7716</v>
      </c>
      <c r="AQ54" s="87">
        <v>7420</v>
      </c>
      <c r="AR54" s="87">
        <v>7117</v>
      </c>
      <c r="AS54" s="87">
        <v>6848</v>
      </c>
      <c r="AT54" s="87">
        <v>6527</v>
      </c>
      <c r="AU54" s="87">
        <v>6502</v>
      </c>
      <c r="AV54" s="87">
        <v>6472</v>
      </c>
      <c r="AW54" s="87">
        <v>6460</v>
      </c>
      <c r="AX54" s="87">
        <v>6472</v>
      </c>
      <c r="AY54" s="87">
        <v>6541</v>
      </c>
      <c r="AZ54" s="87">
        <v>6420</v>
      </c>
      <c r="BA54" s="87">
        <v>6429</v>
      </c>
      <c r="BB54" s="87">
        <v>6350</v>
      </c>
      <c r="BC54" s="87">
        <v>5864</v>
      </c>
      <c r="BD54" s="87">
        <v>5876</v>
      </c>
      <c r="BE54" s="87">
        <v>5989</v>
      </c>
      <c r="BF54" s="87">
        <v>6329</v>
      </c>
      <c r="BG54" s="87">
        <v>6601</v>
      </c>
      <c r="BH54" s="87">
        <v>6887</v>
      </c>
      <c r="BI54" s="87">
        <v>7374</v>
      </c>
      <c r="BJ54" s="87">
        <v>7654</v>
      </c>
      <c r="BK54" s="87">
        <v>7685</v>
      </c>
      <c r="BL54" s="87">
        <v>8061</v>
      </c>
      <c r="BM54" s="87">
        <v>8045</v>
      </c>
      <c r="BN54" s="87">
        <v>8253</v>
      </c>
      <c r="BO54" s="87">
        <v>8386</v>
      </c>
      <c r="BP54" s="87">
        <v>8722</v>
      </c>
      <c r="BQ54" s="87">
        <v>8776</v>
      </c>
      <c r="BR54" s="87">
        <v>8438</v>
      </c>
      <c r="BS54" s="87">
        <v>8408</v>
      </c>
      <c r="BT54" s="87">
        <v>8088</v>
      </c>
      <c r="BU54" s="87">
        <v>8125</v>
      </c>
      <c r="BV54" s="87">
        <v>8021</v>
      </c>
      <c r="BW54" s="87">
        <v>7965</v>
      </c>
      <c r="BX54" s="87">
        <v>7734</v>
      </c>
      <c r="BY54" s="87">
        <v>7452</v>
      </c>
      <c r="BZ54" s="87">
        <v>7179</v>
      </c>
      <c r="CA54" s="87">
        <v>7206</v>
      </c>
      <c r="CB54" s="87">
        <v>7256</v>
      </c>
      <c r="CC54" s="87">
        <v>7079</v>
      </c>
      <c r="CD54" s="87">
        <v>7022</v>
      </c>
      <c r="CE54" s="87">
        <v>7448</v>
      </c>
      <c r="CF54" s="87">
        <v>7616</v>
      </c>
      <c r="CG54" s="87">
        <v>7999</v>
      </c>
      <c r="CH54" s="87">
        <v>8766</v>
      </c>
      <c r="CI54" s="87">
        <v>6742</v>
      </c>
      <c r="CJ54" s="87">
        <v>6414</v>
      </c>
      <c r="CK54" s="87">
        <v>6244</v>
      </c>
      <c r="CL54" s="87">
        <v>5718</v>
      </c>
      <c r="CM54" s="87">
        <v>4825</v>
      </c>
      <c r="CN54" s="87">
        <v>4127</v>
      </c>
      <c r="CO54" s="87">
        <v>4075</v>
      </c>
      <c r="CP54" s="87">
        <v>3797</v>
      </c>
      <c r="CQ54" s="87">
        <v>3608</v>
      </c>
      <c r="CR54" s="87">
        <v>3301</v>
      </c>
      <c r="CS54" s="87">
        <v>3012</v>
      </c>
      <c r="CT54" s="87">
        <v>2653</v>
      </c>
      <c r="CU54" s="87">
        <v>2286</v>
      </c>
      <c r="CV54" s="87">
        <v>2004</v>
      </c>
      <c r="CW54" s="87">
        <v>1744</v>
      </c>
      <c r="CX54" s="87">
        <v>1531</v>
      </c>
      <c r="CY54" s="87">
        <v>4961</v>
      </c>
      <c r="CZ54" s="88">
        <v>4962</v>
      </c>
      <c r="DA54" s="88">
        <v>5291</v>
      </c>
      <c r="DB54" s="88">
        <v>5516</v>
      </c>
      <c r="DC54" s="88">
        <v>5758</v>
      </c>
      <c r="DD54" s="88">
        <v>6113</v>
      </c>
      <c r="DE54" s="88">
        <v>6160</v>
      </c>
      <c r="DF54" s="88">
        <v>6301</v>
      </c>
      <c r="DG54" s="88">
        <v>6407</v>
      </c>
      <c r="DH54" s="88">
        <v>6888</v>
      </c>
      <c r="DI54" s="88">
        <v>6775</v>
      </c>
      <c r="DJ54" s="88">
        <v>6723</v>
      </c>
      <c r="DK54" s="88">
        <v>6379</v>
      </c>
      <c r="DL54" s="88">
        <v>6592</v>
      </c>
      <c r="DM54" s="88">
        <v>6359</v>
      </c>
      <c r="DN54" s="88">
        <v>6287</v>
      </c>
      <c r="DO54" s="88">
        <v>6100</v>
      </c>
      <c r="DP54" s="88">
        <v>5807</v>
      </c>
      <c r="DQ54" s="88">
        <v>5824</v>
      </c>
      <c r="DR54" s="88">
        <v>5960</v>
      </c>
      <c r="DS54" s="88">
        <v>7323</v>
      </c>
      <c r="DT54" s="88">
        <v>7932</v>
      </c>
      <c r="DU54" s="88">
        <v>7730</v>
      </c>
      <c r="DV54" s="88">
        <v>7161</v>
      </c>
      <c r="DW54" s="88">
        <v>6408</v>
      </c>
      <c r="DX54" s="88">
        <v>5942</v>
      </c>
      <c r="DY54" s="88">
        <v>6068</v>
      </c>
      <c r="DZ54" s="88">
        <v>6349</v>
      </c>
      <c r="EA54" s="88">
        <v>6235</v>
      </c>
      <c r="EB54" s="88">
        <v>6800</v>
      </c>
      <c r="EC54" s="88">
        <v>6838</v>
      </c>
      <c r="ED54" s="88">
        <v>6908</v>
      </c>
      <c r="EE54" s="88">
        <v>6506</v>
      </c>
      <c r="EF54" s="88">
        <v>6861</v>
      </c>
      <c r="EG54" s="88">
        <v>6760</v>
      </c>
      <c r="EH54" s="88">
        <v>6555</v>
      </c>
      <c r="EI54" s="88">
        <v>6574</v>
      </c>
      <c r="EJ54" s="88">
        <v>6794</v>
      </c>
      <c r="EK54" s="88">
        <v>6789</v>
      </c>
      <c r="EL54" s="88">
        <v>6867</v>
      </c>
      <c r="EM54" s="88">
        <v>6682</v>
      </c>
      <c r="EN54" s="88">
        <v>6865</v>
      </c>
      <c r="EO54" s="88">
        <v>6697</v>
      </c>
      <c r="EP54" s="88">
        <v>6146</v>
      </c>
      <c r="EQ54" s="88">
        <v>6141</v>
      </c>
      <c r="ER54" s="88">
        <v>6419</v>
      </c>
      <c r="ES54" s="88">
        <v>6615</v>
      </c>
      <c r="ET54" s="88">
        <v>6813</v>
      </c>
      <c r="EU54" s="88">
        <v>7362</v>
      </c>
      <c r="EV54" s="88">
        <v>7779</v>
      </c>
      <c r="EW54" s="88">
        <v>8266</v>
      </c>
      <c r="EX54" s="88">
        <v>8426</v>
      </c>
      <c r="EY54" s="88">
        <v>8692</v>
      </c>
      <c r="EZ54" s="88">
        <v>8568</v>
      </c>
      <c r="FA54" s="88">
        <v>8969</v>
      </c>
      <c r="FB54" s="88">
        <v>8988</v>
      </c>
      <c r="FC54" s="88">
        <v>9199</v>
      </c>
      <c r="FD54" s="88">
        <v>9229</v>
      </c>
      <c r="FE54" s="88">
        <v>8987</v>
      </c>
      <c r="FF54" s="88">
        <v>9044</v>
      </c>
      <c r="FG54" s="88">
        <v>8793</v>
      </c>
      <c r="FH54" s="88">
        <v>8496</v>
      </c>
      <c r="FI54" s="88">
        <v>8473</v>
      </c>
      <c r="FJ54" s="88">
        <v>8155</v>
      </c>
      <c r="FK54" s="88">
        <v>8328</v>
      </c>
      <c r="FL54" s="88">
        <v>7872</v>
      </c>
      <c r="FM54" s="88">
        <v>7787</v>
      </c>
      <c r="FN54" s="88">
        <v>7944</v>
      </c>
      <c r="FO54" s="88">
        <v>7865</v>
      </c>
      <c r="FP54" s="88">
        <v>7756</v>
      </c>
      <c r="FQ54" s="88">
        <v>7843</v>
      </c>
      <c r="FR54" s="88">
        <v>7829</v>
      </c>
      <c r="FS54" s="88">
        <v>8241</v>
      </c>
      <c r="FT54" s="88">
        <v>8800</v>
      </c>
      <c r="FU54" s="88">
        <v>9453</v>
      </c>
      <c r="FV54" s="88">
        <v>7311</v>
      </c>
      <c r="FW54" s="88">
        <v>7053</v>
      </c>
      <c r="FX54" s="88">
        <v>6865</v>
      </c>
      <c r="FY54" s="88">
        <v>6262</v>
      </c>
      <c r="FZ54" s="88">
        <v>5548</v>
      </c>
      <c r="GA54" s="88">
        <v>4901</v>
      </c>
      <c r="GB54" s="88">
        <v>4880</v>
      </c>
      <c r="GC54" s="88">
        <v>4757</v>
      </c>
      <c r="GD54" s="88">
        <v>4467</v>
      </c>
      <c r="GE54" s="88">
        <v>4221</v>
      </c>
      <c r="GF54" s="88">
        <v>3793</v>
      </c>
      <c r="GG54" s="88">
        <v>3513</v>
      </c>
      <c r="GH54" s="88">
        <v>3237</v>
      </c>
      <c r="GI54" s="88">
        <v>2960</v>
      </c>
      <c r="GJ54" s="88">
        <v>2773</v>
      </c>
      <c r="GK54" s="88">
        <v>2450</v>
      </c>
      <c r="GL54" s="89">
        <v>10817</v>
      </c>
    </row>
    <row r="55" spans="1:194" s="1" customFormat="1" hidden="1" x14ac:dyDescent="0.25">
      <c r="A55" s="90" t="s">
        <v>249</v>
      </c>
      <c r="B55" s="148" t="s">
        <v>294</v>
      </c>
      <c r="C55" s="30" t="str">
        <f t="shared" si="16"/>
        <v xml:space="preserve">England – CCGs - Doncaster </v>
      </c>
      <c r="D55" s="51">
        <f t="shared" si="17"/>
        <v>121030</v>
      </c>
      <c r="E55" s="51">
        <f t="shared" si="17"/>
        <v>124393</v>
      </c>
      <c r="F55" s="52">
        <f t="shared" si="18"/>
        <v>312785</v>
      </c>
      <c r="G55" s="52">
        <f t="shared" si="19"/>
        <v>155520</v>
      </c>
      <c r="H55" s="53">
        <f t="shared" si="20"/>
        <v>157265</v>
      </c>
      <c r="I55" s="53">
        <f t="shared" si="21"/>
        <v>121030</v>
      </c>
      <c r="J55" s="53">
        <f t="shared" si="22"/>
        <v>124393</v>
      </c>
      <c r="K55" s="50">
        <f t="shared" si="23"/>
        <v>34490</v>
      </c>
      <c r="L55" s="51">
        <f t="shared" si="24"/>
        <v>32872</v>
      </c>
      <c r="M55" s="87">
        <v>1813</v>
      </c>
      <c r="N55" s="87">
        <v>1805</v>
      </c>
      <c r="O55" s="87">
        <v>1843</v>
      </c>
      <c r="P55" s="87">
        <v>1878</v>
      </c>
      <c r="Q55" s="87">
        <v>1977</v>
      </c>
      <c r="R55" s="87">
        <v>1915</v>
      </c>
      <c r="S55" s="87">
        <v>1987</v>
      </c>
      <c r="T55" s="87">
        <v>2003</v>
      </c>
      <c r="U55" s="87">
        <v>2047</v>
      </c>
      <c r="V55" s="87">
        <v>2039</v>
      </c>
      <c r="W55" s="87">
        <v>1989</v>
      </c>
      <c r="X55" s="87">
        <v>2114</v>
      </c>
      <c r="Y55" s="87">
        <v>2051</v>
      </c>
      <c r="Z55" s="87">
        <v>1866</v>
      </c>
      <c r="AA55" s="87">
        <v>1875</v>
      </c>
      <c r="AB55" s="87">
        <v>1853</v>
      </c>
      <c r="AC55" s="87">
        <v>1774</v>
      </c>
      <c r="AD55" s="87">
        <v>1661</v>
      </c>
      <c r="AE55" s="87">
        <v>1685</v>
      </c>
      <c r="AF55" s="87">
        <v>1400</v>
      </c>
      <c r="AG55" s="87">
        <v>1439</v>
      </c>
      <c r="AH55" s="87">
        <v>1537</v>
      </c>
      <c r="AI55" s="87">
        <v>1708</v>
      </c>
      <c r="AJ55" s="87">
        <v>1823</v>
      </c>
      <c r="AK55" s="87">
        <v>1845</v>
      </c>
      <c r="AL55" s="87">
        <v>1904</v>
      </c>
      <c r="AM55" s="87">
        <v>1999</v>
      </c>
      <c r="AN55" s="87">
        <v>2084</v>
      </c>
      <c r="AO55" s="87">
        <v>2113</v>
      </c>
      <c r="AP55" s="87">
        <v>2262</v>
      </c>
      <c r="AQ55" s="87">
        <v>2186</v>
      </c>
      <c r="AR55" s="87">
        <v>2065</v>
      </c>
      <c r="AS55" s="87">
        <v>2083</v>
      </c>
      <c r="AT55" s="87">
        <v>2111</v>
      </c>
      <c r="AU55" s="87">
        <v>2135</v>
      </c>
      <c r="AV55" s="87">
        <v>2227</v>
      </c>
      <c r="AW55" s="87">
        <v>2074</v>
      </c>
      <c r="AX55" s="87">
        <v>2116</v>
      </c>
      <c r="AY55" s="87">
        <v>2014</v>
      </c>
      <c r="AZ55" s="87">
        <v>2069</v>
      </c>
      <c r="BA55" s="87">
        <v>2015</v>
      </c>
      <c r="BB55" s="87">
        <v>1901</v>
      </c>
      <c r="BC55" s="87">
        <v>1802</v>
      </c>
      <c r="BD55" s="87">
        <v>1611</v>
      </c>
      <c r="BE55" s="87">
        <v>1866</v>
      </c>
      <c r="BF55" s="87">
        <v>1868</v>
      </c>
      <c r="BG55" s="87">
        <v>1844</v>
      </c>
      <c r="BH55" s="87">
        <v>2024</v>
      </c>
      <c r="BI55" s="87">
        <v>1998</v>
      </c>
      <c r="BJ55" s="87">
        <v>2179</v>
      </c>
      <c r="BK55" s="87">
        <v>2131</v>
      </c>
      <c r="BL55" s="87">
        <v>2095</v>
      </c>
      <c r="BM55" s="87">
        <v>2144</v>
      </c>
      <c r="BN55" s="87">
        <v>2094</v>
      </c>
      <c r="BO55" s="87">
        <v>2249</v>
      </c>
      <c r="BP55" s="87">
        <v>2131</v>
      </c>
      <c r="BQ55" s="87">
        <v>2265</v>
      </c>
      <c r="BR55" s="87">
        <v>2271</v>
      </c>
      <c r="BS55" s="87">
        <v>2147</v>
      </c>
      <c r="BT55" s="87">
        <v>2159</v>
      </c>
      <c r="BU55" s="87">
        <v>2024</v>
      </c>
      <c r="BV55" s="87">
        <v>1988</v>
      </c>
      <c r="BW55" s="87">
        <v>1941</v>
      </c>
      <c r="BX55" s="87">
        <v>1858</v>
      </c>
      <c r="BY55" s="87">
        <v>1846</v>
      </c>
      <c r="BZ55" s="87">
        <v>1724</v>
      </c>
      <c r="CA55" s="87">
        <v>1654</v>
      </c>
      <c r="CB55" s="87">
        <v>1639</v>
      </c>
      <c r="CC55" s="87">
        <v>1612</v>
      </c>
      <c r="CD55" s="87">
        <v>1618</v>
      </c>
      <c r="CE55" s="87">
        <v>1462</v>
      </c>
      <c r="CF55" s="87">
        <v>1658</v>
      </c>
      <c r="CG55" s="87">
        <v>1610</v>
      </c>
      <c r="CH55" s="87">
        <v>1699</v>
      </c>
      <c r="CI55" s="87">
        <v>1308</v>
      </c>
      <c r="CJ55" s="87">
        <v>1286</v>
      </c>
      <c r="CK55" s="87">
        <v>1242</v>
      </c>
      <c r="CL55" s="87">
        <v>1070</v>
      </c>
      <c r="CM55" s="87">
        <v>984</v>
      </c>
      <c r="CN55" s="87">
        <v>877</v>
      </c>
      <c r="CO55" s="87">
        <v>841</v>
      </c>
      <c r="CP55" s="87">
        <v>731</v>
      </c>
      <c r="CQ55" s="87">
        <v>704</v>
      </c>
      <c r="CR55" s="87">
        <v>648</v>
      </c>
      <c r="CS55" s="87">
        <v>596</v>
      </c>
      <c r="CT55" s="87">
        <v>498</v>
      </c>
      <c r="CU55" s="87">
        <v>420</v>
      </c>
      <c r="CV55" s="87">
        <v>397</v>
      </c>
      <c r="CW55" s="87">
        <v>355</v>
      </c>
      <c r="CX55" s="87">
        <v>230</v>
      </c>
      <c r="CY55" s="87">
        <v>837</v>
      </c>
      <c r="CZ55" s="88">
        <v>1636</v>
      </c>
      <c r="DA55" s="88">
        <v>1675</v>
      </c>
      <c r="DB55" s="88">
        <v>1792</v>
      </c>
      <c r="DC55" s="88">
        <v>1774</v>
      </c>
      <c r="DD55" s="88">
        <v>1764</v>
      </c>
      <c r="DE55" s="88">
        <v>1848</v>
      </c>
      <c r="DF55" s="88">
        <v>1854</v>
      </c>
      <c r="DG55" s="88">
        <v>1925</v>
      </c>
      <c r="DH55" s="88">
        <v>1878</v>
      </c>
      <c r="DI55" s="88">
        <v>1952</v>
      </c>
      <c r="DJ55" s="88">
        <v>1945</v>
      </c>
      <c r="DK55" s="88">
        <v>2025</v>
      </c>
      <c r="DL55" s="88">
        <v>1971</v>
      </c>
      <c r="DM55" s="88">
        <v>1868</v>
      </c>
      <c r="DN55" s="88">
        <v>1851</v>
      </c>
      <c r="DO55" s="88">
        <v>1768</v>
      </c>
      <c r="DP55" s="88">
        <v>1719</v>
      </c>
      <c r="DQ55" s="88">
        <v>1627</v>
      </c>
      <c r="DR55" s="88">
        <v>1553</v>
      </c>
      <c r="DS55" s="88">
        <v>1197</v>
      </c>
      <c r="DT55" s="88">
        <v>1168</v>
      </c>
      <c r="DU55" s="88">
        <v>1362</v>
      </c>
      <c r="DV55" s="88">
        <v>1556</v>
      </c>
      <c r="DW55" s="88">
        <v>1738</v>
      </c>
      <c r="DX55" s="88">
        <v>1832</v>
      </c>
      <c r="DY55" s="88">
        <v>1918</v>
      </c>
      <c r="DZ55" s="88">
        <v>1930</v>
      </c>
      <c r="EA55" s="88">
        <v>1936</v>
      </c>
      <c r="EB55" s="88">
        <v>2035</v>
      </c>
      <c r="EC55" s="88">
        <v>2189</v>
      </c>
      <c r="ED55" s="88">
        <v>2077</v>
      </c>
      <c r="EE55" s="88">
        <v>2206</v>
      </c>
      <c r="EF55" s="88">
        <v>2178</v>
      </c>
      <c r="EG55" s="88">
        <v>2202</v>
      </c>
      <c r="EH55" s="88">
        <v>2144</v>
      </c>
      <c r="EI55" s="88">
        <v>2141</v>
      </c>
      <c r="EJ55" s="88">
        <v>2042</v>
      </c>
      <c r="EK55" s="88">
        <v>1962</v>
      </c>
      <c r="EL55" s="88">
        <v>1983</v>
      </c>
      <c r="EM55" s="88">
        <v>1954</v>
      </c>
      <c r="EN55" s="88">
        <v>2061</v>
      </c>
      <c r="EO55" s="88">
        <v>1682</v>
      </c>
      <c r="EP55" s="88">
        <v>1623</v>
      </c>
      <c r="EQ55" s="88">
        <v>1666</v>
      </c>
      <c r="ER55" s="88">
        <v>1670</v>
      </c>
      <c r="ES55" s="88">
        <v>1778</v>
      </c>
      <c r="ET55" s="88">
        <v>1803</v>
      </c>
      <c r="EU55" s="88">
        <v>1991</v>
      </c>
      <c r="EV55" s="88">
        <v>2010</v>
      </c>
      <c r="EW55" s="88">
        <v>2234</v>
      </c>
      <c r="EX55" s="88">
        <v>2090</v>
      </c>
      <c r="EY55" s="88">
        <v>2273</v>
      </c>
      <c r="EZ55" s="88">
        <v>2199</v>
      </c>
      <c r="FA55" s="88">
        <v>2271</v>
      </c>
      <c r="FB55" s="88">
        <v>2265</v>
      </c>
      <c r="FC55" s="88">
        <v>2285</v>
      </c>
      <c r="FD55" s="88">
        <v>2256</v>
      </c>
      <c r="FE55" s="88">
        <v>2188</v>
      </c>
      <c r="FF55" s="88">
        <v>2138</v>
      </c>
      <c r="FG55" s="88">
        <v>2066</v>
      </c>
      <c r="FH55" s="88">
        <v>2105</v>
      </c>
      <c r="FI55" s="88">
        <v>2004</v>
      </c>
      <c r="FJ55" s="88">
        <v>2043</v>
      </c>
      <c r="FK55" s="88">
        <v>1932</v>
      </c>
      <c r="FL55" s="88">
        <v>1833</v>
      </c>
      <c r="FM55" s="88">
        <v>1784</v>
      </c>
      <c r="FN55" s="88">
        <v>1775</v>
      </c>
      <c r="FO55" s="88">
        <v>1722</v>
      </c>
      <c r="FP55" s="88">
        <v>1665</v>
      </c>
      <c r="FQ55" s="88">
        <v>1702</v>
      </c>
      <c r="FR55" s="88">
        <v>1672</v>
      </c>
      <c r="FS55" s="88">
        <v>1698</v>
      </c>
      <c r="FT55" s="88">
        <v>1826</v>
      </c>
      <c r="FU55" s="88">
        <v>1871</v>
      </c>
      <c r="FV55" s="88">
        <v>1412</v>
      </c>
      <c r="FW55" s="88">
        <v>1386</v>
      </c>
      <c r="FX55" s="88">
        <v>1379</v>
      </c>
      <c r="FY55" s="88">
        <v>1169</v>
      </c>
      <c r="FZ55" s="88">
        <v>1059</v>
      </c>
      <c r="GA55" s="88">
        <v>1022</v>
      </c>
      <c r="GB55" s="88">
        <v>1030</v>
      </c>
      <c r="GC55" s="88">
        <v>1054</v>
      </c>
      <c r="GD55" s="88">
        <v>942</v>
      </c>
      <c r="GE55" s="88">
        <v>908</v>
      </c>
      <c r="GF55" s="88">
        <v>858</v>
      </c>
      <c r="GG55" s="88">
        <v>760</v>
      </c>
      <c r="GH55" s="88">
        <v>658</v>
      </c>
      <c r="GI55" s="88">
        <v>588</v>
      </c>
      <c r="GJ55" s="88">
        <v>541</v>
      </c>
      <c r="GK55" s="88">
        <v>436</v>
      </c>
      <c r="GL55" s="89">
        <v>1707</v>
      </c>
    </row>
    <row r="56" spans="1:194" s="1" customFormat="1" hidden="1" x14ac:dyDescent="0.25">
      <c r="A56" s="90" t="s">
        <v>249</v>
      </c>
      <c r="B56" s="148" t="s">
        <v>295</v>
      </c>
      <c r="C56" s="30" t="str">
        <f t="shared" si="16"/>
        <v xml:space="preserve">England – CCGs - Dorset </v>
      </c>
      <c r="D56" s="51">
        <f t="shared" si="17"/>
        <v>309517</v>
      </c>
      <c r="E56" s="51">
        <f t="shared" si="17"/>
        <v>323213</v>
      </c>
      <c r="F56" s="52">
        <f t="shared" si="18"/>
        <v>776780</v>
      </c>
      <c r="G56" s="52">
        <f t="shared" si="19"/>
        <v>383364</v>
      </c>
      <c r="H56" s="53">
        <f t="shared" si="20"/>
        <v>393416</v>
      </c>
      <c r="I56" s="53">
        <f t="shared" si="21"/>
        <v>309517</v>
      </c>
      <c r="J56" s="53">
        <f t="shared" si="22"/>
        <v>323213</v>
      </c>
      <c r="K56" s="50">
        <f t="shared" si="23"/>
        <v>73847</v>
      </c>
      <c r="L56" s="51">
        <f t="shared" si="24"/>
        <v>70203</v>
      </c>
      <c r="M56" s="87">
        <v>3259</v>
      </c>
      <c r="N56" s="87">
        <v>3402</v>
      </c>
      <c r="O56" s="87">
        <v>3561</v>
      </c>
      <c r="P56" s="87">
        <v>3814</v>
      </c>
      <c r="Q56" s="87">
        <v>3969</v>
      </c>
      <c r="R56" s="87">
        <v>3975</v>
      </c>
      <c r="S56" s="87">
        <v>4176</v>
      </c>
      <c r="T56" s="87">
        <v>4263</v>
      </c>
      <c r="U56" s="87">
        <v>4621</v>
      </c>
      <c r="V56" s="87">
        <v>4443</v>
      </c>
      <c r="W56" s="87">
        <v>4349</v>
      </c>
      <c r="X56" s="87">
        <v>4331</v>
      </c>
      <c r="Y56" s="87">
        <v>4534</v>
      </c>
      <c r="Z56" s="87">
        <v>4408</v>
      </c>
      <c r="AA56" s="87">
        <v>4303</v>
      </c>
      <c r="AB56" s="87">
        <v>4274</v>
      </c>
      <c r="AC56" s="87">
        <v>4118</v>
      </c>
      <c r="AD56" s="87">
        <v>4047</v>
      </c>
      <c r="AE56" s="87">
        <v>4114</v>
      </c>
      <c r="AF56" s="87">
        <v>4332</v>
      </c>
      <c r="AG56" s="87">
        <v>4639</v>
      </c>
      <c r="AH56" s="87">
        <v>4544</v>
      </c>
      <c r="AI56" s="87">
        <v>4467</v>
      </c>
      <c r="AJ56" s="87">
        <v>4479</v>
      </c>
      <c r="AK56" s="87">
        <v>4032</v>
      </c>
      <c r="AL56" s="87">
        <v>3911</v>
      </c>
      <c r="AM56" s="87">
        <v>4019</v>
      </c>
      <c r="AN56" s="87">
        <v>4084</v>
      </c>
      <c r="AO56" s="87">
        <v>4106</v>
      </c>
      <c r="AP56" s="87">
        <v>4394</v>
      </c>
      <c r="AQ56" s="87">
        <v>4242</v>
      </c>
      <c r="AR56" s="87">
        <v>4093</v>
      </c>
      <c r="AS56" s="87">
        <v>4168</v>
      </c>
      <c r="AT56" s="87">
        <v>4310</v>
      </c>
      <c r="AU56" s="87">
        <v>4138</v>
      </c>
      <c r="AV56" s="87">
        <v>4120</v>
      </c>
      <c r="AW56" s="87">
        <v>3935</v>
      </c>
      <c r="AX56" s="87">
        <v>4064</v>
      </c>
      <c r="AY56" s="87">
        <v>4321</v>
      </c>
      <c r="AZ56" s="87">
        <v>4754</v>
      </c>
      <c r="BA56" s="87">
        <v>4662</v>
      </c>
      <c r="BB56" s="87">
        <v>4577</v>
      </c>
      <c r="BC56" s="87">
        <v>4076</v>
      </c>
      <c r="BD56" s="87">
        <v>4196</v>
      </c>
      <c r="BE56" s="87">
        <v>4255</v>
      </c>
      <c r="BF56" s="87">
        <v>4525</v>
      </c>
      <c r="BG56" s="87">
        <v>4532</v>
      </c>
      <c r="BH56" s="87">
        <v>4653</v>
      </c>
      <c r="BI56" s="87">
        <v>5064</v>
      </c>
      <c r="BJ56" s="87">
        <v>5242</v>
      </c>
      <c r="BK56" s="87">
        <v>5203</v>
      </c>
      <c r="BL56" s="87">
        <v>5236</v>
      </c>
      <c r="BM56" s="87">
        <v>5377</v>
      </c>
      <c r="BN56" s="87">
        <v>5516</v>
      </c>
      <c r="BO56" s="87">
        <v>5604</v>
      </c>
      <c r="BP56" s="87">
        <v>5629</v>
      </c>
      <c r="BQ56" s="87">
        <v>5715</v>
      </c>
      <c r="BR56" s="87">
        <v>5591</v>
      </c>
      <c r="BS56" s="87">
        <v>5618</v>
      </c>
      <c r="BT56" s="87">
        <v>5201</v>
      </c>
      <c r="BU56" s="87">
        <v>5002</v>
      </c>
      <c r="BV56" s="87">
        <v>5023</v>
      </c>
      <c r="BW56" s="87">
        <v>5041</v>
      </c>
      <c r="BX56" s="87">
        <v>4866</v>
      </c>
      <c r="BY56" s="87">
        <v>4694</v>
      </c>
      <c r="BZ56" s="87">
        <v>4620</v>
      </c>
      <c r="CA56" s="87">
        <v>4557</v>
      </c>
      <c r="CB56" s="87">
        <v>4599</v>
      </c>
      <c r="CC56" s="87">
        <v>4616</v>
      </c>
      <c r="CD56" s="87">
        <v>4654</v>
      </c>
      <c r="CE56" s="87">
        <v>4819</v>
      </c>
      <c r="CF56" s="87">
        <v>4773</v>
      </c>
      <c r="CG56" s="87">
        <v>5383</v>
      </c>
      <c r="CH56" s="87">
        <v>6008</v>
      </c>
      <c r="CI56" s="87">
        <v>4547</v>
      </c>
      <c r="CJ56" s="87">
        <v>4252</v>
      </c>
      <c r="CK56" s="87">
        <v>4096</v>
      </c>
      <c r="CL56" s="87">
        <v>3891</v>
      </c>
      <c r="CM56" s="87">
        <v>3323</v>
      </c>
      <c r="CN56" s="87">
        <v>2787</v>
      </c>
      <c r="CO56" s="87">
        <v>2756</v>
      </c>
      <c r="CP56" s="87">
        <v>2741</v>
      </c>
      <c r="CQ56" s="87">
        <v>2706</v>
      </c>
      <c r="CR56" s="87">
        <v>2400</v>
      </c>
      <c r="CS56" s="87">
        <v>2080</v>
      </c>
      <c r="CT56" s="87">
        <v>1967</v>
      </c>
      <c r="CU56" s="87">
        <v>1668</v>
      </c>
      <c r="CV56" s="87">
        <v>1466</v>
      </c>
      <c r="CW56" s="87">
        <v>1286</v>
      </c>
      <c r="CX56" s="87">
        <v>1156</v>
      </c>
      <c r="CY56" s="87">
        <v>4002</v>
      </c>
      <c r="CZ56" s="88">
        <v>3048</v>
      </c>
      <c r="DA56" s="88">
        <v>3206</v>
      </c>
      <c r="DB56" s="88">
        <v>3483</v>
      </c>
      <c r="DC56" s="88">
        <v>3632</v>
      </c>
      <c r="DD56" s="88">
        <v>3858</v>
      </c>
      <c r="DE56" s="88">
        <v>3912</v>
      </c>
      <c r="DF56" s="88">
        <v>3917</v>
      </c>
      <c r="DG56" s="88">
        <v>3958</v>
      </c>
      <c r="DH56" s="88">
        <v>4252</v>
      </c>
      <c r="DI56" s="88">
        <v>4239</v>
      </c>
      <c r="DJ56" s="88">
        <v>4242</v>
      </c>
      <c r="DK56" s="88">
        <v>4187</v>
      </c>
      <c r="DL56" s="88">
        <v>4301</v>
      </c>
      <c r="DM56" s="88">
        <v>4077</v>
      </c>
      <c r="DN56" s="88">
        <v>4006</v>
      </c>
      <c r="DO56" s="88">
        <v>3972</v>
      </c>
      <c r="DP56" s="88">
        <v>3954</v>
      </c>
      <c r="DQ56" s="88">
        <v>3959</v>
      </c>
      <c r="DR56" s="88">
        <v>3626</v>
      </c>
      <c r="DS56" s="88">
        <v>4110</v>
      </c>
      <c r="DT56" s="88">
        <v>3974</v>
      </c>
      <c r="DU56" s="88">
        <v>4047</v>
      </c>
      <c r="DV56" s="88">
        <v>4215</v>
      </c>
      <c r="DW56" s="88">
        <v>3668</v>
      </c>
      <c r="DX56" s="88">
        <v>3570</v>
      </c>
      <c r="DY56" s="88">
        <v>3481</v>
      </c>
      <c r="DZ56" s="88">
        <v>3622</v>
      </c>
      <c r="EA56" s="88">
        <v>3501</v>
      </c>
      <c r="EB56" s="88">
        <v>3814</v>
      </c>
      <c r="EC56" s="88">
        <v>3905</v>
      </c>
      <c r="ED56" s="88">
        <v>3779</v>
      </c>
      <c r="EE56" s="88">
        <v>3947</v>
      </c>
      <c r="EF56" s="88">
        <v>4167</v>
      </c>
      <c r="EG56" s="88">
        <v>4212</v>
      </c>
      <c r="EH56" s="88">
        <v>4168</v>
      </c>
      <c r="EI56" s="88">
        <v>4393</v>
      </c>
      <c r="EJ56" s="88">
        <v>4363</v>
      </c>
      <c r="EK56" s="88">
        <v>4280</v>
      </c>
      <c r="EL56" s="88">
        <v>4546</v>
      </c>
      <c r="EM56" s="88">
        <v>4692</v>
      </c>
      <c r="EN56" s="88">
        <v>4653</v>
      </c>
      <c r="EO56" s="88">
        <v>4460</v>
      </c>
      <c r="EP56" s="88">
        <v>4074</v>
      </c>
      <c r="EQ56" s="88">
        <v>4133</v>
      </c>
      <c r="ER56" s="88">
        <v>4148</v>
      </c>
      <c r="ES56" s="88">
        <v>4397</v>
      </c>
      <c r="ET56" s="88">
        <v>4556</v>
      </c>
      <c r="EU56" s="88">
        <v>4731</v>
      </c>
      <c r="EV56" s="88">
        <v>5077</v>
      </c>
      <c r="EW56" s="88">
        <v>5308</v>
      </c>
      <c r="EX56" s="88">
        <v>5287</v>
      </c>
      <c r="EY56" s="88">
        <v>5294</v>
      </c>
      <c r="EZ56" s="88">
        <v>5349</v>
      </c>
      <c r="FA56" s="88">
        <v>5606</v>
      </c>
      <c r="FB56" s="88">
        <v>5642</v>
      </c>
      <c r="FC56" s="88">
        <v>5760</v>
      </c>
      <c r="FD56" s="88">
        <v>5932</v>
      </c>
      <c r="FE56" s="88">
        <v>5772</v>
      </c>
      <c r="FF56" s="88">
        <v>5710</v>
      </c>
      <c r="FG56" s="88">
        <v>5501</v>
      </c>
      <c r="FH56" s="88">
        <v>5330</v>
      </c>
      <c r="FI56" s="88">
        <v>5345</v>
      </c>
      <c r="FJ56" s="88">
        <v>5422</v>
      </c>
      <c r="FK56" s="88">
        <v>5263</v>
      </c>
      <c r="FL56" s="88">
        <v>4928</v>
      </c>
      <c r="FM56" s="88">
        <v>4900</v>
      </c>
      <c r="FN56" s="88">
        <v>5257</v>
      </c>
      <c r="FO56" s="88">
        <v>4985</v>
      </c>
      <c r="FP56" s="88">
        <v>4975</v>
      </c>
      <c r="FQ56" s="88">
        <v>5140</v>
      </c>
      <c r="FR56" s="88">
        <v>5497</v>
      </c>
      <c r="FS56" s="88">
        <v>5379</v>
      </c>
      <c r="FT56" s="88">
        <v>5851</v>
      </c>
      <c r="FU56" s="88">
        <v>6482</v>
      </c>
      <c r="FV56" s="88">
        <v>4874</v>
      </c>
      <c r="FW56" s="88">
        <v>4685</v>
      </c>
      <c r="FX56" s="88">
        <v>4615</v>
      </c>
      <c r="FY56" s="88">
        <v>4193</v>
      </c>
      <c r="FZ56" s="88">
        <v>3760</v>
      </c>
      <c r="GA56" s="88">
        <v>3170</v>
      </c>
      <c r="GB56" s="88">
        <v>3322</v>
      </c>
      <c r="GC56" s="88">
        <v>3229</v>
      </c>
      <c r="GD56" s="88">
        <v>3175</v>
      </c>
      <c r="GE56" s="88">
        <v>2867</v>
      </c>
      <c r="GF56" s="88">
        <v>2661</v>
      </c>
      <c r="GG56" s="88">
        <v>2498</v>
      </c>
      <c r="GH56" s="88">
        <v>2321</v>
      </c>
      <c r="GI56" s="88">
        <v>2202</v>
      </c>
      <c r="GJ56" s="88">
        <v>1995</v>
      </c>
      <c r="GK56" s="88">
        <v>1861</v>
      </c>
      <c r="GL56" s="89">
        <v>7561</v>
      </c>
    </row>
    <row r="57" spans="1:194" s="1" customFormat="1" hidden="1" x14ac:dyDescent="0.25">
      <c r="A57" s="90" t="s">
        <v>249</v>
      </c>
      <c r="B57" s="148" t="s">
        <v>296</v>
      </c>
      <c r="C57" s="30" t="str">
        <f t="shared" si="16"/>
        <v xml:space="preserve">England – CCGs - East and North Hertfordshire </v>
      </c>
      <c r="D57" s="51">
        <f t="shared" si="17"/>
        <v>216741</v>
      </c>
      <c r="E57" s="51">
        <f t="shared" si="17"/>
        <v>231156</v>
      </c>
      <c r="F57" s="52">
        <f t="shared" si="18"/>
        <v>575013</v>
      </c>
      <c r="G57" s="52">
        <f t="shared" si="19"/>
        <v>281967</v>
      </c>
      <c r="H57" s="53">
        <f t="shared" si="20"/>
        <v>293046</v>
      </c>
      <c r="I57" s="53">
        <f t="shared" si="21"/>
        <v>216741</v>
      </c>
      <c r="J57" s="53">
        <f t="shared" si="22"/>
        <v>231156</v>
      </c>
      <c r="K57" s="50">
        <f t="shared" si="23"/>
        <v>65226</v>
      </c>
      <c r="L57" s="51">
        <f t="shared" si="24"/>
        <v>61890</v>
      </c>
      <c r="M57" s="87">
        <v>3289</v>
      </c>
      <c r="N57" s="87">
        <v>3370</v>
      </c>
      <c r="O57" s="87">
        <v>3547</v>
      </c>
      <c r="P57" s="87">
        <v>3679</v>
      </c>
      <c r="Q57" s="87">
        <v>3629</v>
      </c>
      <c r="R57" s="87">
        <v>3634</v>
      </c>
      <c r="S57" s="87">
        <v>3718</v>
      </c>
      <c r="T57" s="87">
        <v>3845</v>
      </c>
      <c r="U57" s="87">
        <v>3966</v>
      </c>
      <c r="V57" s="87">
        <v>3844</v>
      </c>
      <c r="W57" s="87">
        <v>3951</v>
      </c>
      <c r="X57" s="87">
        <v>3728</v>
      </c>
      <c r="Y57" s="87">
        <v>3807</v>
      </c>
      <c r="Z57" s="87">
        <v>3618</v>
      </c>
      <c r="AA57" s="87">
        <v>3532</v>
      </c>
      <c r="AB57" s="87">
        <v>3423</v>
      </c>
      <c r="AC57" s="87">
        <v>3425</v>
      </c>
      <c r="AD57" s="87">
        <v>3221</v>
      </c>
      <c r="AE57" s="87">
        <v>3264</v>
      </c>
      <c r="AF57" s="87">
        <v>2945</v>
      </c>
      <c r="AG57" s="87">
        <v>3187</v>
      </c>
      <c r="AH57" s="87">
        <v>3243</v>
      </c>
      <c r="AI57" s="87">
        <v>3516</v>
      </c>
      <c r="AJ57" s="87">
        <v>3667</v>
      </c>
      <c r="AK57" s="87">
        <v>3559</v>
      </c>
      <c r="AL57" s="87">
        <v>3581</v>
      </c>
      <c r="AM57" s="87">
        <v>3715</v>
      </c>
      <c r="AN57" s="87">
        <v>3739</v>
      </c>
      <c r="AO57" s="87">
        <v>3616</v>
      </c>
      <c r="AP57" s="87">
        <v>3707</v>
      </c>
      <c r="AQ57" s="87">
        <v>3687</v>
      </c>
      <c r="AR57" s="87">
        <v>3625</v>
      </c>
      <c r="AS57" s="87">
        <v>3700</v>
      </c>
      <c r="AT57" s="87">
        <v>3656</v>
      </c>
      <c r="AU57" s="87">
        <v>3726</v>
      </c>
      <c r="AV57" s="87">
        <v>3634</v>
      </c>
      <c r="AW57" s="87">
        <v>3603</v>
      </c>
      <c r="AX57" s="87">
        <v>3614</v>
      </c>
      <c r="AY57" s="87">
        <v>3815</v>
      </c>
      <c r="AZ57" s="87">
        <v>3890</v>
      </c>
      <c r="BA57" s="87">
        <v>4121</v>
      </c>
      <c r="BB57" s="87">
        <v>3947</v>
      </c>
      <c r="BC57" s="87">
        <v>3664</v>
      </c>
      <c r="BD57" s="87">
        <v>3549</v>
      </c>
      <c r="BE57" s="87">
        <v>3621</v>
      </c>
      <c r="BF57" s="87">
        <v>3584</v>
      </c>
      <c r="BG57" s="87">
        <v>3756</v>
      </c>
      <c r="BH57" s="87">
        <v>3791</v>
      </c>
      <c r="BI57" s="87">
        <v>3839</v>
      </c>
      <c r="BJ57" s="87">
        <v>3956</v>
      </c>
      <c r="BK57" s="87">
        <v>3858</v>
      </c>
      <c r="BL57" s="87">
        <v>3976</v>
      </c>
      <c r="BM57" s="87">
        <v>3972</v>
      </c>
      <c r="BN57" s="87">
        <v>4053</v>
      </c>
      <c r="BO57" s="87">
        <v>4079</v>
      </c>
      <c r="BP57" s="87">
        <v>4171</v>
      </c>
      <c r="BQ57" s="87">
        <v>4017</v>
      </c>
      <c r="BR57" s="87">
        <v>3905</v>
      </c>
      <c r="BS57" s="87">
        <v>3778</v>
      </c>
      <c r="BT57" s="87">
        <v>3568</v>
      </c>
      <c r="BU57" s="87">
        <v>3399</v>
      </c>
      <c r="BV57" s="87">
        <v>3284</v>
      </c>
      <c r="BW57" s="87">
        <v>3218</v>
      </c>
      <c r="BX57" s="87">
        <v>3110</v>
      </c>
      <c r="BY57" s="87">
        <v>2855</v>
      </c>
      <c r="BZ57" s="87">
        <v>2611</v>
      </c>
      <c r="CA57" s="87">
        <v>2570</v>
      </c>
      <c r="CB57" s="87">
        <v>2516</v>
      </c>
      <c r="CC57" s="87">
        <v>2349</v>
      </c>
      <c r="CD57" s="87">
        <v>2327</v>
      </c>
      <c r="CE57" s="87">
        <v>2388</v>
      </c>
      <c r="CF57" s="87">
        <v>2335</v>
      </c>
      <c r="CG57" s="87">
        <v>2586</v>
      </c>
      <c r="CH57" s="87">
        <v>2815</v>
      </c>
      <c r="CI57" s="87">
        <v>2022</v>
      </c>
      <c r="CJ57" s="87">
        <v>2037</v>
      </c>
      <c r="CK57" s="87">
        <v>1927</v>
      </c>
      <c r="CL57" s="87">
        <v>1806</v>
      </c>
      <c r="CM57" s="87">
        <v>1533</v>
      </c>
      <c r="CN57" s="87">
        <v>1341</v>
      </c>
      <c r="CO57" s="87">
        <v>1342</v>
      </c>
      <c r="CP57" s="87">
        <v>1359</v>
      </c>
      <c r="CQ57" s="87">
        <v>1291</v>
      </c>
      <c r="CR57" s="87">
        <v>1184</v>
      </c>
      <c r="CS57" s="87">
        <v>1074</v>
      </c>
      <c r="CT57" s="87">
        <v>980</v>
      </c>
      <c r="CU57" s="87">
        <v>865</v>
      </c>
      <c r="CV57" s="87">
        <v>734</v>
      </c>
      <c r="CW57" s="87">
        <v>649</v>
      </c>
      <c r="CX57" s="87">
        <v>558</v>
      </c>
      <c r="CY57" s="87">
        <v>1782</v>
      </c>
      <c r="CZ57" s="88">
        <v>2997</v>
      </c>
      <c r="DA57" s="88">
        <v>3130</v>
      </c>
      <c r="DB57" s="88">
        <v>3324</v>
      </c>
      <c r="DC57" s="88">
        <v>3347</v>
      </c>
      <c r="DD57" s="88">
        <v>3526</v>
      </c>
      <c r="DE57" s="88">
        <v>3526</v>
      </c>
      <c r="DF57" s="88">
        <v>3560</v>
      </c>
      <c r="DG57" s="88">
        <v>3509</v>
      </c>
      <c r="DH57" s="88">
        <v>3853</v>
      </c>
      <c r="DI57" s="88">
        <v>3697</v>
      </c>
      <c r="DJ57" s="88">
        <v>3758</v>
      </c>
      <c r="DK57" s="88">
        <v>3567</v>
      </c>
      <c r="DL57" s="88">
        <v>3585</v>
      </c>
      <c r="DM57" s="88">
        <v>3480</v>
      </c>
      <c r="DN57" s="88">
        <v>3387</v>
      </c>
      <c r="DO57" s="88">
        <v>3271</v>
      </c>
      <c r="DP57" s="88">
        <v>3238</v>
      </c>
      <c r="DQ57" s="88">
        <v>3135</v>
      </c>
      <c r="DR57" s="88">
        <v>3014</v>
      </c>
      <c r="DS57" s="88">
        <v>2710</v>
      </c>
      <c r="DT57" s="88">
        <v>2902</v>
      </c>
      <c r="DU57" s="88">
        <v>3217</v>
      </c>
      <c r="DV57" s="88">
        <v>3264</v>
      </c>
      <c r="DW57" s="88">
        <v>3496</v>
      </c>
      <c r="DX57" s="88">
        <v>3539</v>
      </c>
      <c r="DY57" s="88">
        <v>3601</v>
      </c>
      <c r="DZ57" s="88">
        <v>3622</v>
      </c>
      <c r="EA57" s="88">
        <v>3569</v>
      </c>
      <c r="EB57" s="88">
        <v>3517</v>
      </c>
      <c r="EC57" s="88">
        <v>3617</v>
      </c>
      <c r="ED57" s="88">
        <v>3732</v>
      </c>
      <c r="EE57" s="88">
        <v>3946</v>
      </c>
      <c r="EF57" s="88">
        <v>3940</v>
      </c>
      <c r="EG57" s="88">
        <v>4059</v>
      </c>
      <c r="EH57" s="88">
        <v>4100</v>
      </c>
      <c r="EI57" s="88">
        <v>3921</v>
      </c>
      <c r="EJ57" s="88">
        <v>4116</v>
      </c>
      <c r="EK57" s="88">
        <v>4066</v>
      </c>
      <c r="EL57" s="88">
        <v>3995</v>
      </c>
      <c r="EM57" s="88">
        <v>4360</v>
      </c>
      <c r="EN57" s="88">
        <v>4377</v>
      </c>
      <c r="EO57" s="88">
        <v>4022</v>
      </c>
      <c r="EP57" s="88">
        <v>3699</v>
      </c>
      <c r="EQ57" s="88">
        <v>3748</v>
      </c>
      <c r="ER57" s="88">
        <v>3781</v>
      </c>
      <c r="ES57" s="88">
        <v>3878</v>
      </c>
      <c r="ET57" s="88">
        <v>3857</v>
      </c>
      <c r="EU57" s="88">
        <v>3960</v>
      </c>
      <c r="EV57" s="88">
        <v>4113</v>
      </c>
      <c r="EW57" s="88">
        <v>4260</v>
      </c>
      <c r="EX57" s="88">
        <v>3961</v>
      </c>
      <c r="EY57" s="88">
        <v>4146</v>
      </c>
      <c r="EZ57" s="88">
        <v>4110</v>
      </c>
      <c r="FA57" s="88">
        <v>4273</v>
      </c>
      <c r="FB57" s="88">
        <v>4334</v>
      </c>
      <c r="FC57" s="88">
        <v>4267</v>
      </c>
      <c r="FD57" s="88">
        <v>4161</v>
      </c>
      <c r="FE57" s="88">
        <v>3993</v>
      </c>
      <c r="FF57" s="88">
        <v>3860</v>
      </c>
      <c r="FG57" s="88">
        <v>3576</v>
      </c>
      <c r="FH57" s="88">
        <v>3463</v>
      </c>
      <c r="FI57" s="88">
        <v>3391</v>
      </c>
      <c r="FJ57" s="88">
        <v>3148</v>
      </c>
      <c r="FK57" s="88">
        <v>3020</v>
      </c>
      <c r="FL57" s="88">
        <v>2883</v>
      </c>
      <c r="FM57" s="88">
        <v>2748</v>
      </c>
      <c r="FN57" s="88">
        <v>2686</v>
      </c>
      <c r="FO57" s="88">
        <v>2592</v>
      </c>
      <c r="FP57" s="88">
        <v>2480</v>
      </c>
      <c r="FQ57" s="88">
        <v>2538</v>
      </c>
      <c r="FR57" s="88">
        <v>2586</v>
      </c>
      <c r="FS57" s="88">
        <v>2679</v>
      </c>
      <c r="FT57" s="88">
        <v>2759</v>
      </c>
      <c r="FU57" s="88">
        <v>3213</v>
      </c>
      <c r="FV57" s="88">
        <v>2335</v>
      </c>
      <c r="FW57" s="88">
        <v>2256</v>
      </c>
      <c r="FX57" s="88">
        <v>2234</v>
      </c>
      <c r="FY57" s="88">
        <v>2122</v>
      </c>
      <c r="FZ57" s="88">
        <v>1869</v>
      </c>
      <c r="GA57" s="88">
        <v>1617</v>
      </c>
      <c r="GB57" s="88">
        <v>1801</v>
      </c>
      <c r="GC57" s="88">
        <v>1704</v>
      </c>
      <c r="GD57" s="88">
        <v>1673</v>
      </c>
      <c r="GE57" s="88">
        <v>1583</v>
      </c>
      <c r="GF57" s="88">
        <v>1497</v>
      </c>
      <c r="GG57" s="88">
        <v>1486</v>
      </c>
      <c r="GH57" s="88">
        <v>1263</v>
      </c>
      <c r="GI57" s="88">
        <v>1085</v>
      </c>
      <c r="GJ57" s="88">
        <v>1081</v>
      </c>
      <c r="GK57" s="88">
        <v>942</v>
      </c>
      <c r="GL57" s="89">
        <v>3743</v>
      </c>
    </row>
    <row r="58" spans="1:194" s="1" customFormat="1" hidden="1" x14ac:dyDescent="0.25">
      <c r="A58" s="90" t="s">
        <v>249</v>
      </c>
      <c r="B58" s="148" t="s">
        <v>297</v>
      </c>
      <c r="C58" s="30" t="str">
        <f t="shared" si="16"/>
        <v xml:space="preserve">England – CCGs - East Lancashire </v>
      </c>
      <c r="D58" s="51">
        <f t="shared" si="17"/>
        <v>145344</v>
      </c>
      <c r="E58" s="51">
        <f t="shared" si="17"/>
        <v>152373</v>
      </c>
      <c r="F58" s="52">
        <f t="shared" si="18"/>
        <v>384162</v>
      </c>
      <c r="G58" s="52">
        <f t="shared" si="19"/>
        <v>189840</v>
      </c>
      <c r="H58" s="53">
        <f t="shared" si="20"/>
        <v>194322</v>
      </c>
      <c r="I58" s="53">
        <f t="shared" si="21"/>
        <v>145344</v>
      </c>
      <c r="J58" s="53">
        <f t="shared" si="22"/>
        <v>152373</v>
      </c>
      <c r="K58" s="50">
        <f t="shared" si="23"/>
        <v>44496</v>
      </c>
      <c r="L58" s="51">
        <f t="shared" si="24"/>
        <v>41949</v>
      </c>
      <c r="M58" s="87">
        <v>2240</v>
      </c>
      <c r="N58" s="87">
        <v>2270</v>
      </c>
      <c r="O58" s="87">
        <v>2341</v>
      </c>
      <c r="P58" s="87">
        <v>2502</v>
      </c>
      <c r="Q58" s="87">
        <v>2448</v>
      </c>
      <c r="R58" s="87">
        <v>2475</v>
      </c>
      <c r="S58" s="87">
        <v>2459</v>
      </c>
      <c r="T58" s="87">
        <v>2615</v>
      </c>
      <c r="U58" s="87">
        <v>2575</v>
      </c>
      <c r="V58" s="87">
        <v>2644</v>
      </c>
      <c r="W58" s="87">
        <v>2676</v>
      </c>
      <c r="X58" s="87">
        <v>2609</v>
      </c>
      <c r="Y58" s="87">
        <v>2557</v>
      </c>
      <c r="Z58" s="87">
        <v>2505</v>
      </c>
      <c r="AA58" s="87">
        <v>2455</v>
      </c>
      <c r="AB58" s="87">
        <v>2458</v>
      </c>
      <c r="AC58" s="87">
        <v>2319</v>
      </c>
      <c r="AD58" s="87">
        <v>2348</v>
      </c>
      <c r="AE58" s="87">
        <v>2200</v>
      </c>
      <c r="AF58" s="87">
        <v>1889</v>
      </c>
      <c r="AG58" s="87">
        <v>1840</v>
      </c>
      <c r="AH58" s="87">
        <v>1886</v>
      </c>
      <c r="AI58" s="87">
        <v>1972</v>
      </c>
      <c r="AJ58" s="87">
        <v>2240</v>
      </c>
      <c r="AK58" s="87">
        <v>2240</v>
      </c>
      <c r="AL58" s="87">
        <v>2192</v>
      </c>
      <c r="AM58" s="87">
        <v>2236</v>
      </c>
      <c r="AN58" s="87">
        <v>2305</v>
      </c>
      <c r="AO58" s="87">
        <v>2264</v>
      </c>
      <c r="AP58" s="87">
        <v>2499</v>
      </c>
      <c r="AQ58" s="87">
        <v>2389</v>
      </c>
      <c r="AR58" s="87">
        <v>2361</v>
      </c>
      <c r="AS58" s="87">
        <v>2411</v>
      </c>
      <c r="AT58" s="87">
        <v>2284</v>
      </c>
      <c r="AU58" s="87">
        <v>2356</v>
      </c>
      <c r="AV58" s="87">
        <v>2432</v>
      </c>
      <c r="AW58" s="87">
        <v>2334</v>
      </c>
      <c r="AX58" s="87">
        <v>2299</v>
      </c>
      <c r="AY58" s="87">
        <v>2346</v>
      </c>
      <c r="AZ58" s="87">
        <v>2236</v>
      </c>
      <c r="BA58" s="87">
        <v>2363</v>
      </c>
      <c r="BB58" s="87">
        <v>2183</v>
      </c>
      <c r="BC58" s="87">
        <v>2115</v>
      </c>
      <c r="BD58" s="87">
        <v>2095</v>
      </c>
      <c r="BE58" s="87">
        <v>2268</v>
      </c>
      <c r="BF58" s="87">
        <v>2207</v>
      </c>
      <c r="BG58" s="87">
        <v>2351</v>
      </c>
      <c r="BH58" s="87">
        <v>2403</v>
      </c>
      <c r="BI58" s="87">
        <v>2512</v>
      </c>
      <c r="BJ58" s="87">
        <v>2599</v>
      </c>
      <c r="BK58" s="87">
        <v>2626</v>
      </c>
      <c r="BL58" s="87">
        <v>2814</v>
      </c>
      <c r="BM58" s="87">
        <v>2903</v>
      </c>
      <c r="BN58" s="87">
        <v>2711</v>
      </c>
      <c r="BO58" s="87">
        <v>2623</v>
      </c>
      <c r="BP58" s="87">
        <v>2681</v>
      </c>
      <c r="BQ58" s="87">
        <v>2660</v>
      </c>
      <c r="BR58" s="87">
        <v>2623</v>
      </c>
      <c r="BS58" s="87">
        <v>2615</v>
      </c>
      <c r="BT58" s="87">
        <v>2496</v>
      </c>
      <c r="BU58" s="87">
        <v>2338</v>
      </c>
      <c r="BV58" s="87">
        <v>2386</v>
      </c>
      <c r="BW58" s="87">
        <v>2315</v>
      </c>
      <c r="BX58" s="87">
        <v>2256</v>
      </c>
      <c r="BY58" s="87">
        <v>2148</v>
      </c>
      <c r="BZ58" s="87">
        <v>2021</v>
      </c>
      <c r="CA58" s="87">
        <v>2034</v>
      </c>
      <c r="CB58" s="87">
        <v>2073</v>
      </c>
      <c r="CC58" s="87">
        <v>1983</v>
      </c>
      <c r="CD58" s="87">
        <v>1923</v>
      </c>
      <c r="CE58" s="87">
        <v>1985</v>
      </c>
      <c r="CF58" s="87">
        <v>2130</v>
      </c>
      <c r="CG58" s="87">
        <v>2243</v>
      </c>
      <c r="CH58" s="87">
        <v>2334</v>
      </c>
      <c r="CI58" s="87">
        <v>1738</v>
      </c>
      <c r="CJ58" s="87">
        <v>1584</v>
      </c>
      <c r="CK58" s="87">
        <v>1514</v>
      </c>
      <c r="CL58" s="87">
        <v>1387</v>
      </c>
      <c r="CM58" s="87">
        <v>1178</v>
      </c>
      <c r="CN58" s="87">
        <v>1150</v>
      </c>
      <c r="CO58" s="87">
        <v>998</v>
      </c>
      <c r="CP58" s="87">
        <v>877</v>
      </c>
      <c r="CQ58" s="87">
        <v>876</v>
      </c>
      <c r="CR58" s="87">
        <v>795</v>
      </c>
      <c r="CS58" s="87">
        <v>693</v>
      </c>
      <c r="CT58" s="87">
        <v>613</v>
      </c>
      <c r="CU58" s="87">
        <v>526</v>
      </c>
      <c r="CV58" s="87">
        <v>410</v>
      </c>
      <c r="CW58" s="87">
        <v>354</v>
      </c>
      <c r="CX58" s="87">
        <v>335</v>
      </c>
      <c r="CY58" s="87">
        <v>1088</v>
      </c>
      <c r="CZ58" s="88">
        <v>2146</v>
      </c>
      <c r="DA58" s="88">
        <v>2161</v>
      </c>
      <c r="DB58" s="88">
        <v>2166</v>
      </c>
      <c r="DC58" s="88">
        <v>2227</v>
      </c>
      <c r="DD58" s="88">
        <v>2392</v>
      </c>
      <c r="DE58" s="88">
        <v>2387</v>
      </c>
      <c r="DF58" s="88">
        <v>2448</v>
      </c>
      <c r="DG58" s="88">
        <v>2473</v>
      </c>
      <c r="DH58" s="88">
        <v>2477</v>
      </c>
      <c r="DI58" s="88">
        <v>2389</v>
      </c>
      <c r="DJ58" s="88">
        <v>2509</v>
      </c>
      <c r="DK58" s="88">
        <v>2513</v>
      </c>
      <c r="DL58" s="88">
        <v>2499</v>
      </c>
      <c r="DM58" s="88">
        <v>2351</v>
      </c>
      <c r="DN58" s="88">
        <v>2381</v>
      </c>
      <c r="DO58" s="88">
        <v>2237</v>
      </c>
      <c r="DP58" s="88">
        <v>2144</v>
      </c>
      <c r="DQ58" s="88">
        <v>2049</v>
      </c>
      <c r="DR58" s="88">
        <v>2033</v>
      </c>
      <c r="DS58" s="88">
        <v>1683</v>
      </c>
      <c r="DT58" s="88">
        <v>1564</v>
      </c>
      <c r="DU58" s="88">
        <v>1676</v>
      </c>
      <c r="DV58" s="88">
        <v>2000</v>
      </c>
      <c r="DW58" s="88">
        <v>2023</v>
      </c>
      <c r="DX58" s="88">
        <v>2141</v>
      </c>
      <c r="DY58" s="88">
        <v>2104</v>
      </c>
      <c r="DZ58" s="88">
        <v>2189</v>
      </c>
      <c r="EA58" s="88">
        <v>2154</v>
      </c>
      <c r="EB58" s="88">
        <v>2422</v>
      </c>
      <c r="EC58" s="88">
        <v>2504</v>
      </c>
      <c r="ED58" s="88">
        <v>2423</v>
      </c>
      <c r="EE58" s="88">
        <v>2522</v>
      </c>
      <c r="EF58" s="88">
        <v>2669</v>
      </c>
      <c r="EG58" s="88">
        <v>2524</v>
      </c>
      <c r="EH58" s="88">
        <v>2584</v>
      </c>
      <c r="EI58" s="88">
        <v>2481</v>
      </c>
      <c r="EJ58" s="88">
        <v>2419</v>
      </c>
      <c r="EK58" s="88">
        <v>2445</v>
      </c>
      <c r="EL58" s="88">
        <v>2515</v>
      </c>
      <c r="EM58" s="88">
        <v>2470</v>
      </c>
      <c r="EN58" s="88">
        <v>2398</v>
      </c>
      <c r="EO58" s="88">
        <v>2319</v>
      </c>
      <c r="EP58" s="88">
        <v>2185</v>
      </c>
      <c r="EQ58" s="88">
        <v>2120</v>
      </c>
      <c r="ER58" s="88">
        <v>2349</v>
      </c>
      <c r="ES58" s="88">
        <v>2318</v>
      </c>
      <c r="ET58" s="88">
        <v>2309</v>
      </c>
      <c r="EU58" s="88">
        <v>2502</v>
      </c>
      <c r="EV58" s="88">
        <v>2559</v>
      </c>
      <c r="EW58" s="88">
        <v>2798</v>
      </c>
      <c r="EX58" s="88">
        <v>2793</v>
      </c>
      <c r="EY58" s="88">
        <v>2853</v>
      </c>
      <c r="EZ58" s="88">
        <v>2780</v>
      </c>
      <c r="FA58" s="88">
        <v>2764</v>
      </c>
      <c r="FB58" s="88">
        <v>2651</v>
      </c>
      <c r="FC58" s="88">
        <v>2729</v>
      </c>
      <c r="FD58" s="88">
        <v>2718</v>
      </c>
      <c r="FE58" s="88">
        <v>2793</v>
      </c>
      <c r="FF58" s="88">
        <v>2692</v>
      </c>
      <c r="FG58" s="88">
        <v>2610</v>
      </c>
      <c r="FH58" s="88">
        <v>2497</v>
      </c>
      <c r="FI58" s="88">
        <v>2328</v>
      </c>
      <c r="FJ58" s="88">
        <v>2403</v>
      </c>
      <c r="FK58" s="88">
        <v>2358</v>
      </c>
      <c r="FL58" s="88">
        <v>2207</v>
      </c>
      <c r="FM58" s="88">
        <v>2178</v>
      </c>
      <c r="FN58" s="88">
        <v>2090</v>
      </c>
      <c r="FO58" s="88">
        <v>2070</v>
      </c>
      <c r="FP58" s="88">
        <v>1942</v>
      </c>
      <c r="FQ58" s="88">
        <v>2060</v>
      </c>
      <c r="FR58" s="88">
        <v>2102</v>
      </c>
      <c r="FS58" s="88">
        <v>2251</v>
      </c>
      <c r="FT58" s="88">
        <v>2341</v>
      </c>
      <c r="FU58" s="88">
        <v>2459</v>
      </c>
      <c r="FV58" s="88">
        <v>1762</v>
      </c>
      <c r="FW58" s="88">
        <v>1802</v>
      </c>
      <c r="FX58" s="88">
        <v>1747</v>
      </c>
      <c r="FY58" s="88">
        <v>1487</v>
      </c>
      <c r="FZ58" s="88">
        <v>1342</v>
      </c>
      <c r="GA58" s="88">
        <v>1234</v>
      </c>
      <c r="GB58" s="88">
        <v>1134</v>
      </c>
      <c r="GC58" s="88">
        <v>1136</v>
      </c>
      <c r="GD58" s="88">
        <v>1031</v>
      </c>
      <c r="GE58" s="88">
        <v>988</v>
      </c>
      <c r="GF58" s="88">
        <v>957</v>
      </c>
      <c r="GG58" s="88">
        <v>795</v>
      </c>
      <c r="GH58" s="88">
        <v>772</v>
      </c>
      <c r="GI58" s="88">
        <v>669</v>
      </c>
      <c r="GJ58" s="88">
        <v>634</v>
      </c>
      <c r="GK58" s="88">
        <v>540</v>
      </c>
      <c r="GL58" s="89">
        <v>2272</v>
      </c>
    </row>
    <row r="59" spans="1:194" s="1" customFormat="1" hidden="1" x14ac:dyDescent="0.25">
      <c r="A59" s="90" t="s">
        <v>249</v>
      </c>
      <c r="B59" s="148" t="s">
        <v>298</v>
      </c>
      <c r="C59" s="30" t="str">
        <f t="shared" si="16"/>
        <v xml:space="preserve">England – CCGs - East Leicestershire and Rutland </v>
      </c>
      <c r="D59" s="51">
        <f t="shared" si="17"/>
        <v>132226</v>
      </c>
      <c r="E59" s="51">
        <f t="shared" si="17"/>
        <v>139894</v>
      </c>
      <c r="F59" s="52">
        <f t="shared" si="18"/>
        <v>341856</v>
      </c>
      <c r="G59" s="52">
        <f t="shared" si="19"/>
        <v>168188</v>
      </c>
      <c r="H59" s="53">
        <f t="shared" si="20"/>
        <v>173668</v>
      </c>
      <c r="I59" s="53">
        <f t="shared" si="21"/>
        <v>132226</v>
      </c>
      <c r="J59" s="53">
        <f t="shared" si="22"/>
        <v>139894</v>
      </c>
      <c r="K59" s="50">
        <f t="shared" si="23"/>
        <v>35962</v>
      </c>
      <c r="L59" s="51">
        <f t="shared" si="24"/>
        <v>33774</v>
      </c>
      <c r="M59" s="87">
        <v>1651</v>
      </c>
      <c r="N59" s="87">
        <v>1659</v>
      </c>
      <c r="O59" s="87">
        <v>1849</v>
      </c>
      <c r="P59" s="87">
        <v>1841</v>
      </c>
      <c r="Q59" s="87">
        <v>1919</v>
      </c>
      <c r="R59" s="87">
        <v>2038</v>
      </c>
      <c r="S59" s="87">
        <v>1946</v>
      </c>
      <c r="T59" s="87">
        <v>2068</v>
      </c>
      <c r="U59" s="87">
        <v>2062</v>
      </c>
      <c r="V59" s="87">
        <v>2126</v>
      </c>
      <c r="W59" s="87">
        <v>2011</v>
      </c>
      <c r="X59" s="87">
        <v>2123</v>
      </c>
      <c r="Y59" s="87">
        <v>2184</v>
      </c>
      <c r="Z59" s="87">
        <v>2090</v>
      </c>
      <c r="AA59" s="87">
        <v>2192</v>
      </c>
      <c r="AB59" s="87">
        <v>2107</v>
      </c>
      <c r="AC59" s="87">
        <v>2120</v>
      </c>
      <c r="AD59" s="87">
        <v>1976</v>
      </c>
      <c r="AE59" s="87">
        <v>1896</v>
      </c>
      <c r="AF59" s="87">
        <v>1897</v>
      </c>
      <c r="AG59" s="87">
        <v>1494</v>
      </c>
      <c r="AH59" s="87">
        <v>1494</v>
      </c>
      <c r="AI59" s="87">
        <v>1714</v>
      </c>
      <c r="AJ59" s="87">
        <v>1801</v>
      </c>
      <c r="AK59" s="87">
        <v>2096</v>
      </c>
      <c r="AL59" s="87">
        <v>2179</v>
      </c>
      <c r="AM59" s="87">
        <v>2038</v>
      </c>
      <c r="AN59" s="87">
        <v>1950</v>
      </c>
      <c r="AO59" s="87">
        <v>1651</v>
      </c>
      <c r="AP59" s="87">
        <v>1697</v>
      </c>
      <c r="AQ59" s="87">
        <v>1723</v>
      </c>
      <c r="AR59" s="87">
        <v>1803</v>
      </c>
      <c r="AS59" s="87">
        <v>1901</v>
      </c>
      <c r="AT59" s="87">
        <v>1814</v>
      </c>
      <c r="AU59" s="87">
        <v>1849</v>
      </c>
      <c r="AV59" s="87">
        <v>1986</v>
      </c>
      <c r="AW59" s="87">
        <v>1839</v>
      </c>
      <c r="AX59" s="87">
        <v>1833</v>
      </c>
      <c r="AY59" s="87">
        <v>1887</v>
      </c>
      <c r="AZ59" s="87">
        <v>2073</v>
      </c>
      <c r="BA59" s="87">
        <v>2056</v>
      </c>
      <c r="BB59" s="87">
        <v>1949</v>
      </c>
      <c r="BC59" s="87">
        <v>1902</v>
      </c>
      <c r="BD59" s="87">
        <v>1851</v>
      </c>
      <c r="BE59" s="87">
        <v>1989</v>
      </c>
      <c r="BF59" s="87">
        <v>2070</v>
      </c>
      <c r="BG59" s="87">
        <v>2100</v>
      </c>
      <c r="BH59" s="87">
        <v>2193</v>
      </c>
      <c r="BI59" s="87">
        <v>2345</v>
      </c>
      <c r="BJ59" s="87">
        <v>2569</v>
      </c>
      <c r="BK59" s="87">
        <v>2296</v>
      </c>
      <c r="BL59" s="87">
        <v>2629</v>
      </c>
      <c r="BM59" s="87">
        <v>2561</v>
      </c>
      <c r="BN59" s="87">
        <v>2541</v>
      </c>
      <c r="BO59" s="87">
        <v>2525</v>
      </c>
      <c r="BP59" s="87">
        <v>2658</v>
      </c>
      <c r="BQ59" s="87">
        <v>2572</v>
      </c>
      <c r="BR59" s="87">
        <v>2533</v>
      </c>
      <c r="BS59" s="87">
        <v>2416</v>
      </c>
      <c r="BT59" s="87">
        <v>2466</v>
      </c>
      <c r="BU59" s="87">
        <v>2267</v>
      </c>
      <c r="BV59" s="87">
        <v>2174</v>
      </c>
      <c r="BW59" s="87">
        <v>2124</v>
      </c>
      <c r="BX59" s="87">
        <v>2008</v>
      </c>
      <c r="BY59" s="87">
        <v>2035</v>
      </c>
      <c r="BZ59" s="87">
        <v>1880</v>
      </c>
      <c r="CA59" s="87">
        <v>1834</v>
      </c>
      <c r="CB59" s="87">
        <v>1983</v>
      </c>
      <c r="CC59" s="87">
        <v>1900</v>
      </c>
      <c r="CD59" s="87">
        <v>1946</v>
      </c>
      <c r="CE59" s="87">
        <v>1879</v>
      </c>
      <c r="CF59" s="87">
        <v>1985</v>
      </c>
      <c r="CG59" s="87">
        <v>1980</v>
      </c>
      <c r="CH59" s="87">
        <v>2237</v>
      </c>
      <c r="CI59" s="87">
        <v>1665</v>
      </c>
      <c r="CJ59" s="87">
        <v>1601</v>
      </c>
      <c r="CK59" s="87">
        <v>1583</v>
      </c>
      <c r="CL59" s="87">
        <v>1464</v>
      </c>
      <c r="CM59" s="87">
        <v>1192</v>
      </c>
      <c r="CN59" s="87">
        <v>1043</v>
      </c>
      <c r="CO59" s="87">
        <v>1060</v>
      </c>
      <c r="CP59" s="87">
        <v>1070</v>
      </c>
      <c r="CQ59" s="87">
        <v>978</v>
      </c>
      <c r="CR59" s="87">
        <v>875</v>
      </c>
      <c r="CS59" s="87">
        <v>772</v>
      </c>
      <c r="CT59" s="87">
        <v>710</v>
      </c>
      <c r="CU59" s="87">
        <v>644</v>
      </c>
      <c r="CV59" s="87">
        <v>544</v>
      </c>
      <c r="CW59" s="87">
        <v>432</v>
      </c>
      <c r="CX59" s="87">
        <v>377</v>
      </c>
      <c r="CY59" s="87">
        <v>1148</v>
      </c>
      <c r="CZ59" s="88">
        <v>1451</v>
      </c>
      <c r="DA59" s="88">
        <v>1590</v>
      </c>
      <c r="DB59" s="88">
        <v>1650</v>
      </c>
      <c r="DC59" s="88">
        <v>1666</v>
      </c>
      <c r="DD59" s="88">
        <v>1883</v>
      </c>
      <c r="DE59" s="88">
        <v>1769</v>
      </c>
      <c r="DF59" s="88">
        <v>1838</v>
      </c>
      <c r="DG59" s="88">
        <v>1909</v>
      </c>
      <c r="DH59" s="88">
        <v>2009</v>
      </c>
      <c r="DI59" s="88">
        <v>2004</v>
      </c>
      <c r="DJ59" s="88">
        <v>2123</v>
      </c>
      <c r="DK59" s="88">
        <v>1892</v>
      </c>
      <c r="DL59" s="88">
        <v>2012</v>
      </c>
      <c r="DM59" s="88">
        <v>2072</v>
      </c>
      <c r="DN59" s="88">
        <v>2059</v>
      </c>
      <c r="DO59" s="88">
        <v>1950</v>
      </c>
      <c r="DP59" s="88">
        <v>1980</v>
      </c>
      <c r="DQ59" s="88">
        <v>1917</v>
      </c>
      <c r="DR59" s="88">
        <v>1793</v>
      </c>
      <c r="DS59" s="88">
        <v>1740</v>
      </c>
      <c r="DT59" s="88">
        <v>1211</v>
      </c>
      <c r="DU59" s="88">
        <v>1311</v>
      </c>
      <c r="DV59" s="88">
        <v>1424</v>
      </c>
      <c r="DW59" s="88">
        <v>1625</v>
      </c>
      <c r="DX59" s="88">
        <v>1744</v>
      </c>
      <c r="DY59" s="88">
        <v>1798</v>
      </c>
      <c r="DZ59" s="88">
        <v>1901</v>
      </c>
      <c r="EA59" s="88">
        <v>1750</v>
      </c>
      <c r="EB59" s="88">
        <v>1720</v>
      </c>
      <c r="EC59" s="88">
        <v>1871</v>
      </c>
      <c r="ED59" s="88">
        <v>1920</v>
      </c>
      <c r="EE59" s="88">
        <v>1964</v>
      </c>
      <c r="EF59" s="88">
        <v>2124</v>
      </c>
      <c r="EG59" s="88">
        <v>1933</v>
      </c>
      <c r="EH59" s="88">
        <v>2073</v>
      </c>
      <c r="EI59" s="88">
        <v>2058</v>
      </c>
      <c r="EJ59" s="88">
        <v>2103</v>
      </c>
      <c r="EK59" s="88">
        <v>2114</v>
      </c>
      <c r="EL59" s="88">
        <v>2106</v>
      </c>
      <c r="EM59" s="88">
        <v>2122</v>
      </c>
      <c r="EN59" s="88">
        <v>2205</v>
      </c>
      <c r="EO59" s="88">
        <v>2087</v>
      </c>
      <c r="EP59" s="88">
        <v>1976</v>
      </c>
      <c r="EQ59" s="88">
        <v>1974</v>
      </c>
      <c r="ER59" s="88">
        <v>1980</v>
      </c>
      <c r="ES59" s="88">
        <v>2146</v>
      </c>
      <c r="ET59" s="88">
        <v>2237</v>
      </c>
      <c r="EU59" s="88">
        <v>2330</v>
      </c>
      <c r="EV59" s="88">
        <v>2407</v>
      </c>
      <c r="EW59" s="88">
        <v>2559</v>
      </c>
      <c r="EX59" s="88">
        <v>2554</v>
      </c>
      <c r="EY59" s="88">
        <v>2648</v>
      </c>
      <c r="EZ59" s="88">
        <v>2678</v>
      </c>
      <c r="FA59" s="88">
        <v>2614</v>
      </c>
      <c r="FB59" s="88">
        <v>2732</v>
      </c>
      <c r="FC59" s="88">
        <v>2718</v>
      </c>
      <c r="FD59" s="88">
        <v>2662</v>
      </c>
      <c r="FE59" s="88">
        <v>2609</v>
      </c>
      <c r="FF59" s="88">
        <v>2505</v>
      </c>
      <c r="FG59" s="88">
        <v>2398</v>
      </c>
      <c r="FH59" s="88">
        <v>2225</v>
      </c>
      <c r="FI59" s="88">
        <v>2256</v>
      </c>
      <c r="FJ59" s="88">
        <v>2172</v>
      </c>
      <c r="FK59" s="88">
        <v>2106</v>
      </c>
      <c r="FL59" s="88">
        <v>2016</v>
      </c>
      <c r="FM59" s="88">
        <v>1906</v>
      </c>
      <c r="FN59" s="88">
        <v>1973</v>
      </c>
      <c r="FO59" s="88">
        <v>2011</v>
      </c>
      <c r="FP59" s="88">
        <v>1935</v>
      </c>
      <c r="FQ59" s="88">
        <v>1919</v>
      </c>
      <c r="FR59" s="88">
        <v>2069</v>
      </c>
      <c r="FS59" s="88">
        <v>2153</v>
      </c>
      <c r="FT59" s="88">
        <v>2240</v>
      </c>
      <c r="FU59" s="88">
        <v>2368</v>
      </c>
      <c r="FV59" s="88">
        <v>1778</v>
      </c>
      <c r="FW59" s="88">
        <v>1791</v>
      </c>
      <c r="FX59" s="88">
        <v>1840</v>
      </c>
      <c r="FY59" s="88">
        <v>1676</v>
      </c>
      <c r="FZ59" s="88">
        <v>1346</v>
      </c>
      <c r="GA59" s="88">
        <v>1232</v>
      </c>
      <c r="GB59" s="88">
        <v>1208</v>
      </c>
      <c r="GC59" s="88">
        <v>1246</v>
      </c>
      <c r="GD59" s="88">
        <v>1231</v>
      </c>
      <c r="GE59" s="88">
        <v>1120</v>
      </c>
      <c r="GF59" s="88">
        <v>1043</v>
      </c>
      <c r="GG59" s="88">
        <v>952</v>
      </c>
      <c r="GH59" s="88">
        <v>857</v>
      </c>
      <c r="GI59" s="88">
        <v>756</v>
      </c>
      <c r="GJ59" s="88">
        <v>707</v>
      </c>
      <c r="GK59" s="88">
        <v>613</v>
      </c>
      <c r="GL59" s="89">
        <v>2725</v>
      </c>
    </row>
    <row r="60" spans="1:194" s="1" customFormat="1" hidden="1" x14ac:dyDescent="0.25">
      <c r="A60" s="90" t="s">
        <v>249</v>
      </c>
      <c r="B60" s="148" t="s">
        <v>299</v>
      </c>
      <c r="C60" s="30" t="str">
        <f t="shared" si="16"/>
        <v xml:space="preserve">England – CCGs - East Riding of Yorkshire </v>
      </c>
      <c r="D60" s="51">
        <f t="shared" si="17"/>
        <v>126218</v>
      </c>
      <c r="E60" s="51">
        <f t="shared" si="17"/>
        <v>134512</v>
      </c>
      <c r="F60" s="52">
        <f t="shared" si="18"/>
        <v>319753</v>
      </c>
      <c r="G60" s="52">
        <f t="shared" si="19"/>
        <v>156737</v>
      </c>
      <c r="H60" s="53">
        <f t="shared" si="20"/>
        <v>163016</v>
      </c>
      <c r="I60" s="53">
        <f t="shared" si="21"/>
        <v>126218</v>
      </c>
      <c r="J60" s="53">
        <f t="shared" si="22"/>
        <v>134512</v>
      </c>
      <c r="K60" s="50">
        <f t="shared" si="23"/>
        <v>30519</v>
      </c>
      <c r="L60" s="51">
        <f t="shared" si="24"/>
        <v>28504</v>
      </c>
      <c r="M60" s="87">
        <v>1376</v>
      </c>
      <c r="N60" s="87">
        <v>1373</v>
      </c>
      <c r="O60" s="87">
        <v>1505</v>
      </c>
      <c r="P60" s="87">
        <v>1575</v>
      </c>
      <c r="Q60" s="87">
        <v>1634</v>
      </c>
      <c r="R60" s="87">
        <v>1708</v>
      </c>
      <c r="S60" s="87">
        <v>1696</v>
      </c>
      <c r="T60" s="87">
        <v>1747</v>
      </c>
      <c r="U60" s="87">
        <v>1926</v>
      </c>
      <c r="V60" s="87">
        <v>1830</v>
      </c>
      <c r="W60" s="87">
        <v>1743</v>
      </c>
      <c r="X60" s="87">
        <v>1746</v>
      </c>
      <c r="Y60" s="87">
        <v>1912</v>
      </c>
      <c r="Z60" s="87">
        <v>1840</v>
      </c>
      <c r="AA60" s="87">
        <v>1736</v>
      </c>
      <c r="AB60" s="87">
        <v>1715</v>
      </c>
      <c r="AC60" s="87">
        <v>1718</v>
      </c>
      <c r="AD60" s="87">
        <v>1739</v>
      </c>
      <c r="AE60" s="87">
        <v>1661</v>
      </c>
      <c r="AF60" s="87">
        <v>1312</v>
      </c>
      <c r="AG60" s="87">
        <v>1351</v>
      </c>
      <c r="AH60" s="87">
        <v>1406</v>
      </c>
      <c r="AI60" s="87">
        <v>1351</v>
      </c>
      <c r="AJ60" s="87">
        <v>1505</v>
      </c>
      <c r="AK60" s="87">
        <v>1537</v>
      </c>
      <c r="AL60" s="87">
        <v>1543</v>
      </c>
      <c r="AM60" s="87">
        <v>1590</v>
      </c>
      <c r="AN60" s="87">
        <v>1561</v>
      </c>
      <c r="AO60" s="87">
        <v>1557</v>
      </c>
      <c r="AP60" s="87">
        <v>1333</v>
      </c>
      <c r="AQ60" s="87">
        <v>1385</v>
      </c>
      <c r="AR60" s="87">
        <v>1519</v>
      </c>
      <c r="AS60" s="87">
        <v>1474</v>
      </c>
      <c r="AT60" s="87">
        <v>1496</v>
      </c>
      <c r="AU60" s="87">
        <v>1497</v>
      </c>
      <c r="AV60" s="87">
        <v>1379</v>
      </c>
      <c r="AW60" s="87">
        <v>1584</v>
      </c>
      <c r="AX60" s="87">
        <v>1508</v>
      </c>
      <c r="AY60" s="87">
        <v>1630</v>
      </c>
      <c r="AZ60" s="87">
        <v>1565</v>
      </c>
      <c r="BA60" s="87">
        <v>1619</v>
      </c>
      <c r="BB60" s="87">
        <v>1706</v>
      </c>
      <c r="BC60" s="87">
        <v>1625</v>
      </c>
      <c r="BD60" s="87">
        <v>1579</v>
      </c>
      <c r="BE60" s="87">
        <v>1703</v>
      </c>
      <c r="BF60" s="87">
        <v>1814</v>
      </c>
      <c r="BG60" s="87">
        <v>1883</v>
      </c>
      <c r="BH60" s="87">
        <v>1991</v>
      </c>
      <c r="BI60" s="87">
        <v>2203</v>
      </c>
      <c r="BJ60" s="87">
        <v>2333</v>
      </c>
      <c r="BK60" s="87">
        <v>2242</v>
      </c>
      <c r="BL60" s="87">
        <v>2309</v>
      </c>
      <c r="BM60" s="87">
        <v>2297</v>
      </c>
      <c r="BN60" s="87">
        <v>2407</v>
      </c>
      <c r="BO60" s="87">
        <v>2496</v>
      </c>
      <c r="BP60" s="87">
        <v>2520</v>
      </c>
      <c r="BQ60" s="87">
        <v>2572</v>
      </c>
      <c r="BR60" s="87">
        <v>2585</v>
      </c>
      <c r="BS60" s="87">
        <v>2548</v>
      </c>
      <c r="BT60" s="87">
        <v>2420</v>
      </c>
      <c r="BU60" s="87">
        <v>2365</v>
      </c>
      <c r="BV60" s="87">
        <v>2264</v>
      </c>
      <c r="BW60" s="87">
        <v>2352</v>
      </c>
      <c r="BX60" s="87">
        <v>2282</v>
      </c>
      <c r="BY60" s="87">
        <v>2198</v>
      </c>
      <c r="BZ60" s="87">
        <v>2126</v>
      </c>
      <c r="CA60" s="87">
        <v>2166</v>
      </c>
      <c r="CB60" s="87">
        <v>2085</v>
      </c>
      <c r="CC60" s="87">
        <v>2101</v>
      </c>
      <c r="CD60" s="87">
        <v>2198</v>
      </c>
      <c r="CE60" s="87">
        <v>2287</v>
      </c>
      <c r="CF60" s="87">
        <v>2295</v>
      </c>
      <c r="CG60" s="87">
        <v>2332</v>
      </c>
      <c r="CH60" s="87">
        <v>2762</v>
      </c>
      <c r="CI60" s="87">
        <v>1975</v>
      </c>
      <c r="CJ60" s="87">
        <v>1805</v>
      </c>
      <c r="CK60" s="87">
        <v>1687</v>
      </c>
      <c r="CL60" s="87">
        <v>1550</v>
      </c>
      <c r="CM60" s="87">
        <v>1315</v>
      </c>
      <c r="CN60" s="87">
        <v>1168</v>
      </c>
      <c r="CO60" s="87">
        <v>1193</v>
      </c>
      <c r="CP60" s="87">
        <v>1217</v>
      </c>
      <c r="CQ60" s="87">
        <v>1122</v>
      </c>
      <c r="CR60" s="87">
        <v>973</v>
      </c>
      <c r="CS60" s="87">
        <v>853</v>
      </c>
      <c r="CT60" s="87">
        <v>744</v>
      </c>
      <c r="CU60" s="87">
        <v>657</v>
      </c>
      <c r="CV60" s="87">
        <v>585</v>
      </c>
      <c r="CW60" s="87">
        <v>489</v>
      </c>
      <c r="CX60" s="87">
        <v>393</v>
      </c>
      <c r="CY60" s="87">
        <v>1083</v>
      </c>
      <c r="CZ60" s="88">
        <v>1139</v>
      </c>
      <c r="DA60" s="88">
        <v>1226</v>
      </c>
      <c r="DB60" s="88">
        <v>1347</v>
      </c>
      <c r="DC60" s="88">
        <v>1431</v>
      </c>
      <c r="DD60" s="88">
        <v>1505</v>
      </c>
      <c r="DE60" s="88">
        <v>1536</v>
      </c>
      <c r="DF60" s="88">
        <v>1575</v>
      </c>
      <c r="DG60" s="88">
        <v>1622</v>
      </c>
      <c r="DH60" s="88">
        <v>1707</v>
      </c>
      <c r="DI60" s="88">
        <v>1757</v>
      </c>
      <c r="DJ60" s="88">
        <v>1752</v>
      </c>
      <c r="DK60" s="88">
        <v>1738</v>
      </c>
      <c r="DL60" s="88">
        <v>1799</v>
      </c>
      <c r="DM60" s="88">
        <v>1684</v>
      </c>
      <c r="DN60" s="88">
        <v>1643</v>
      </c>
      <c r="DO60" s="88">
        <v>1734</v>
      </c>
      <c r="DP60" s="88">
        <v>1697</v>
      </c>
      <c r="DQ60" s="88">
        <v>1612</v>
      </c>
      <c r="DR60" s="88">
        <v>1547</v>
      </c>
      <c r="DS60" s="88">
        <v>1073</v>
      </c>
      <c r="DT60" s="88">
        <v>999</v>
      </c>
      <c r="DU60" s="88">
        <v>1158</v>
      </c>
      <c r="DV60" s="88">
        <v>1215</v>
      </c>
      <c r="DW60" s="88">
        <v>1250</v>
      </c>
      <c r="DX60" s="88">
        <v>1318</v>
      </c>
      <c r="DY60" s="88">
        <v>1340</v>
      </c>
      <c r="DZ60" s="88">
        <v>1306</v>
      </c>
      <c r="EA60" s="88">
        <v>1408</v>
      </c>
      <c r="EB60" s="88">
        <v>1470</v>
      </c>
      <c r="EC60" s="88">
        <v>1512</v>
      </c>
      <c r="ED60" s="88">
        <v>1405</v>
      </c>
      <c r="EE60" s="88">
        <v>1598</v>
      </c>
      <c r="EF60" s="88">
        <v>1683</v>
      </c>
      <c r="EG60" s="88">
        <v>1612</v>
      </c>
      <c r="EH60" s="88">
        <v>1657</v>
      </c>
      <c r="EI60" s="88">
        <v>1702</v>
      </c>
      <c r="EJ60" s="88">
        <v>1676</v>
      </c>
      <c r="EK60" s="88">
        <v>1688</v>
      </c>
      <c r="EL60" s="88">
        <v>1596</v>
      </c>
      <c r="EM60" s="88">
        <v>1822</v>
      </c>
      <c r="EN60" s="88">
        <v>1785</v>
      </c>
      <c r="EO60" s="88">
        <v>1881</v>
      </c>
      <c r="EP60" s="88">
        <v>1702</v>
      </c>
      <c r="EQ60" s="88">
        <v>1531</v>
      </c>
      <c r="ER60" s="88">
        <v>1834</v>
      </c>
      <c r="ES60" s="88">
        <v>1966</v>
      </c>
      <c r="ET60" s="88">
        <v>1974</v>
      </c>
      <c r="EU60" s="88">
        <v>2239</v>
      </c>
      <c r="EV60" s="88">
        <v>2327</v>
      </c>
      <c r="EW60" s="88">
        <v>2350</v>
      </c>
      <c r="EX60" s="88">
        <v>2323</v>
      </c>
      <c r="EY60" s="88">
        <v>2591</v>
      </c>
      <c r="EZ60" s="88">
        <v>2538</v>
      </c>
      <c r="FA60" s="88">
        <v>2419</v>
      </c>
      <c r="FB60" s="88">
        <v>2638</v>
      </c>
      <c r="FC60" s="88">
        <v>2552</v>
      </c>
      <c r="FD60" s="88">
        <v>2658</v>
      </c>
      <c r="FE60" s="88">
        <v>2692</v>
      </c>
      <c r="FF60" s="88">
        <v>2534</v>
      </c>
      <c r="FG60" s="88">
        <v>2507</v>
      </c>
      <c r="FH60" s="88">
        <v>2375</v>
      </c>
      <c r="FI60" s="88">
        <v>2365</v>
      </c>
      <c r="FJ60" s="88">
        <v>2413</v>
      </c>
      <c r="FK60" s="88">
        <v>2318</v>
      </c>
      <c r="FL60" s="88">
        <v>2359</v>
      </c>
      <c r="FM60" s="88">
        <v>2263</v>
      </c>
      <c r="FN60" s="88">
        <v>2242</v>
      </c>
      <c r="FO60" s="88">
        <v>2275</v>
      </c>
      <c r="FP60" s="88">
        <v>2228</v>
      </c>
      <c r="FQ60" s="88">
        <v>2265</v>
      </c>
      <c r="FR60" s="88">
        <v>2438</v>
      </c>
      <c r="FS60" s="88">
        <v>2372</v>
      </c>
      <c r="FT60" s="88">
        <v>2684</v>
      </c>
      <c r="FU60" s="88">
        <v>2893</v>
      </c>
      <c r="FV60" s="88">
        <v>2131</v>
      </c>
      <c r="FW60" s="88">
        <v>1958</v>
      </c>
      <c r="FX60" s="88">
        <v>1882</v>
      </c>
      <c r="FY60" s="88">
        <v>1816</v>
      </c>
      <c r="FZ60" s="88">
        <v>1543</v>
      </c>
      <c r="GA60" s="88">
        <v>1426</v>
      </c>
      <c r="GB60" s="88">
        <v>1486</v>
      </c>
      <c r="GC60" s="88">
        <v>1373</v>
      </c>
      <c r="GD60" s="88">
        <v>1337</v>
      </c>
      <c r="GE60" s="88">
        <v>1331</v>
      </c>
      <c r="GF60" s="88">
        <v>1137</v>
      </c>
      <c r="GG60" s="88">
        <v>1048</v>
      </c>
      <c r="GH60" s="88">
        <v>916</v>
      </c>
      <c r="GI60" s="88">
        <v>799</v>
      </c>
      <c r="GJ60" s="88">
        <v>720</v>
      </c>
      <c r="GK60" s="88">
        <v>641</v>
      </c>
      <c r="GL60" s="89">
        <v>2402</v>
      </c>
    </row>
    <row r="61" spans="1:194" s="1" customFormat="1" hidden="1" x14ac:dyDescent="0.25">
      <c r="A61" s="90" t="s">
        <v>249</v>
      </c>
      <c r="B61" s="148" t="s">
        <v>300</v>
      </c>
      <c r="C61" s="30" t="str">
        <f t="shared" si="16"/>
        <v xml:space="preserve">England – CCGs - East Staffordshire </v>
      </c>
      <c r="D61" s="51">
        <f t="shared" si="17"/>
        <v>51267</v>
      </c>
      <c r="E61" s="51">
        <f t="shared" si="17"/>
        <v>51571</v>
      </c>
      <c r="F61" s="52">
        <f t="shared" si="18"/>
        <v>131224</v>
      </c>
      <c r="G61" s="52">
        <f t="shared" si="19"/>
        <v>65906</v>
      </c>
      <c r="H61" s="53">
        <f t="shared" si="20"/>
        <v>65318</v>
      </c>
      <c r="I61" s="53">
        <f t="shared" si="21"/>
        <v>51267</v>
      </c>
      <c r="J61" s="53">
        <f t="shared" si="22"/>
        <v>51571</v>
      </c>
      <c r="K61" s="50">
        <f t="shared" si="23"/>
        <v>14639</v>
      </c>
      <c r="L61" s="51">
        <f t="shared" si="24"/>
        <v>13747</v>
      </c>
      <c r="M61" s="87">
        <v>783</v>
      </c>
      <c r="N61" s="87">
        <v>758</v>
      </c>
      <c r="O61" s="87">
        <v>779</v>
      </c>
      <c r="P61" s="87">
        <v>837</v>
      </c>
      <c r="Q61" s="87">
        <v>843</v>
      </c>
      <c r="R61" s="87">
        <v>815</v>
      </c>
      <c r="S61" s="87">
        <v>858</v>
      </c>
      <c r="T61" s="87">
        <v>845</v>
      </c>
      <c r="U61" s="87">
        <v>879</v>
      </c>
      <c r="V61" s="87">
        <v>868</v>
      </c>
      <c r="W61" s="87">
        <v>822</v>
      </c>
      <c r="X61" s="87">
        <v>860</v>
      </c>
      <c r="Y61" s="87">
        <v>804</v>
      </c>
      <c r="Z61" s="87">
        <v>745</v>
      </c>
      <c r="AA61" s="87">
        <v>793</v>
      </c>
      <c r="AB61" s="87">
        <v>779</v>
      </c>
      <c r="AC61" s="87">
        <v>810</v>
      </c>
      <c r="AD61" s="87">
        <v>761</v>
      </c>
      <c r="AE61" s="87">
        <v>775</v>
      </c>
      <c r="AF61" s="87">
        <v>612</v>
      </c>
      <c r="AG61" s="87">
        <v>593</v>
      </c>
      <c r="AH61" s="87">
        <v>635</v>
      </c>
      <c r="AI61" s="87">
        <v>703</v>
      </c>
      <c r="AJ61" s="87">
        <v>699</v>
      </c>
      <c r="AK61" s="87">
        <v>853</v>
      </c>
      <c r="AL61" s="87">
        <v>883</v>
      </c>
      <c r="AM61" s="87">
        <v>838</v>
      </c>
      <c r="AN61" s="87">
        <v>825</v>
      </c>
      <c r="AO61" s="87">
        <v>819</v>
      </c>
      <c r="AP61" s="87">
        <v>913</v>
      </c>
      <c r="AQ61" s="87">
        <v>841</v>
      </c>
      <c r="AR61" s="87">
        <v>773</v>
      </c>
      <c r="AS61" s="87">
        <v>846</v>
      </c>
      <c r="AT61" s="87">
        <v>780</v>
      </c>
      <c r="AU61" s="87">
        <v>748</v>
      </c>
      <c r="AV61" s="87">
        <v>864</v>
      </c>
      <c r="AW61" s="87">
        <v>811</v>
      </c>
      <c r="AX61" s="87">
        <v>757</v>
      </c>
      <c r="AY61" s="87">
        <v>868</v>
      </c>
      <c r="AZ61" s="87">
        <v>899</v>
      </c>
      <c r="BA61" s="87">
        <v>970</v>
      </c>
      <c r="BB61" s="87">
        <v>840</v>
      </c>
      <c r="BC61" s="87">
        <v>745</v>
      </c>
      <c r="BD61" s="87">
        <v>677</v>
      </c>
      <c r="BE61" s="87">
        <v>737</v>
      </c>
      <c r="BF61" s="87">
        <v>776</v>
      </c>
      <c r="BG61" s="87">
        <v>816</v>
      </c>
      <c r="BH61" s="87">
        <v>905</v>
      </c>
      <c r="BI61" s="87">
        <v>948</v>
      </c>
      <c r="BJ61" s="87">
        <v>968</v>
      </c>
      <c r="BK61" s="87">
        <v>935</v>
      </c>
      <c r="BL61" s="87">
        <v>909</v>
      </c>
      <c r="BM61" s="87">
        <v>944</v>
      </c>
      <c r="BN61" s="87">
        <v>1015</v>
      </c>
      <c r="BO61" s="87">
        <v>966</v>
      </c>
      <c r="BP61" s="87">
        <v>991</v>
      </c>
      <c r="BQ61" s="87">
        <v>941</v>
      </c>
      <c r="BR61" s="87">
        <v>914</v>
      </c>
      <c r="BS61" s="87">
        <v>983</v>
      </c>
      <c r="BT61" s="87">
        <v>926</v>
      </c>
      <c r="BU61" s="87">
        <v>857</v>
      </c>
      <c r="BV61" s="87">
        <v>876</v>
      </c>
      <c r="BW61" s="87">
        <v>783</v>
      </c>
      <c r="BX61" s="87">
        <v>779</v>
      </c>
      <c r="BY61" s="87">
        <v>724</v>
      </c>
      <c r="BZ61" s="87">
        <v>749</v>
      </c>
      <c r="CA61" s="87">
        <v>662</v>
      </c>
      <c r="CB61" s="87">
        <v>703</v>
      </c>
      <c r="CC61" s="87">
        <v>624</v>
      </c>
      <c r="CD61" s="87">
        <v>734</v>
      </c>
      <c r="CE61" s="87">
        <v>659</v>
      </c>
      <c r="CF61" s="87">
        <v>693</v>
      </c>
      <c r="CG61" s="87">
        <v>722</v>
      </c>
      <c r="CH61" s="87">
        <v>710</v>
      </c>
      <c r="CI61" s="87">
        <v>556</v>
      </c>
      <c r="CJ61" s="87">
        <v>562</v>
      </c>
      <c r="CK61" s="87">
        <v>609</v>
      </c>
      <c r="CL61" s="87">
        <v>507</v>
      </c>
      <c r="CM61" s="87">
        <v>435</v>
      </c>
      <c r="CN61" s="87">
        <v>354</v>
      </c>
      <c r="CO61" s="87">
        <v>365</v>
      </c>
      <c r="CP61" s="87">
        <v>354</v>
      </c>
      <c r="CQ61" s="87">
        <v>304</v>
      </c>
      <c r="CR61" s="87">
        <v>312</v>
      </c>
      <c r="CS61" s="87">
        <v>250</v>
      </c>
      <c r="CT61" s="87">
        <v>223</v>
      </c>
      <c r="CU61" s="87">
        <v>182</v>
      </c>
      <c r="CV61" s="87">
        <v>164</v>
      </c>
      <c r="CW61" s="87">
        <v>124</v>
      </c>
      <c r="CX61" s="87">
        <v>102</v>
      </c>
      <c r="CY61" s="87">
        <v>348</v>
      </c>
      <c r="CZ61" s="88">
        <v>695</v>
      </c>
      <c r="DA61" s="88">
        <v>705</v>
      </c>
      <c r="DB61" s="88">
        <v>725</v>
      </c>
      <c r="DC61" s="88">
        <v>776</v>
      </c>
      <c r="DD61" s="88">
        <v>745</v>
      </c>
      <c r="DE61" s="88">
        <v>793</v>
      </c>
      <c r="DF61" s="88">
        <v>830</v>
      </c>
      <c r="DG61" s="88">
        <v>760</v>
      </c>
      <c r="DH61" s="88">
        <v>834</v>
      </c>
      <c r="DI61" s="88">
        <v>766</v>
      </c>
      <c r="DJ61" s="88">
        <v>827</v>
      </c>
      <c r="DK61" s="88">
        <v>752</v>
      </c>
      <c r="DL61" s="88">
        <v>834</v>
      </c>
      <c r="DM61" s="88">
        <v>786</v>
      </c>
      <c r="DN61" s="88">
        <v>749</v>
      </c>
      <c r="DO61" s="88">
        <v>745</v>
      </c>
      <c r="DP61" s="88">
        <v>745</v>
      </c>
      <c r="DQ61" s="88">
        <v>680</v>
      </c>
      <c r="DR61" s="88">
        <v>689</v>
      </c>
      <c r="DS61" s="88">
        <v>521</v>
      </c>
      <c r="DT61" s="88">
        <v>503</v>
      </c>
      <c r="DU61" s="88">
        <v>528</v>
      </c>
      <c r="DV61" s="88">
        <v>589</v>
      </c>
      <c r="DW61" s="88">
        <v>678</v>
      </c>
      <c r="DX61" s="88">
        <v>752</v>
      </c>
      <c r="DY61" s="88">
        <v>698</v>
      </c>
      <c r="DZ61" s="88">
        <v>804</v>
      </c>
      <c r="EA61" s="88">
        <v>758</v>
      </c>
      <c r="EB61" s="88">
        <v>772</v>
      </c>
      <c r="EC61" s="88">
        <v>749</v>
      </c>
      <c r="ED61" s="88">
        <v>788</v>
      </c>
      <c r="EE61" s="88">
        <v>769</v>
      </c>
      <c r="EF61" s="88">
        <v>784</v>
      </c>
      <c r="EG61" s="88">
        <v>813</v>
      </c>
      <c r="EH61" s="88">
        <v>781</v>
      </c>
      <c r="EI61" s="88">
        <v>821</v>
      </c>
      <c r="EJ61" s="88">
        <v>774</v>
      </c>
      <c r="EK61" s="88">
        <v>873</v>
      </c>
      <c r="EL61" s="88">
        <v>808</v>
      </c>
      <c r="EM61" s="88">
        <v>792</v>
      </c>
      <c r="EN61" s="88">
        <v>836</v>
      </c>
      <c r="EO61" s="88">
        <v>770</v>
      </c>
      <c r="EP61" s="88">
        <v>725</v>
      </c>
      <c r="EQ61" s="88">
        <v>722</v>
      </c>
      <c r="ER61" s="88">
        <v>761</v>
      </c>
      <c r="ES61" s="88">
        <v>763</v>
      </c>
      <c r="ET61" s="88">
        <v>788</v>
      </c>
      <c r="EU61" s="88">
        <v>859</v>
      </c>
      <c r="EV61" s="88">
        <v>906</v>
      </c>
      <c r="EW61" s="88">
        <v>949</v>
      </c>
      <c r="EX61" s="88">
        <v>910</v>
      </c>
      <c r="EY61" s="88">
        <v>993</v>
      </c>
      <c r="EZ61" s="88">
        <v>996</v>
      </c>
      <c r="FA61" s="88">
        <v>1016</v>
      </c>
      <c r="FB61" s="88">
        <v>1014</v>
      </c>
      <c r="FC61" s="88">
        <v>979</v>
      </c>
      <c r="FD61" s="88">
        <v>994</v>
      </c>
      <c r="FE61" s="88">
        <v>906</v>
      </c>
      <c r="FF61" s="88">
        <v>942</v>
      </c>
      <c r="FG61" s="88">
        <v>903</v>
      </c>
      <c r="FH61" s="88">
        <v>851</v>
      </c>
      <c r="FI61" s="88">
        <v>845</v>
      </c>
      <c r="FJ61" s="88">
        <v>786</v>
      </c>
      <c r="FK61" s="88">
        <v>780</v>
      </c>
      <c r="FL61" s="88">
        <v>695</v>
      </c>
      <c r="FM61" s="88">
        <v>707</v>
      </c>
      <c r="FN61" s="88">
        <v>735</v>
      </c>
      <c r="FO61" s="88">
        <v>711</v>
      </c>
      <c r="FP61" s="88">
        <v>634</v>
      </c>
      <c r="FQ61" s="88">
        <v>643</v>
      </c>
      <c r="FR61" s="88">
        <v>727</v>
      </c>
      <c r="FS61" s="88">
        <v>669</v>
      </c>
      <c r="FT61" s="88">
        <v>723</v>
      </c>
      <c r="FU61" s="88">
        <v>833</v>
      </c>
      <c r="FV61" s="88">
        <v>622</v>
      </c>
      <c r="FW61" s="88">
        <v>613</v>
      </c>
      <c r="FX61" s="88">
        <v>630</v>
      </c>
      <c r="FY61" s="88">
        <v>575</v>
      </c>
      <c r="FZ61" s="88">
        <v>508</v>
      </c>
      <c r="GA61" s="88">
        <v>445</v>
      </c>
      <c r="GB61" s="88">
        <v>476</v>
      </c>
      <c r="GC61" s="88">
        <v>420</v>
      </c>
      <c r="GD61" s="88">
        <v>372</v>
      </c>
      <c r="GE61" s="88">
        <v>389</v>
      </c>
      <c r="GF61" s="88">
        <v>349</v>
      </c>
      <c r="GG61" s="88">
        <v>295</v>
      </c>
      <c r="GH61" s="88">
        <v>280</v>
      </c>
      <c r="GI61" s="88">
        <v>255</v>
      </c>
      <c r="GJ61" s="88">
        <v>229</v>
      </c>
      <c r="GK61" s="88">
        <v>217</v>
      </c>
      <c r="GL61" s="89">
        <v>781</v>
      </c>
    </row>
    <row r="62" spans="1:194" s="1" customFormat="1" hidden="1" x14ac:dyDescent="0.25">
      <c r="A62" s="90" t="s">
        <v>249</v>
      </c>
      <c r="B62" s="148" t="s">
        <v>301</v>
      </c>
      <c r="C62" s="30" t="str">
        <f t="shared" si="16"/>
        <v xml:space="preserve">England – CCGs - East Sussex </v>
      </c>
      <c r="D62" s="51">
        <f t="shared" si="17"/>
        <v>215745</v>
      </c>
      <c r="E62" s="51">
        <f t="shared" si="17"/>
        <v>236532</v>
      </c>
      <c r="F62" s="52">
        <f t="shared" si="18"/>
        <v>558852</v>
      </c>
      <c r="G62" s="52">
        <f t="shared" si="19"/>
        <v>270788</v>
      </c>
      <c r="H62" s="53">
        <f t="shared" si="20"/>
        <v>288064</v>
      </c>
      <c r="I62" s="53">
        <f t="shared" si="21"/>
        <v>215745</v>
      </c>
      <c r="J62" s="53">
        <f t="shared" si="22"/>
        <v>236532</v>
      </c>
      <c r="K62" s="50">
        <f t="shared" si="23"/>
        <v>55043</v>
      </c>
      <c r="L62" s="51">
        <f t="shared" si="24"/>
        <v>51532</v>
      </c>
      <c r="M62" s="87">
        <v>2400</v>
      </c>
      <c r="N62" s="87">
        <v>2504</v>
      </c>
      <c r="O62" s="87">
        <v>2749</v>
      </c>
      <c r="P62" s="87">
        <v>2872</v>
      </c>
      <c r="Q62" s="87">
        <v>2871</v>
      </c>
      <c r="R62" s="87">
        <v>2955</v>
      </c>
      <c r="S62" s="87">
        <v>2953</v>
      </c>
      <c r="T62" s="87">
        <v>3237</v>
      </c>
      <c r="U62" s="87">
        <v>3307</v>
      </c>
      <c r="V62" s="87">
        <v>3399</v>
      </c>
      <c r="W62" s="87">
        <v>3267</v>
      </c>
      <c r="X62" s="87">
        <v>3376</v>
      </c>
      <c r="Y62" s="87">
        <v>3330</v>
      </c>
      <c r="Z62" s="87">
        <v>3381</v>
      </c>
      <c r="AA62" s="87">
        <v>3208</v>
      </c>
      <c r="AB62" s="87">
        <v>3046</v>
      </c>
      <c r="AC62" s="87">
        <v>3146</v>
      </c>
      <c r="AD62" s="87">
        <v>3042</v>
      </c>
      <c r="AE62" s="87">
        <v>2916</v>
      </c>
      <c r="AF62" s="87">
        <v>2529</v>
      </c>
      <c r="AG62" s="87">
        <v>2412</v>
      </c>
      <c r="AH62" s="87">
        <v>2506</v>
      </c>
      <c r="AI62" s="87">
        <v>2718</v>
      </c>
      <c r="AJ62" s="87">
        <v>2714</v>
      </c>
      <c r="AK62" s="87">
        <v>2900</v>
      </c>
      <c r="AL62" s="87">
        <v>2761</v>
      </c>
      <c r="AM62" s="87">
        <v>2850</v>
      </c>
      <c r="AN62" s="87">
        <v>2659</v>
      </c>
      <c r="AO62" s="87">
        <v>2622</v>
      </c>
      <c r="AP62" s="87">
        <v>2825</v>
      </c>
      <c r="AQ62" s="87">
        <v>2515</v>
      </c>
      <c r="AR62" s="87">
        <v>2669</v>
      </c>
      <c r="AS62" s="87">
        <v>2784</v>
      </c>
      <c r="AT62" s="87">
        <v>2752</v>
      </c>
      <c r="AU62" s="87">
        <v>2664</v>
      </c>
      <c r="AV62" s="87">
        <v>2743</v>
      </c>
      <c r="AW62" s="87">
        <v>2700</v>
      </c>
      <c r="AX62" s="87">
        <v>3006</v>
      </c>
      <c r="AY62" s="87">
        <v>2983</v>
      </c>
      <c r="AZ62" s="87">
        <v>2956</v>
      </c>
      <c r="BA62" s="87">
        <v>2959</v>
      </c>
      <c r="BB62" s="87">
        <v>2960</v>
      </c>
      <c r="BC62" s="87">
        <v>2552</v>
      </c>
      <c r="BD62" s="87">
        <v>2671</v>
      </c>
      <c r="BE62" s="87">
        <v>2766</v>
      </c>
      <c r="BF62" s="87">
        <v>3057</v>
      </c>
      <c r="BG62" s="87">
        <v>3116</v>
      </c>
      <c r="BH62" s="87">
        <v>3399</v>
      </c>
      <c r="BI62" s="87">
        <v>3614</v>
      </c>
      <c r="BJ62" s="87">
        <v>3819</v>
      </c>
      <c r="BK62" s="87">
        <v>3674</v>
      </c>
      <c r="BL62" s="87">
        <v>3969</v>
      </c>
      <c r="BM62" s="87">
        <v>3979</v>
      </c>
      <c r="BN62" s="87">
        <v>4206</v>
      </c>
      <c r="BO62" s="87">
        <v>4128</v>
      </c>
      <c r="BP62" s="87">
        <v>4297</v>
      </c>
      <c r="BQ62" s="87">
        <v>4251</v>
      </c>
      <c r="BR62" s="87">
        <v>4165</v>
      </c>
      <c r="BS62" s="87">
        <v>4069</v>
      </c>
      <c r="BT62" s="87">
        <v>3929</v>
      </c>
      <c r="BU62" s="87">
        <v>3795</v>
      </c>
      <c r="BV62" s="87">
        <v>3760</v>
      </c>
      <c r="BW62" s="87">
        <v>3582</v>
      </c>
      <c r="BX62" s="87">
        <v>3504</v>
      </c>
      <c r="BY62" s="87">
        <v>3522</v>
      </c>
      <c r="BZ62" s="87">
        <v>3201</v>
      </c>
      <c r="CA62" s="87">
        <v>3432</v>
      </c>
      <c r="CB62" s="87">
        <v>3347</v>
      </c>
      <c r="CC62" s="87">
        <v>3327</v>
      </c>
      <c r="CD62" s="87">
        <v>3454</v>
      </c>
      <c r="CE62" s="87">
        <v>3504</v>
      </c>
      <c r="CF62" s="87">
        <v>3649</v>
      </c>
      <c r="CG62" s="87">
        <v>4027</v>
      </c>
      <c r="CH62" s="87">
        <v>4277</v>
      </c>
      <c r="CI62" s="87">
        <v>3346</v>
      </c>
      <c r="CJ62" s="87">
        <v>3071</v>
      </c>
      <c r="CK62" s="87">
        <v>3080</v>
      </c>
      <c r="CL62" s="87">
        <v>2704</v>
      </c>
      <c r="CM62" s="87">
        <v>2335</v>
      </c>
      <c r="CN62" s="87">
        <v>1951</v>
      </c>
      <c r="CO62" s="87">
        <v>1976</v>
      </c>
      <c r="CP62" s="87">
        <v>1908</v>
      </c>
      <c r="CQ62" s="87">
        <v>1865</v>
      </c>
      <c r="CR62" s="87">
        <v>1631</v>
      </c>
      <c r="CS62" s="87">
        <v>1540</v>
      </c>
      <c r="CT62" s="87">
        <v>1302</v>
      </c>
      <c r="CU62" s="87">
        <v>1152</v>
      </c>
      <c r="CV62" s="87">
        <v>1034</v>
      </c>
      <c r="CW62" s="87">
        <v>902</v>
      </c>
      <c r="CX62" s="87">
        <v>810</v>
      </c>
      <c r="CY62" s="87">
        <v>2993</v>
      </c>
      <c r="CZ62" s="88">
        <v>2234</v>
      </c>
      <c r="DA62" s="88">
        <v>2415</v>
      </c>
      <c r="DB62" s="88">
        <v>2472</v>
      </c>
      <c r="DC62" s="88">
        <v>2608</v>
      </c>
      <c r="DD62" s="88">
        <v>2809</v>
      </c>
      <c r="DE62" s="88">
        <v>2908</v>
      </c>
      <c r="DF62" s="88">
        <v>2863</v>
      </c>
      <c r="DG62" s="88">
        <v>2957</v>
      </c>
      <c r="DH62" s="88">
        <v>3095</v>
      </c>
      <c r="DI62" s="88">
        <v>3151</v>
      </c>
      <c r="DJ62" s="88">
        <v>3230</v>
      </c>
      <c r="DK62" s="88">
        <v>3023</v>
      </c>
      <c r="DL62" s="88">
        <v>3062</v>
      </c>
      <c r="DM62" s="88">
        <v>2942</v>
      </c>
      <c r="DN62" s="88">
        <v>3115</v>
      </c>
      <c r="DO62" s="88">
        <v>2924</v>
      </c>
      <c r="DP62" s="88">
        <v>2902</v>
      </c>
      <c r="DQ62" s="88">
        <v>2822</v>
      </c>
      <c r="DR62" s="88">
        <v>2687</v>
      </c>
      <c r="DS62" s="88">
        <v>2412</v>
      </c>
      <c r="DT62" s="88">
        <v>1939</v>
      </c>
      <c r="DU62" s="88">
        <v>2204</v>
      </c>
      <c r="DV62" s="88">
        <v>2530</v>
      </c>
      <c r="DW62" s="88">
        <v>2784</v>
      </c>
      <c r="DX62" s="88">
        <v>2596</v>
      </c>
      <c r="DY62" s="88">
        <v>2696</v>
      </c>
      <c r="DZ62" s="88">
        <v>2555</v>
      </c>
      <c r="EA62" s="88">
        <v>2468</v>
      </c>
      <c r="EB62" s="88">
        <v>2748</v>
      </c>
      <c r="EC62" s="88">
        <v>2843</v>
      </c>
      <c r="ED62" s="88">
        <v>2877</v>
      </c>
      <c r="EE62" s="88">
        <v>2802</v>
      </c>
      <c r="EF62" s="88">
        <v>2860</v>
      </c>
      <c r="EG62" s="88">
        <v>2942</v>
      </c>
      <c r="EH62" s="88">
        <v>2837</v>
      </c>
      <c r="EI62" s="88">
        <v>3048</v>
      </c>
      <c r="EJ62" s="88">
        <v>2912</v>
      </c>
      <c r="EK62" s="88">
        <v>3022</v>
      </c>
      <c r="EL62" s="88">
        <v>3232</v>
      </c>
      <c r="EM62" s="88">
        <v>3170</v>
      </c>
      <c r="EN62" s="88">
        <v>3261</v>
      </c>
      <c r="EO62" s="88">
        <v>3199</v>
      </c>
      <c r="EP62" s="88">
        <v>3048</v>
      </c>
      <c r="EQ62" s="88">
        <v>3018</v>
      </c>
      <c r="ER62" s="88">
        <v>3193</v>
      </c>
      <c r="ES62" s="88">
        <v>3245</v>
      </c>
      <c r="ET62" s="88">
        <v>3437</v>
      </c>
      <c r="EU62" s="88">
        <v>3603</v>
      </c>
      <c r="EV62" s="88">
        <v>3822</v>
      </c>
      <c r="EW62" s="88">
        <v>4085</v>
      </c>
      <c r="EX62" s="88">
        <v>4012</v>
      </c>
      <c r="EY62" s="88">
        <v>4034</v>
      </c>
      <c r="EZ62" s="88">
        <v>4167</v>
      </c>
      <c r="FA62" s="88">
        <v>4381</v>
      </c>
      <c r="FB62" s="88">
        <v>4426</v>
      </c>
      <c r="FC62" s="88">
        <v>4431</v>
      </c>
      <c r="FD62" s="88">
        <v>4417</v>
      </c>
      <c r="FE62" s="88">
        <v>4416</v>
      </c>
      <c r="FF62" s="88">
        <v>4164</v>
      </c>
      <c r="FG62" s="88">
        <v>4077</v>
      </c>
      <c r="FH62" s="88">
        <v>3954</v>
      </c>
      <c r="FI62" s="88">
        <v>4058</v>
      </c>
      <c r="FJ62" s="88">
        <v>3935</v>
      </c>
      <c r="FK62" s="88">
        <v>3886</v>
      </c>
      <c r="FL62" s="88">
        <v>3829</v>
      </c>
      <c r="FM62" s="88">
        <v>3792</v>
      </c>
      <c r="FN62" s="88">
        <v>3807</v>
      </c>
      <c r="FO62" s="88">
        <v>3796</v>
      </c>
      <c r="FP62" s="88">
        <v>3677</v>
      </c>
      <c r="FQ62" s="88">
        <v>3723</v>
      </c>
      <c r="FR62" s="88">
        <v>3922</v>
      </c>
      <c r="FS62" s="88">
        <v>4024</v>
      </c>
      <c r="FT62" s="88">
        <v>4419</v>
      </c>
      <c r="FU62" s="88">
        <v>5095</v>
      </c>
      <c r="FV62" s="88">
        <v>3657</v>
      </c>
      <c r="FW62" s="88">
        <v>3461</v>
      </c>
      <c r="FX62" s="88">
        <v>3362</v>
      </c>
      <c r="FY62" s="88">
        <v>3130</v>
      </c>
      <c r="FZ62" s="88">
        <v>2811</v>
      </c>
      <c r="GA62" s="88">
        <v>2283</v>
      </c>
      <c r="GB62" s="88">
        <v>2400</v>
      </c>
      <c r="GC62" s="88">
        <v>2441</v>
      </c>
      <c r="GD62" s="88">
        <v>2296</v>
      </c>
      <c r="GE62" s="88">
        <v>2172</v>
      </c>
      <c r="GF62" s="88">
        <v>1951</v>
      </c>
      <c r="GG62" s="88">
        <v>1886</v>
      </c>
      <c r="GH62" s="88">
        <v>1644</v>
      </c>
      <c r="GI62" s="88">
        <v>1505</v>
      </c>
      <c r="GJ62" s="88">
        <v>1438</v>
      </c>
      <c r="GK62" s="88">
        <v>1355</v>
      </c>
      <c r="GL62" s="89">
        <v>6223</v>
      </c>
    </row>
    <row r="63" spans="1:194" s="1" customFormat="1" hidden="1" x14ac:dyDescent="0.25">
      <c r="A63" s="90" t="s">
        <v>249</v>
      </c>
      <c r="B63" s="148" t="s">
        <v>302</v>
      </c>
      <c r="C63" s="30" t="str">
        <f t="shared" si="16"/>
        <v xml:space="preserve">England – CCGs - Frimley </v>
      </c>
      <c r="D63" s="51">
        <f t="shared" si="17"/>
        <v>280610</v>
      </c>
      <c r="E63" s="51">
        <f t="shared" si="17"/>
        <v>289515</v>
      </c>
      <c r="F63" s="52">
        <f t="shared" si="18"/>
        <v>746739</v>
      </c>
      <c r="G63" s="52">
        <f t="shared" si="19"/>
        <v>371630</v>
      </c>
      <c r="H63" s="53">
        <f t="shared" si="20"/>
        <v>375109</v>
      </c>
      <c r="I63" s="53">
        <f t="shared" si="21"/>
        <v>280610</v>
      </c>
      <c r="J63" s="53">
        <f t="shared" si="22"/>
        <v>289515</v>
      </c>
      <c r="K63" s="50">
        <f t="shared" si="23"/>
        <v>91020</v>
      </c>
      <c r="L63" s="51">
        <f t="shared" si="24"/>
        <v>85594</v>
      </c>
      <c r="M63" s="87">
        <v>4313</v>
      </c>
      <c r="N63" s="87">
        <v>4528</v>
      </c>
      <c r="O63" s="87">
        <v>4753</v>
      </c>
      <c r="P63" s="87">
        <v>4856</v>
      </c>
      <c r="Q63" s="87">
        <v>5136</v>
      </c>
      <c r="R63" s="87">
        <v>5232</v>
      </c>
      <c r="S63" s="87">
        <v>5152</v>
      </c>
      <c r="T63" s="87">
        <v>5183</v>
      </c>
      <c r="U63" s="87">
        <v>5389</v>
      </c>
      <c r="V63" s="87">
        <v>5413</v>
      </c>
      <c r="W63" s="87">
        <v>5294</v>
      </c>
      <c r="X63" s="87">
        <v>5262</v>
      </c>
      <c r="Y63" s="87">
        <v>5237</v>
      </c>
      <c r="Z63" s="87">
        <v>5258</v>
      </c>
      <c r="AA63" s="87">
        <v>5243</v>
      </c>
      <c r="AB63" s="87">
        <v>5187</v>
      </c>
      <c r="AC63" s="87">
        <v>4843</v>
      </c>
      <c r="AD63" s="87">
        <v>4741</v>
      </c>
      <c r="AE63" s="87">
        <v>4498</v>
      </c>
      <c r="AF63" s="87">
        <v>3868</v>
      </c>
      <c r="AG63" s="87">
        <v>3685</v>
      </c>
      <c r="AH63" s="87">
        <v>3926</v>
      </c>
      <c r="AI63" s="87">
        <v>4066</v>
      </c>
      <c r="AJ63" s="87">
        <v>4324</v>
      </c>
      <c r="AK63" s="87">
        <v>4560</v>
      </c>
      <c r="AL63" s="87">
        <v>4328</v>
      </c>
      <c r="AM63" s="87">
        <v>4116</v>
      </c>
      <c r="AN63" s="87">
        <v>3959</v>
      </c>
      <c r="AO63" s="87">
        <v>4139</v>
      </c>
      <c r="AP63" s="87">
        <v>4261</v>
      </c>
      <c r="AQ63" s="87">
        <v>4351</v>
      </c>
      <c r="AR63" s="87">
        <v>4521</v>
      </c>
      <c r="AS63" s="87">
        <v>4846</v>
      </c>
      <c r="AT63" s="87">
        <v>4889</v>
      </c>
      <c r="AU63" s="87">
        <v>4856</v>
      </c>
      <c r="AV63" s="87">
        <v>4783</v>
      </c>
      <c r="AW63" s="87">
        <v>4922</v>
      </c>
      <c r="AX63" s="87">
        <v>5314</v>
      </c>
      <c r="AY63" s="87">
        <v>5296</v>
      </c>
      <c r="AZ63" s="87">
        <v>5485</v>
      </c>
      <c r="BA63" s="87">
        <v>5835</v>
      </c>
      <c r="BB63" s="87">
        <v>5444</v>
      </c>
      <c r="BC63" s="87">
        <v>5290</v>
      </c>
      <c r="BD63" s="87">
        <v>5157</v>
      </c>
      <c r="BE63" s="87">
        <v>5459</v>
      </c>
      <c r="BF63" s="87">
        <v>5416</v>
      </c>
      <c r="BG63" s="87">
        <v>5532</v>
      </c>
      <c r="BH63" s="87">
        <v>5589</v>
      </c>
      <c r="BI63" s="87">
        <v>5562</v>
      </c>
      <c r="BJ63" s="87">
        <v>5616</v>
      </c>
      <c r="BK63" s="87">
        <v>5394</v>
      </c>
      <c r="BL63" s="87">
        <v>5418</v>
      </c>
      <c r="BM63" s="87">
        <v>5411</v>
      </c>
      <c r="BN63" s="87">
        <v>5435</v>
      </c>
      <c r="BO63" s="87">
        <v>5295</v>
      </c>
      <c r="BP63" s="87">
        <v>5432</v>
      </c>
      <c r="BQ63" s="87">
        <v>4997</v>
      </c>
      <c r="BR63" s="87">
        <v>5018</v>
      </c>
      <c r="BS63" s="87">
        <v>4948</v>
      </c>
      <c r="BT63" s="87">
        <v>4612</v>
      </c>
      <c r="BU63" s="87">
        <v>4165</v>
      </c>
      <c r="BV63" s="87">
        <v>4023</v>
      </c>
      <c r="BW63" s="87">
        <v>3959</v>
      </c>
      <c r="BX63" s="87">
        <v>3644</v>
      </c>
      <c r="BY63" s="87">
        <v>3553</v>
      </c>
      <c r="BZ63" s="87">
        <v>3452</v>
      </c>
      <c r="CA63" s="87">
        <v>3226</v>
      </c>
      <c r="CB63" s="87">
        <v>3060</v>
      </c>
      <c r="CC63" s="87">
        <v>2935</v>
      </c>
      <c r="CD63" s="87">
        <v>3046</v>
      </c>
      <c r="CE63" s="87">
        <v>2880</v>
      </c>
      <c r="CF63" s="87">
        <v>3011</v>
      </c>
      <c r="CG63" s="87">
        <v>3137</v>
      </c>
      <c r="CH63" s="87">
        <v>3386</v>
      </c>
      <c r="CI63" s="87">
        <v>2538</v>
      </c>
      <c r="CJ63" s="87">
        <v>2435</v>
      </c>
      <c r="CK63" s="87">
        <v>2505</v>
      </c>
      <c r="CL63" s="87">
        <v>2256</v>
      </c>
      <c r="CM63" s="87">
        <v>1877</v>
      </c>
      <c r="CN63" s="87">
        <v>1663</v>
      </c>
      <c r="CO63" s="87">
        <v>1738</v>
      </c>
      <c r="CP63" s="87">
        <v>1651</v>
      </c>
      <c r="CQ63" s="87">
        <v>1505</v>
      </c>
      <c r="CR63" s="87">
        <v>1457</v>
      </c>
      <c r="CS63" s="87">
        <v>1279</v>
      </c>
      <c r="CT63" s="87">
        <v>1073</v>
      </c>
      <c r="CU63" s="87">
        <v>1005</v>
      </c>
      <c r="CV63" s="87">
        <v>822</v>
      </c>
      <c r="CW63" s="87">
        <v>732</v>
      </c>
      <c r="CX63" s="87">
        <v>639</v>
      </c>
      <c r="CY63" s="87">
        <v>2105</v>
      </c>
      <c r="CZ63" s="88">
        <v>4165</v>
      </c>
      <c r="DA63" s="88">
        <v>4322</v>
      </c>
      <c r="DB63" s="88">
        <v>4565</v>
      </c>
      <c r="DC63" s="88">
        <v>4595</v>
      </c>
      <c r="DD63" s="88">
        <v>4853</v>
      </c>
      <c r="DE63" s="88">
        <v>4724</v>
      </c>
      <c r="DF63" s="88">
        <v>4837</v>
      </c>
      <c r="DG63" s="88">
        <v>4834</v>
      </c>
      <c r="DH63" s="88">
        <v>5175</v>
      </c>
      <c r="DI63" s="88">
        <v>5056</v>
      </c>
      <c r="DJ63" s="88">
        <v>5255</v>
      </c>
      <c r="DK63" s="88">
        <v>5027</v>
      </c>
      <c r="DL63" s="88">
        <v>4993</v>
      </c>
      <c r="DM63" s="88">
        <v>4989</v>
      </c>
      <c r="DN63" s="88">
        <v>4902</v>
      </c>
      <c r="DO63" s="88">
        <v>4501</v>
      </c>
      <c r="DP63" s="88">
        <v>4533</v>
      </c>
      <c r="DQ63" s="88">
        <v>4268</v>
      </c>
      <c r="DR63" s="88">
        <v>4067</v>
      </c>
      <c r="DS63" s="88">
        <v>3602</v>
      </c>
      <c r="DT63" s="88">
        <v>3315</v>
      </c>
      <c r="DU63" s="88">
        <v>3471</v>
      </c>
      <c r="DV63" s="88">
        <v>3649</v>
      </c>
      <c r="DW63" s="88">
        <v>4100</v>
      </c>
      <c r="DX63" s="88">
        <v>4006</v>
      </c>
      <c r="DY63" s="88">
        <v>4009</v>
      </c>
      <c r="DZ63" s="88">
        <v>4110</v>
      </c>
      <c r="EA63" s="88">
        <v>3871</v>
      </c>
      <c r="EB63" s="88">
        <v>4029</v>
      </c>
      <c r="EC63" s="88">
        <v>4307</v>
      </c>
      <c r="ED63" s="88">
        <v>4442</v>
      </c>
      <c r="EE63" s="88">
        <v>4607</v>
      </c>
      <c r="EF63" s="88">
        <v>4847</v>
      </c>
      <c r="EG63" s="88">
        <v>5057</v>
      </c>
      <c r="EH63" s="88">
        <v>5168</v>
      </c>
      <c r="EI63" s="88">
        <v>5345</v>
      </c>
      <c r="EJ63" s="88">
        <v>5266</v>
      </c>
      <c r="EK63" s="88">
        <v>5584</v>
      </c>
      <c r="EL63" s="88">
        <v>5670</v>
      </c>
      <c r="EM63" s="88">
        <v>5906</v>
      </c>
      <c r="EN63" s="88">
        <v>5832</v>
      </c>
      <c r="EO63" s="88">
        <v>5642</v>
      </c>
      <c r="EP63" s="88">
        <v>5457</v>
      </c>
      <c r="EQ63" s="88">
        <v>5259</v>
      </c>
      <c r="ER63" s="88">
        <v>5233</v>
      </c>
      <c r="ES63" s="88">
        <v>5364</v>
      </c>
      <c r="ET63" s="88">
        <v>5230</v>
      </c>
      <c r="EU63" s="88">
        <v>5458</v>
      </c>
      <c r="EV63" s="88">
        <v>5497</v>
      </c>
      <c r="EW63" s="88">
        <v>5604</v>
      </c>
      <c r="EX63" s="88">
        <v>5285</v>
      </c>
      <c r="EY63" s="88">
        <v>5409</v>
      </c>
      <c r="EZ63" s="88">
        <v>5364</v>
      </c>
      <c r="FA63" s="88">
        <v>5237</v>
      </c>
      <c r="FB63" s="88">
        <v>5197</v>
      </c>
      <c r="FC63" s="88">
        <v>5315</v>
      </c>
      <c r="FD63" s="88">
        <v>5010</v>
      </c>
      <c r="FE63" s="88">
        <v>4842</v>
      </c>
      <c r="FF63" s="88">
        <v>4591</v>
      </c>
      <c r="FG63" s="88">
        <v>4494</v>
      </c>
      <c r="FH63" s="88">
        <v>4296</v>
      </c>
      <c r="FI63" s="88">
        <v>4051</v>
      </c>
      <c r="FJ63" s="88">
        <v>3926</v>
      </c>
      <c r="FK63" s="88">
        <v>3657</v>
      </c>
      <c r="FL63" s="88">
        <v>3545</v>
      </c>
      <c r="FM63" s="88">
        <v>3444</v>
      </c>
      <c r="FN63" s="88">
        <v>3352</v>
      </c>
      <c r="FO63" s="88">
        <v>3307</v>
      </c>
      <c r="FP63" s="88">
        <v>3246</v>
      </c>
      <c r="FQ63" s="88">
        <v>3145</v>
      </c>
      <c r="FR63" s="88">
        <v>3156</v>
      </c>
      <c r="FS63" s="88">
        <v>3314</v>
      </c>
      <c r="FT63" s="88">
        <v>3497</v>
      </c>
      <c r="FU63" s="88">
        <v>3805</v>
      </c>
      <c r="FV63" s="88">
        <v>2945</v>
      </c>
      <c r="FW63" s="88">
        <v>2890</v>
      </c>
      <c r="FX63" s="88">
        <v>2751</v>
      </c>
      <c r="FY63" s="88">
        <v>2592</v>
      </c>
      <c r="FZ63" s="88">
        <v>2277</v>
      </c>
      <c r="GA63" s="88">
        <v>2027</v>
      </c>
      <c r="GB63" s="88">
        <v>2080</v>
      </c>
      <c r="GC63" s="88">
        <v>2043</v>
      </c>
      <c r="GD63" s="88">
        <v>1978</v>
      </c>
      <c r="GE63" s="88">
        <v>1775</v>
      </c>
      <c r="GF63" s="88">
        <v>1716</v>
      </c>
      <c r="GG63" s="88">
        <v>1622</v>
      </c>
      <c r="GH63" s="88">
        <v>1451</v>
      </c>
      <c r="GI63" s="88">
        <v>1297</v>
      </c>
      <c r="GJ63" s="88">
        <v>1096</v>
      </c>
      <c r="GK63" s="88">
        <v>1018</v>
      </c>
      <c r="GL63" s="89">
        <v>4468</v>
      </c>
    </row>
    <row r="64" spans="1:194" s="1" customFormat="1" hidden="1" x14ac:dyDescent="0.25">
      <c r="A64" s="90" t="s">
        <v>249</v>
      </c>
      <c r="B64" s="148" t="s">
        <v>303</v>
      </c>
      <c r="C64" s="30" t="str">
        <f t="shared" si="16"/>
        <v xml:space="preserve">England – CCGs - Fylde and Wyre </v>
      </c>
      <c r="D64" s="51">
        <f t="shared" si="17"/>
        <v>77642</v>
      </c>
      <c r="E64" s="51">
        <f t="shared" si="17"/>
        <v>83457</v>
      </c>
      <c r="F64" s="52">
        <f t="shared" si="18"/>
        <v>195906</v>
      </c>
      <c r="G64" s="52">
        <f t="shared" si="19"/>
        <v>95429</v>
      </c>
      <c r="H64" s="53">
        <f t="shared" si="20"/>
        <v>100477</v>
      </c>
      <c r="I64" s="53">
        <f t="shared" si="21"/>
        <v>77642</v>
      </c>
      <c r="J64" s="53">
        <f t="shared" si="22"/>
        <v>83457</v>
      </c>
      <c r="K64" s="50">
        <f t="shared" si="23"/>
        <v>17787</v>
      </c>
      <c r="L64" s="51">
        <f t="shared" si="24"/>
        <v>17020</v>
      </c>
      <c r="M64" s="87">
        <v>750</v>
      </c>
      <c r="N64" s="87">
        <v>803</v>
      </c>
      <c r="O64" s="87">
        <v>813</v>
      </c>
      <c r="P64" s="87">
        <v>894</v>
      </c>
      <c r="Q64" s="87">
        <v>922</v>
      </c>
      <c r="R64" s="87">
        <v>1004</v>
      </c>
      <c r="S64" s="87">
        <v>973</v>
      </c>
      <c r="T64" s="87">
        <v>978</v>
      </c>
      <c r="U64" s="87">
        <v>1023</v>
      </c>
      <c r="V64" s="87">
        <v>1077</v>
      </c>
      <c r="W64" s="87">
        <v>1094</v>
      </c>
      <c r="X64" s="87">
        <v>1037</v>
      </c>
      <c r="Y64" s="87">
        <v>1122</v>
      </c>
      <c r="Z64" s="87">
        <v>1081</v>
      </c>
      <c r="AA64" s="87">
        <v>1049</v>
      </c>
      <c r="AB64" s="87">
        <v>1106</v>
      </c>
      <c r="AC64" s="87">
        <v>1010</v>
      </c>
      <c r="AD64" s="87">
        <v>1051</v>
      </c>
      <c r="AE64" s="87">
        <v>948</v>
      </c>
      <c r="AF64" s="87">
        <v>830</v>
      </c>
      <c r="AG64" s="87">
        <v>763</v>
      </c>
      <c r="AH64" s="87">
        <v>812</v>
      </c>
      <c r="AI64" s="87">
        <v>852</v>
      </c>
      <c r="AJ64" s="87">
        <v>969</v>
      </c>
      <c r="AK64" s="87">
        <v>887</v>
      </c>
      <c r="AL64" s="87">
        <v>909</v>
      </c>
      <c r="AM64" s="87">
        <v>1026</v>
      </c>
      <c r="AN64" s="87">
        <v>950</v>
      </c>
      <c r="AO64" s="87">
        <v>1007</v>
      </c>
      <c r="AP64" s="87">
        <v>980</v>
      </c>
      <c r="AQ64" s="87">
        <v>936</v>
      </c>
      <c r="AR64" s="87">
        <v>912</v>
      </c>
      <c r="AS64" s="87">
        <v>991</v>
      </c>
      <c r="AT64" s="87">
        <v>947</v>
      </c>
      <c r="AU64" s="87">
        <v>855</v>
      </c>
      <c r="AV64" s="87">
        <v>1021</v>
      </c>
      <c r="AW64" s="87">
        <v>967</v>
      </c>
      <c r="AX64" s="87">
        <v>950</v>
      </c>
      <c r="AY64" s="87">
        <v>984</v>
      </c>
      <c r="AZ64" s="87">
        <v>996</v>
      </c>
      <c r="BA64" s="87">
        <v>1088</v>
      </c>
      <c r="BB64" s="87">
        <v>1000</v>
      </c>
      <c r="BC64" s="87">
        <v>925</v>
      </c>
      <c r="BD64" s="87">
        <v>821</v>
      </c>
      <c r="BE64" s="87">
        <v>914</v>
      </c>
      <c r="BF64" s="87">
        <v>960</v>
      </c>
      <c r="BG64" s="87">
        <v>1065</v>
      </c>
      <c r="BH64" s="87">
        <v>1088</v>
      </c>
      <c r="BI64" s="87">
        <v>1244</v>
      </c>
      <c r="BJ64" s="87">
        <v>1263</v>
      </c>
      <c r="BK64" s="87">
        <v>1289</v>
      </c>
      <c r="BL64" s="87">
        <v>1418</v>
      </c>
      <c r="BM64" s="87">
        <v>1404</v>
      </c>
      <c r="BN64" s="87">
        <v>1549</v>
      </c>
      <c r="BO64" s="87">
        <v>1442</v>
      </c>
      <c r="BP64" s="87">
        <v>1480</v>
      </c>
      <c r="BQ64" s="87">
        <v>1572</v>
      </c>
      <c r="BR64" s="87">
        <v>1484</v>
      </c>
      <c r="BS64" s="87">
        <v>1516</v>
      </c>
      <c r="BT64" s="87">
        <v>1477</v>
      </c>
      <c r="BU64" s="87">
        <v>1513</v>
      </c>
      <c r="BV64" s="87">
        <v>1357</v>
      </c>
      <c r="BW64" s="87">
        <v>1316</v>
      </c>
      <c r="BX64" s="87">
        <v>1417</v>
      </c>
      <c r="BY64" s="87">
        <v>1317</v>
      </c>
      <c r="BZ64" s="87">
        <v>1338</v>
      </c>
      <c r="CA64" s="87">
        <v>1375</v>
      </c>
      <c r="CB64" s="87">
        <v>1326</v>
      </c>
      <c r="CC64" s="87">
        <v>1267</v>
      </c>
      <c r="CD64" s="87">
        <v>1341</v>
      </c>
      <c r="CE64" s="87">
        <v>1343</v>
      </c>
      <c r="CF64" s="87">
        <v>1410</v>
      </c>
      <c r="CG64" s="87">
        <v>1506</v>
      </c>
      <c r="CH64" s="87">
        <v>1636</v>
      </c>
      <c r="CI64" s="87">
        <v>1248</v>
      </c>
      <c r="CJ64" s="87">
        <v>1200</v>
      </c>
      <c r="CK64" s="87">
        <v>1192</v>
      </c>
      <c r="CL64" s="87">
        <v>1082</v>
      </c>
      <c r="CM64" s="87">
        <v>957</v>
      </c>
      <c r="CN64" s="87">
        <v>808</v>
      </c>
      <c r="CO64" s="87">
        <v>818</v>
      </c>
      <c r="CP64" s="87">
        <v>740</v>
      </c>
      <c r="CQ64" s="87">
        <v>671</v>
      </c>
      <c r="CR64" s="87">
        <v>665</v>
      </c>
      <c r="CS64" s="87">
        <v>586</v>
      </c>
      <c r="CT64" s="87">
        <v>497</v>
      </c>
      <c r="CU64" s="87">
        <v>475</v>
      </c>
      <c r="CV64" s="87">
        <v>324</v>
      </c>
      <c r="CW64" s="87">
        <v>325</v>
      </c>
      <c r="CX64" s="87">
        <v>267</v>
      </c>
      <c r="CY64" s="87">
        <v>834</v>
      </c>
      <c r="CZ64" s="88">
        <v>729</v>
      </c>
      <c r="DA64" s="88">
        <v>791</v>
      </c>
      <c r="DB64" s="88">
        <v>804</v>
      </c>
      <c r="DC64" s="88">
        <v>826</v>
      </c>
      <c r="DD64" s="88">
        <v>889</v>
      </c>
      <c r="DE64" s="88">
        <v>843</v>
      </c>
      <c r="DF64" s="88">
        <v>887</v>
      </c>
      <c r="DG64" s="88">
        <v>1006</v>
      </c>
      <c r="DH64" s="88">
        <v>936</v>
      </c>
      <c r="DI64" s="88">
        <v>1070</v>
      </c>
      <c r="DJ64" s="88">
        <v>1052</v>
      </c>
      <c r="DK64" s="88">
        <v>1009</v>
      </c>
      <c r="DL64" s="88">
        <v>1058</v>
      </c>
      <c r="DM64" s="88">
        <v>1085</v>
      </c>
      <c r="DN64" s="88">
        <v>1065</v>
      </c>
      <c r="DO64" s="88">
        <v>1065</v>
      </c>
      <c r="DP64" s="88">
        <v>991</v>
      </c>
      <c r="DQ64" s="88">
        <v>914</v>
      </c>
      <c r="DR64" s="88">
        <v>841</v>
      </c>
      <c r="DS64" s="88">
        <v>675</v>
      </c>
      <c r="DT64" s="88">
        <v>608</v>
      </c>
      <c r="DU64" s="88">
        <v>678</v>
      </c>
      <c r="DV64" s="88">
        <v>743</v>
      </c>
      <c r="DW64" s="88">
        <v>839</v>
      </c>
      <c r="DX64" s="88">
        <v>930</v>
      </c>
      <c r="DY64" s="88">
        <v>877</v>
      </c>
      <c r="DZ64" s="88">
        <v>918</v>
      </c>
      <c r="EA64" s="88">
        <v>911</v>
      </c>
      <c r="EB64" s="88">
        <v>1025</v>
      </c>
      <c r="EC64" s="88">
        <v>997</v>
      </c>
      <c r="ED64" s="88">
        <v>904</v>
      </c>
      <c r="EE64" s="88">
        <v>981</v>
      </c>
      <c r="EF64" s="88">
        <v>970</v>
      </c>
      <c r="EG64" s="88">
        <v>979</v>
      </c>
      <c r="EH64" s="88">
        <v>1072</v>
      </c>
      <c r="EI64" s="88">
        <v>1012</v>
      </c>
      <c r="EJ64" s="88">
        <v>937</v>
      </c>
      <c r="EK64" s="88">
        <v>1105</v>
      </c>
      <c r="EL64" s="88">
        <v>943</v>
      </c>
      <c r="EM64" s="88">
        <v>1106</v>
      </c>
      <c r="EN64" s="88">
        <v>1110</v>
      </c>
      <c r="EO64" s="88">
        <v>987</v>
      </c>
      <c r="EP64" s="88">
        <v>953</v>
      </c>
      <c r="EQ64" s="88">
        <v>917</v>
      </c>
      <c r="ER64" s="88">
        <v>1023</v>
      </c>
      <c r="ES64" s="88">
        <v>1025</v>
      </c>
      <c r="ET64" s="88">
        <v>1165</v>
      </c>
      <c r="EU64" s="88">
        <v>1193</v>
      </c>
      <c r="EV64" s="88">
        <v>1354</v>
      </c>
      <c r="EW64" s="88">
        <v>1437</v>
      </c>
      <c r="EX64" s="88">
        <v>1409</v>
      </c>
      <c r="EY64" s="88">
        <v>1401</v>
      </c>
      <c r="EZ64" s="88">
        <v>1477</v>
      </c>
      <c r="FA64" s="88">
        <v>1556</v>
      </c>
      <c r="FB64" s="88">
        <v>1611</v>
      </c>
      <c r="FC64" s="88">
        <v>1605</v>
      </c>
      <c r="FD64" s="88">
        <v>1501</v>
      </c>
      <c r="FE64" s="88">
        <v>1665</v>
      </c>
      <c r="FF64" s="88">
        <v>1639</v>
      </c>
      <c r="FG64" s="88">
        <v>1654</v>
      </c>
      <c r="FH64" s="88">
        <v>1611</v>
      </c>
      <c r="FI64" s="88">
        <v>1459</v>
      </c>
      <c r="FJ64" s="88">
        <v>1504</v>
      </c>
      <c r="FK64" s="88">
        <v>1456</v>
      </c>
      <c r="FL64" s="88">
        <v>1381</v>
      </c>
      <c r="FM64" s="88">
        <v>1332</v>
      </c>
      <c r="FN64" s="88">
        <v>1367</v>
      </c>
      <c r="FO64" s="88">
        <v>1443</v>
      </c>
      <c r="FP64" s="88">
        <v>1324</v>
      </c>
      <c r="FQ64" s="88">
        <v>1327</v>
      </c>
      <c r="FR64" s="88">
        <v>1443</v>
      </c>
      <c r="FS64" s="88">
        <v>1522</v>
      </c>
      <c r="FT64" s="88">
        <v>1611</v>
      </c>
      <c r="FU64" s="88">
        <v>1785</v>
      </c>
      <c r="FV64" s="88">
        <v>1321</v>
      </c>
      <c r="FW64" s="88">
        <v>1268</v>
      </c>
      <c r="FX64" s="88">
        <v>1222</v>
      </c>
      <c r="FY64" s="88">
        <v>1161</v>
      </c>
      <c r="FZ64" s="88">
        <v>1112</v>
      </c>
      <c r="GA64" s="88">
        <v>967</v>
      </c>
      <c r="GB64" s="88">
        <v>1016</v>
      </c>
      <c r="GC64" s="88">
        <v>980</v>
      </c>
      <c r="GD64" s="88">
        <v>848</v>
      </c>
      <c r="GE64" s="88">
        <v>803</v>
      </c>
      <c r="GF64" s="88">
        <v>769</v>
      </c>
      <c r="GG64" s="88">
        <v>693</v>
      </c>
      <c r="GH64" s="88">
        <v>629</v>
      </c>
      <c r="GI64" s="88">
        <v>546</v>
      </c>
      <c r="GJ64" s="88">
        <v>473</v>
      </c>
      <c r="GK64" s="88">
        <v>491</v>
      </c>
      <c r="GL64" s="89">
        <v>1860</v>
      </c>
    </row>
    <row r="65" spans="1:194" s="1" customFormat="1" hidden="1" x14ac:dyDescent="0.25">
      <c r="A65" s="90" t="s">
        <v>249</v>
      </c>
      <c r="B65" s="148" t="s">
        <v>304</v>
      </c>
      <c r="C65" s="30" t="str">
        <f t="shared" si="16"/>
        <v xml:space="preserve">England – CCGs - Gloucestershire </v>
      </c>
      <c r="D65" s="51">
        <f t="shared" si="17"/>
        <v>248138</v>
      </c>
      <c r="E65" s="51">
        <f t="shared" si="17"/>
        <v>262950</v>
      </c>
      <c r="F65" s="52">
        <f t="shared" si="18"/>
        <v>640650</v>
      </c>
      <c r="G65" s="52">
        <f t="shared" si="19"/>
        <v>314175</v>
      </c>
      <c r="H65" s="53">
        <f t="shared" si="20"/>
        <v>326475</v>
      </c>
      <c r="I65" s="53">
        <f t="shared" si="21"/>
        <v>248138</v>
      </c>
      <c r="J65" s="53">
        <f t="shared" si="22"/>
        <v>262950</v>
      </c>
      <c r="K65" s="50">
        <f t="shared" si="23"/>
        <v>66037</v>
      </c>
      <c r="L65" s="51">
        <f t="shared" si="24"/>
        <v>63525</v>
      </c>
      <c r="M65" s="87">
        <v>3045</v>
      </c>
      <c r="N65" s="87">
        <v>3336</v>
      </c>
      <c r="O65" s="87">
        <v>3493</v>
      </c>
      <c r="P65" s="87">
        <v>3608</v>
      </c>
      <c r="Q65" s="87">
        <v>3726</v>
      </c>
      <c r="R65" s="87">
        <v>3722</v>
      </c>
      <c r="S65" s="87">
        <v>3754</v>
      </c>
      <c r="T65" s="87">
        <v>3788</v>
      </c>
      <c r="U65" s="87">
        <v>4068</v>
      </c>
      <c r="V65" s="87">
        <v>3923</v>
      </c>
      <c r="W65" s="87">
        <v>3758</v>
      </c>
      <c r="X65" s="87">
        <v>3850</v>
      </c>
      <c r="Y65" s="87">
        <v>3802</v>
      </c>
      <c r="Z65" s="87">
        <v>3812</v>
      </c>
      <c r="AA65" s="87">
        <v>3727</v>
      </c>
      <c r="AB65" s="87">
        <v>3508</v>
      </c>
      <c r="AC65" s="87">
        <v>3510</v>
      </c>
      <c r="AD65" s="87">
        <v>3607</v>
      </c>
      <c r="AE65" s="87">
        <v>3459</v>
      </c>
      <c r="AF65" s="87">
        <v>3277</v>
      </c>
      <c r="AG65" s="87">
        <v>3252</v>
      </c>
      <c r="AH65" s="87">
        <v>3461</v>
      </c>
      <c r="AI65" s="87">
        <v>3445</v>
      </c>
      <c r="AJ65" s="87">
        <v>3469</v>
      </c>
      <c r="AK65" s="87">
        <v>3468</v>
      </c>
      <c r="AL65" s="87">
        <v>3428</v>
      </c>
      <c r="AM65" s="87">
        <v>3436</v>
      </c>
      <c r="AN65" s="87">
        <v>3535</v>
      </c>
      <c r="AO65" s="87">
        <v>3348</v>
      </c>
      <c r="AP65" s="87">
        <v>3605</v>
      </c>
      <c r="AQ65" s="87">
        <v>3639</v>
      </c>
      <c r="AR65" s="87">
        <v>3849</v>
      </c>
      <c r="AS65" s="87">
        <v>3493</v>
      </c>
      <c r="AT65" s="87">
        <v>3429</v>
      </c>
      <c r="AU65" s="87">
        <v>3549</v>
      </c>
      <c r="AV65" s="87">
        <v>3685</v>
      </c>
      <c r="AW65" s="87">
        <v>3653</v>
      </c>
      <c r="AX65" s="87">
        <v>3763</v>
      </c>
      <c r="AY65" s="87">
        <v>3883</v>
      </c>
      <c r="AZ65" s="87">
        <v>3841</v>
      </c>
      <c r="BA65" s="87">
        <v>3999</v>
      </c>
      <c r="BB65" s="87">
        <v>3971</v>
      </c>
      <c r="BC65" s="87">
        <v>3560</v>
      </c>
      <c r="BD65" s="87">
        <v>3416</v>
      </c>
      <c r="BE65" s="87">
        <v>3728</v>
      </c>
      <c r="BF65" s="87">
        <v>3853</v>
      </c>
      <c r="BG65" s="87">
        <v>3988</v>
      </c>
      <c r="BH65" s="87">
        <v>4291</v>
      </c>
      <c r="BI65" s="87">
        <v>4504</v>
      </c>
      <c r="BJ65" s="87">
        <v>4577</v>
      </c>
      <c r="BK65" s="87">
        <v>4376</v>
      </c>
      <c r="BL65" s="87">
        <v>4768</v>
      </c>
      <c r="BM65" s="87">
        <v>4774</v>
      </c>
      <c r="BN65" s="87">
        <v>4955</v>
      </c>
      <c r="BO65" s="87">
        <v>4774</v>
      </c>
      <c r="BP65" s="87">
        <v>4652</v>
      </c>
      <c r="BQ65" s="87">
        <v>4690</v>
      </c>
      <c r="BR65" s="87">
        <v>4650</v>
      </c>
      <c r="BS65" s="87">
        <v>4544</v>
      </c>
      <c r="BT65" s="87">
        <v>4454</v>
      </c>
      <c r="BU65" s="87">
        <v>4219</v>
      </c>
      <c r="BV65" s="87">
        <v>4154</v>
      </c>
      <c r="BW65" s="87">
        <v>3938</v>
      </c>
      <c r="BX65" s="87">
        <v>3767</v>
      </c>
      <c r="BY65" s="87">
        <v>3755</v>
      </c>
      <c r="BZ65" s="87">
        <v>3658</v>
      </c>
      <c r="CA65" s="87">
        <v>3667</v>
      </c>
      <c r="CB65" s="87">
        <v>3551</v>
      </c>
      <c r="CC65" s="87">
        <v>3537</v>
      </c>
      <c r="CD65" s="87">
        <v>3340</v>
      </c>
      <c r="CE65" s="87">
        <v>3500</v>
      </c>
      <c r="CF65" s="87">
        <v>3625</v>
      </c>
      <c r="CG65" s="87">
        <v>3726</v>
      </c>
      <c r="CH65" s="87">
        <v>3966</v>
      </c>
      <c r="CI65" s="87">
        <v>2977</v>
      </c>
      <c r="CJ65" s="87">
        <v>2865</v>
      </c>
      <c r="CK65" s="87">
        <v>2854</v>
      </c>
      <c r="CL65" s="87">
        <v>2782</v>
      </c>
      <c r="CM65" s="87">
        <v>2345</v>
      </c>
      <c r="CN65" s="87">
        <v>2011</v>
      </c>
      <c r="CO65" s="87">
        <v>1966</v>
      </c>
      <c r="CP65" s="87">
        <v>1955</v>
      </c>
      <c r="CQ65" s="87">
        <v>1674</v>
      </c>
      <c r="CR65" s="87">
        <v>1662</v>
      </c>
      <c r="CS65" s="87">
        <v>1390</v>
      </c>
      <c r="CT65" s="87">
        <v>1264</v>
      </c>
      <c r="CU65" s="87">
        <v>1054</v>
      </c>
      <c r="CV65" s="87">
        <v>969</v>
      </c>
      <c r="CW65" s="87">
        <v>782</v>
      </c>
      <c r="CX65" s="87">
        <v>618</v>
      </c>
      <c r="CY65" s="87">
        <v>2076</v>
      </c>
      <c r="CZ65" s="88">
        <v>2945</v>
      </c>
      <c r="DA65" s="88">
        <v>3095</v>
      </c>
      <c r="DB65" s="88">
        <v>3368</v>
      </c>
      <c r="DC65" s="88">
        <v>3267</v>
      </c>
      <c r="DD65" s="88">
        <v>3522</v>
      </c>
      <c r="DE65" s="88">
        <v>3559</v>
      </c>
      <c r="DF65" s="88">
        <v>3674</v>
      </c>
      <c r="DG65" s="88">
        <v>3652</v>
      </c>
      <c r="DH65" s="88">
        <v>3737</v>
      </c>
      <c r="DI65" s="88">
        <v>3740</v>
      </c>
      <c r="DJ65" s="88">
        <v>3759</v>
      </c>
      <c r="DK65" s="88">
        <v>3636</v>
      </c>
      <c r="DL65" s="88">
        <v>3868</v>
      </c>
      <c r="DM65" s="88">
        <v>3534</v>
      </c>
      <c r="DN65" s="88">
        <v>3499</v>
      </c>
      <c r="DO65" s="88">
        <v>3412</v>
      </c>
      <c r="DP65" s="88">
        <v>3664</v>
      </c>
      <c r="DQ65" s="88">
        <v>3594</v>
      </c>
      <c r="DR65" s="88">
        <v>3427</v>
      </c>
      <c r="DS65" s="88">
        <v>3143</v>
      </c>
      <c r="DT65" s="88">
        <v>2970</v>
      </c>
      <c r="DU65" s="88">
        <v>3241</v>
      </c>
      <c r="DV65" s="88">
        <v>3166</v>
      </c>
      <c r="DW65" s="88">
        <v>3359</v>
      </c>
      <c r="DX65" s="88">
        <v>3426</v>
      </c>
      <c r="DY65" s="88">
        <v>3282</v>
      </c>
      <c r="DZ65" s="88">
        <v>3544</v>
      </c>
      <c r="EA65" s="88">
        <v>3202</v>
      </c>
      <c r="EB65" s="88">
        <v>3374</v>
      </c>
      <c r="EC65" s="88">
        <v>3669</v>
      </c>
      <c r="ED65" s="88">
        <v>3790</v>
      </c>
      <c r="EE65" s="88">
        <v>3871</v>
      </c>
      <c r="EF65" s="88">
        <v>4010</v>
      </c>
      <c r="EG65" s="88">
        <v>3837</v>
      </c>
      <c r="EH65" s="88">
        <v>3940</v>
      </c>
      <c r="EI65" s="88">
        <v>3823</v>
      </c>
      <c r="EJ65" s="88">
        <v>3901</v>
      </c>
      <c r="EK65" s="88">
        <v>3935</v>
      </c>
      <c r="EL65" s="88">
        <v>3870</v>
      </c>
      <c r="EM65" s="88">
        <v>4160</v>
      </c>
      <c r="EN65" s="88">
        <v>3898</v>
      </c>
      <c r="EO65" s="88">
        <v>3951</v>
      </c>
      <c r="EP65" s="88">
        <v>3657</v>
      </c>
      <c r="EQ65" s="88">
        <v>3488</v>
      </c>
      <c r="ER65" s="88">
        <v>3686</v>
      </c>
      <c r="ES65" s="88">
        <v>3876</v>
      </c>
      <c r="ET65" s="88">
        <v>4036</v>
      </c>
      <c r="EU65" s="88">
        <v>4216</v>
      </c>
      <c r="EV65" s="88">
        <v>4547</v>
      </c>
      <c r="EW65" s="88">
        <v>4592</v>
      </c>
      <c r="EX65" s="88">
        <v>4584</v>
      </c>
      <c r="EY65" s="88">
        <v>4650</v>
      </c>
      <c r="EZ65" s="88">
        <v>4690</v>
      </c>
      <c r="FA65" s="88">
        <v>4889</v>
      </c>
      <c r="FB65" s="88">
        <v>4892</v>
      </c>
      <c r="FC65" s="88">
        <v>4990</v>
      </c>
      <c r="FD65" s="88">
        <v>5016</v>
      </c>
      <c r="FE65" s="88">
        <v>4726</v>
      </c>
      <c r="FF65" s="88">
        <v>4770</v>
      </c>
      <c r="FG65" s="88">
        <v>4527</v>
      </c>
      <c r="FH65" s="88">
        <v>4483</v>
      </c>
      <c r="FI65" s="88">
        <v>4245</v>
      </c>
      <c r="FJ65" s="88">
        <v>4196</v>
      </c>
      <c r="FK65" s="88">
        <v>3993</v>
      </c>
      <c r="FL65" s="88">
        <v>3806</v>
      </c>
      <c r="FM65" s="88">
        <v>3818</v>
      </c>
      <c r="FN65" s="88">
        <v>3800</v>
      </c>
      <c r="FO65" s="88">
        <v>3873</v>
      </c>
      <c r="FP65" s="88">
        <v>3825</v>
      </c>
      <c r="FQ65" s="88">
        <v>3769</v>
      </c>
      <c r="FR65" s="88">
        <v>3869</v>
      </c>
      <c r="FS65" s="88">
        <v>3904</v>
      </c>
      <c r="FT65" s="88">
        <v>4100</v>
      </c>
      <c r="FU65" s="88">
        <v>4430</v>
      </c>
      <c r="FV65" s="88">
        <v>3388</v>
      </c>
      <c r="FW65" s="88">
        <v>3263</v>
      </c>
      <c r="FX65" s="88">
        <v>3372</v>
      </c>
      <c r="FY65" s="88">
        <v>2971</v>
      </c>
      <c r="FZ65" s="88">
        <v>2650</v>
      </c>
      <c r="GA65" s="88">
        <v>2291</v>
      </c>
      <c r="GB65" s="88">
        <v>2309</v>
      </c>
      <c r="GC65" s="88">
        <v>2330</v>
      </c>
      <c r="GD65" s="88">
        <v>2158</v>
      </c>
      <c r="GE65" s="88">
        <v>1965</v>
      </c>
      <c r="GF65" s="88">
        <v>1811</v>
      </c>
      <c r="GG65" s="88">
        <v>1745</v>
      </c>
      <c r="GH65" s="88">
        <v>1574</v>
      </c>
      <c r="GI65" s="88">
        <v>1410</v>
      </c>
      <c r="GJ65" s="88">
        <v>1312</v>
      </c>
      <c r="GK65" s="88">
        <v>1087</v>
      </c>
      <c r="GL65" s="89">
        <v>4582</v>
      </c>
    </row>
    <row r="66" spans="1:194" s="1" customFormat="1" hidden="1" x14ac:dyDescent="0.25">
      <c r="A66" s="90" t="s">
        <v>249</v>
      </c>
      <c r="B66" s="148" t="s">
        <v>305</v>
      </c>
      <c r="C66" s="30" t="str">
        <f t="shared" si="16"/>
        <v xml:space="preserve">England – CCGs - Greater Preston </v>
      </c>
      <c r="D66" s="51">
        <f t="shared" si="17"/>
        <v>79853</v>
      </c>
      <c r="E66" s="51">
        <f t="shared" si="17"/>
        <v>80699</v>
      </c>
      <c r="F66" s="52">
        <f t="shared" si="18"/>
        <v>204896</v>
      </c>
      <c r="G66" s="52">
        <f t="shared" si="19"/>
        <v>102558</v>
      </c>
      <c r="H66" s="53">
        <f t="shared" si="20"/>
        <v>102338</v>
      </c>
      <c r="I66" s="53">
        <f t="shared" si="21"/>
        <v>79853</v>
      </c>
      <c r="J66" s="53">
        <f t="shared" si="22"/>
        <v>80699</v>
      </c>
      <c r="K66" s="50">
        <f t="shared" si="23"/>
        <v>22705</v>
      </c>
      <c r="L66" s="51">
        <f t="shared" si="24"/>
        <v>21639</v>
      </c>
      <c r="M66" s="87">
        <v>1093</v>
      </c>
      <c r="N66" s="87">
        <v>1130</v>
      </c>
      <c r="O66" s="87">
        <v>1234</v>
      </c>
      <c r="P66" s="87">
        <v>1246</v>
      </c>
      <c r="Q66" s="87">
        <v>1372</v>
      </c>
      <c r="R66" s="87">
        <v>1333</v>
      </c>
      <c r="S66" s="87">
        <v>1267</v>
      </c>
      <c r="T66" s="87">
        <v>1222</v>
      </c>
      <c r="U66" s="87">
        <v>1295</v>
      </c>
      <c r="V66" s="87">
        <v>1421</v>
      </c>
      <c r="W66" s="87">
        <v>1344</v>
      </c>
      <c r="X66" s="87">
        <v>1276</v>
      </c>
      <c r="Y66" s="87">
        <v>1335</v>
      </c>
      <c r="Z66" s="87">
        <v>1328</v>
      </c>
      <c r="AA66" s="87">
        <v>1230</v>
      </c>
      <c r="AB66" s="87">
        <v>1200</v>
      </c>
      <c r="AC66" s="87">
        <v>1255</v>
      </c>
      <c r="AD66" s="87">
        <v>1124</v>
      </c>
      <c r="AE66" s="87">
        <v>1160</v>
      </c>
      <c r="AF66" s="87">
        <v>1284</v>
      </c>
      <c r="AG66" s="87">
        <v>1512</v>
      </c>
      <c r="AH66" s="87">
        <v>1649</v>
      </c>
      <c r="AI66" s="87">
        <v>1579</v>
      </c>
      <c r="AJ66" s="87">
        <v>1736</v>
      </c>
      <c r="AK66" s="87">
        <v>1616</v>
      </c>
      <c r="AL66" s="87">
        <v>1529</v>
      </c>
      <c r="AM66" s="87">
        <v>1545</v>
      </c>
      <c r="AN66" s="87">
        <v>1524</v>
      </c>
      <c r="AO66" s="87">
        <v>1514</v>
      </c>
      <c r="AP66" s="87">
        <v>1539</v>
      </c>
      <c r="AQ66" s="87">
        <v>1500</v>
      </c>
      <c r="AR66" s="87">
        <v>1393</v>
      </c>
      <c r="AS66" s="87">
        <v>1447</v>
      </c>
      <c r="AT66" s="87">
        <v>1255</v>
      </c>
      <c r="AU66" s="87">
        <v>1200</v>
      </c>
      <c r="AV66" s="87">
        <v>1297</v>
      </c>
      <c r="AW66" s="87">
        <v>1232</v>
      </c>
      <c r="AX66" s="87">
        <v>1295</v>
      </c>
      <c r="AY66" s="87">
        <v>1179</v>
      </c>
      <c r="AZ66" s="87">
        <v>1198</v>
      </c>
      <c r="BA66" s="87">
        <v>1257</v>
      </c>
      <c r="BB66" s="87">
        <v>1312</v>
      </c>
      <c r="BC66" s="87">
        <v>1125</v>
      </c>
      <c r="BD66" s="87">
        <v>1069</v>
      </c>
      <c r="BE66" s="87">
        <v>1148</v>
      </c>
      <c r="BF66" s="87">
        <v>1123</v>
      </c>
      <c r="BG66" s="87">
        <v>1233</v>
      </c>
      <c r="BH66" s="87">
        <v>1300</v>
      </c>
      <c r="BI66" s="87">
        <v>1396</v>
      </c>
      <c r="BJ66" s="87">
        <v>1337</v>
      </c>
      <c r="BK66" s="87">
        <v>1424</v>
      </c>
      <c r="BL66" s="87">
        <v>1304</v>
      </c>
      <c r="BM66" s="87">
        <v>1363</v>
      </c>
      <c r="BN66" s="87">
        <v>1426</v>
      </c>
      <c r="BO66" s="87">
        <v>1382</v>
      </c>
      <c r="BP66" s="87">
        <v>1432</v>
      </c>
      <c r="BQ66" s="87">
        <v>1485</v>
      </c>
      <c r="BR66" s="87">
        <v>1360</v>
      </c>
      <c r="BS66" s="87">
        <v>1410</v>
      </c>
      <c r="BT66" s="87">
        <v>1297</v>
      </c>
      <c r="BU66" s="87">
        <v>1190</v>
      </c>
      <c r="BV66" s="87">
        <v>1226</v>
      </c>
      <c r="BW66" s="87">
        <v>1177</v>
      </c>
      <c r="BX66" s="87">
        <v>1083</v>
      </c>
      <c r="BY66" s="87">
        <v>1165</v>
      </c>
      <c r="BZ66" s="87">
        <v>947</v>
      </c>
      <c r="CA66" s="87">
        <v>980</v>
      </c>
      <c r="CB66" s="87">
        <v>1018</v>
      </c>
      <c r="CC66" s="87">
        <v>897</v>
      </c>
      <c r="CD66" s="87">
        <v>933</v>
      </c>
      <c r="CE66" s="87">
        <v>924</v>
      </c>
      <c r="CF66" s="87">
        <v>989</v>
      </c>
      <c r="CG66" s="87">
        <v>967</v>
      </c>
      <c r="CH66" s="87">
        <v>1004</v>
      </c>
      <c r="CI66" s="87">
        <v>794</v>
      </c>
      <c r="CJ66" s="87">
        <v>685</v>
      </c>
      <c r="CK66" s="87">
        <v>728</v>
      </c>
      <c r="CL66" s="87">
        <v>620</v>
      </c>
      <c r="CM66" s="87">
        <v>567</v>
      </c>
      <c r="CN66" s="87">
        <v>528</v>
      </c>
      <c r="CO66" s="87">
        <v>537</v>
      </c>
      <c r="CP66" s="87">
        <v>478</v>
      </c>
      <c r="CQ66" s="87">
        <v>499</v>
      </c>
      <c r="CR66" s="87">
        <v>386</v>
      </c>
      <c r="CS66" s="87">
        <v>369</v>
      </c>
      <c r="CT66" s="87">
        <v>342</v>
      </c>
      <c r="CU66" s="87">
        <v>278</v>
      </c>
      <c r="CV66" s="87">
        <v>251</v>
      </c>
      <c r="CW66" s="87">
        <v>214</v>
      </c>
      <c r="CX66" s="87">
        <v>169</v>
      </c>
      <c r="CY66" s="87">
        <v>542</v>
      </c>
      <c r="CZ66" s="88">
        <v>1065</v>
      </c>
      <c r="DA66" s="88">
        <v>1183</v>
      </c>
      <c r="DB66" s="88">
        <v>1159</v>
      </c>
      <c r="DC66" s="88">
        <v>1228</v>
      </c>
      <c r="DD66" s="88">
        <v>1231</v>
      </c>
      <c r="DE66" s="88">
        <v>1266</v>
      </c>
      <c r="DF66" s="88">
        <v>1262</v>
      </c>
      <c r="DG66" s="88">
        <v>1311</v>
      </c>
      <c r="DH66" s="88">
        <v>1204</v>
      </c>
      <c r="DI66" s="88">
        <v>1247</v>
      </c>
      <c r="DJ66" s="88">
        <v>1273</v>
      </c>
      <c r="DK66" s="88">
        <v>1277</v>
      </c>
      <c r="DL66" s="88">
        <v>1191</v>
      </c>
      <c r="DM66" s="88">
        <v>1240</v>
      </c>
      <c r="DN66" s="88">
        <v>1215</v>
      </c>
      <c r="DO66" s="88">
        <v>1098</v>
      </c>
      <c r="DP66" s="88">
        <v>1118</v>
      </c>
      <c r="DQ66" s="88">
        <v>1071</v>
      </c>
      <c r="DR66" s="88">
        <v>1139</v>
      </c>
      <c r="DS66" s="88">
        <v>1397</v>
      </c>
      <c r="DT66" s="88">
        <v>1535</v>
      </c>
      <c r="DU66" s="88">
        <v>1622</v>
      </c>
      <c r="DV66" s="88">
        <v>1589</v>
      </c>
      <c r="DW66" s="88">
        <v>1648</v>
      </c>
      <c r="DX66" s="88">
        <v>1471</v>
      </c>
      <c r="DY66" s="88">
        <v>1288</v>
      </c>
      <c r="DZ66" s="88">
        <v>1333</v>
      </c>
      <c r="EA66" s="88">
        <v>1477</v>
      </c>
      <c r="EB66" s="88">
        <v>1441</v>
      </c>
      <c r="EC66" s="88">
        <v>1413</v>
      </c>
      <c r="ED66" s="88">
        <v>1349</v>
      </c>
      <c r="EE66" s="88">
        <v>1402</v>
      </c>
      <c r="EF66" s="88">
        <v>1325</v>
      </c>
      <c r="EG66" s="88">
        <v>1251</v>
      </c>
      <c r="EH66" s="88">
        <v>1206</v>
      </c>
      <c r="EI66" s="88">
        <v>1229</v>
      </c>
      <c r="EJ66" s="88">
        <v>1260</v>
      </c>
      <c r="EK66" s="88">
        <v>1239</v>
      </c>
      <c r="EL66" s="88">
        <v>1162</v>
      </c>
      <c r="EM66" s="88">
        <v>1230</v>
      </c>
      <c r="EN66" s="88">
        <v>1308</v>
      </c>
      <c r="EO66" s="88">
        <v>1152</v>
      </c>
      <c r="EP66" s="88">
        <v>1003</v>
      </c>
      <c r="EQ66" s="88">
        <v>1124</v>
      </c>
      <c r="ER66" s="88">
        <v>1176</v>
      </c>
      <c r="ES66" s="88">
        <v>1147</v>
      </c>
      <c r="ET66" s="88">
        <v>1151</v>
      </c>
      <c r="EU66" s="88">
        <v>1271</v>
      </c>
      <c r="EV66" s="88">
        <v>1311</v>
      </c>
      <c r="EW66" s="88">
        <v>1410</v>
      </c>
      <c r="EX66" s="88">
        <v>1322</v>
      </c>
      <c r="EY66" s="88">
        <v>1454</v>
      </c>
      <c r="EZ66" s="88">
        <v>1417</v>
      </c>
      <c r="FA66" s="88">
        <v>1353</v>
      </c>
      <c r="FB66" s="88">
        <v>1321</v>
      </c>
      <c r="FC66" s="88">
        <v>1389</v>
      </c>
      <c r="FD66" s="88">
        <v>1372</v>
      </c>
      <c r="FE66" s="88">
        <v>1383</v>
      </c>
      <c r="FF66" s="88">
        <v>1379</v>
      </c>
      <c r="FG66" s="88">
        <v>1295</v>
      </c>
      <c r="FH66" s="88">
        <v>1260</v>
      </c>
      <c r="FI66" s="88">
        <v>1140</v>
      </c>
      <c r="FJ66" s="88">
        <v>1141</v>
      </c>
      <c r="FK66" s="88">
        <v>1178</v>
      </c>
      <c r="FL66" s="88">
        <v>1052</v>
      </c>
      <c r="FM66" s="88">
        <v>1018</v>
      </c>
      <c r="FN66" s="88">
        <v>981</v>
      </c>
      <c r="FO66" s="88">
        <v>983</v>
      </c>
      <c r="FP66" s="88">
        <v>995</v>
      </c>
      <c r="FQ66" s="88">
        <v>986</v>
      </c>
      <c r="FR66" s="88">
        <v>1003</v>
      </c>
      <c r="FS66" s="88">
        <v>980</v>
      </c>
      <c r="FT66" s="88">
        <v>1015</v>
      </c>
      <c r="FU66" s="88">
        <v>1152</v>
      </c>
      <c r="FV66" s="88">
        <v>796</v>
      </c>
      <c r="FW66" s="88">
        <v>820</v>
      </c>
      <c r="FX66" s="88">
        <v>801</v>
      </c>
      <c r="FY66" s="88">
        <v>743</v>
      </c>
      <c r="FZ66" s="88">
        <v>649</v>
      </c>
      <c r="GA66" s="88">
        <v>581</v>
      </c>
      <c r="GB66" s="88">
        <v>632</v>
      </c>
      <c r="GC66" s="88">
        <v>628</v>
      </c>
      <c r="GD66" s="88">
        <v>570</v>
      </c>
      <c r="GE66" s="88">
        <v>506</v>
      </c>
      <c r="GF66" s="88">
        <v>496</v>
      </c>
      <c r="GG66" s="88">
        <v>491</v>
      </c>
      <c r="GH66" s="88">
        <v>377</v>
      </c>
      <c r="GI66" s="88">
        <v>333</v>
      </c>
      <c r="GJ66" s="88">
        <v>320</v>
      </c>
      <c r="GK66" s="88">
        <v>299</v>
      </c>
      <c r="GL66" s="89">
        <v>1029</v>
      </c>
    </row>
    <row r="67" spans="1:194" s="1" customFormat="1" hidden="1" x14ac:dyDescent="0.25">
      <c r="A67" s="90" t="s">
        <v>249</v>
      </c>
      <c r="B67" s="148" t="s">
        <v>306</v>
      </c>
      <c r="C67" s="30" t="str">
        <f t="shared" si="16"/>
        <v xml:space="preserve">England – CCGs - Halton </v>
      </c>
      <c r="D67" s="51">
        <f t="shared" si="17"/>
        <v>48515</v>
      </c>
      <c r="E67" s="51">
        <f t="shared" si="17"/>
        <v>52399</v>
      </c>
      <c r="F67" s="52">
        <f t="shared" si="18"/>
        <v>129759</v>
      </c>
      <c r="G67" s="52">
        <f t="shared" si="19"/>
        <v>63295</v>
      </c>
      <c r="H67" s="53">
        <f t="shared" si="20"/>
        <v>66464</v>
      </c>
      <c r="I67" s="53">
        <f t="shared" si="21"/>
        <v>48515</v>
      </c>
      <c r="J67" s="53">
        <f t="shared" si="22"/>
        <v>52399</v>
      </c>
      <c r="K67" s="50">
        <f t="shared" si="23"/>
        <v>14780</v>
      </c>
      <c r="L67" s="51">
        <f t="shared" si="24"/>
        <v>14065</v>
      </c>
      <c r="M67" s="87">
        <v>702</v>
      </c>
      <c r="N67" s="87">
        <v>732</v>
      </c>
      <c r="O67" s="87">
        <v>793</v>
      </c>
      <c r="P67" s="87">
        <v>790</v>
      </c>
      <c r="Q67" s="87">
        <v>799</v>
      </c>
      <c r="R67" s="87">
        <v>837</v>
      </c>
      <c r="S67" s="87">
        <v>843</v>
      </c>
      <c r="T67" s="87">
        <v>857</v>
      </c>
      <c r="U67" s="87">
        <v>915</v>
      </c>
      <c r="V67" s="87">
        <v>893</v>
      </c>
      <c r="W67" s="87">
        <v>864</v>
      </c>
      <c r="X67" s="87">
        <v>855</v>
      </c>
      <c r="Y67" s="87">
        <v>888</v>
      </c>
      <c r="Z67" s="87">
        <v>851</v>
      </c>
      <c r="AA67" s="87">
        <v>882</v>
      </c>
      <c r="AB67" s="87">
        <v>796</v>
      </c>
      <c r="AC67" s="87">
        <v>770</v>
      </c>
      <c r="AD67" s="87">
        <v>713</v>
      </c>
      <c r="AE67" s="87">
        <v>699</v>
      </c>
      <c r="AF67" s="87">
        <v>625</v>
      </c>
      <c r="AG67" s="87">
        <v>669</v>
      </c>
      <c r="AH67" s="87">
        <v>687</v>
      </c>
      <c r="AI67" s="87">
        <v>690</v>
      </c>
      <c r="AJ67" s="87">
        <v>710</v>
      </c>
      <c r="AK67" s="87">
        <v>776</v>
      </c>
      <c r="AL67" s="87">
        <v>776</v>
      </c>
      <c r="AM67" s="87">
        <v>808</v>
      </c>
      <c r="AN67" s="87">
        <v>759</v>
      </c>
      <c r="AO67" s="87">
        <v>806</v>
      </c>
      <c r="AP67" s="87">
        <v>838</v>
      </c>
      <c r="AQ67" s="87">
        <v>752</v>
      </c>
      <c r="AR67" s="87">
        <v>788</v>
      </c>
      <c r="AS67" s="87">
        <v>820</v>
      </c>
      <c r="AT67" s="87">
        <v>841</v>
      </c>
      <c r="AU67" s="87">
        <v>795</v>
      </c>
      <c r="AV67" s="87">
        <v>772</v>
      </c>
      <c r="AW67" s="87">
        <v>842</v>
      </c>
      <c r="AX67" s="87">
        <v>796</v>
      </c>
      <c r="AY67" s="87">
        <v>867</v>
      </c>
      <c r="AZ67" s="87">
        <v>749</v>
      </c>
      <c r="BA67" s="87">
        <v>747</v>
      </c>
      <c r="BB67" s="87">
        <v>832</v>
      </c>
      <c r="BC67" s="87">
        <v>649</v>
      </c>
      <c r="BD67" s="87">
        <v>750</v>
      </c>
      <c r="BE67" s="87">
        <v>757</v>
      </c>
      <c r="BF67" s="87">
        <v>712</v>
      </c>
      <c r="BG67" s="87">
        <v>708</v>
      </c>
      <c r="BH67" s="87">
        <v>807</v>
      </c>
      <c r="BI67" s="87">
        <v>895</v>
      </c>
      <c r="BJ67" s="87">
        <v>922</v>
      </c>
      <c r="BK67" s="87">
        <v>884</v>
      </c>
      <c r="BL67" s="87">
        <v>912</v>
      </c>
      <c r="BM67" s="87">
        <v>830</v>
      </c>
      <c r="BN67" s="87">
        <v>892</v>
      </c>
      <c r="BO67" s="87">
        <v>879</v>
      </c>
      <c r="BP67" s="87">
        <v>929</v>
      </c>
      <c r="BQ67" s="87">
        <v>850</v>
      </c>
      <c r="BR67" s="87">
        <v>846</v>
      </c>
      <c r="BS67" s="87">
        <v>934</v>
      </c>
      <c r="BT67" s="87">
        <v>849</v>
      </c>
      <c r="BU67" s="87">
        <v>787</v>
      </c>
      <c r="BV67" s="87">
        <v>834</v>
      </c>
      <c r="BW67" s="87">
        <v>780</v>
      </c>
      <c r="BX67" s="87">
        <v>730</v>
      </c>
      <c r="BY67" s="87">
        <v>772</v>
      </c>
      <c r="BZ67" s="87">
        <v>684</v>
      </c>
      <c r="CA67" s="87">
        <v>741</v>
      </c>
      <c r="CB67" s="87">
        <v>670</v>
      </c>
      <c r="CC67" s="87">
        <v>715</v>
      </c>
      <c r="CD67" s="87">
        <v>763</v>
      </c>
      <c r="CE67" s="87">
        <v>678</v>
      </c>
      <c r="CF67" s="87">
        <v>724</v>
      </c>
      <c r="CG67" s="87">
        <v>728</v>
      </c>
      <c r="CH67" s="87">
        <v>764</v>
      </c>
      <c r="CI67" s="87">
        <v>539</v>
      </c>
      <c r="CJ67" s="87">
        <v>437</v>
      </c>
      <c r="CK67" s="87">
        <v>477</v>
      </c>
      <c r="CL67" s="87">
        <v>387</v>
      </c>
      <c r="CM67" s="87">
        <v>378</v>
      </c>
      <c r="CN67" s="87">
        <v>316</v>
      </c>
      <c r="CO67" s="87">
        <v>297</v>
      </c>
      <c r="CP67" s="87">
        <v>269</v>
      </c>
      <c r="CQ67" s="87">
        <v>266</v>
      </c>
      <c r="CR67" s="87">
        <v>245</v>
      </c>
      <c r="CS67" s="87">
        <v>172</v>
      </c>
      <c r="CT67" s="87">
        <v>206</v>
      </c>
      <c r="CU67" s="87">
        <v>122</v>
      </c>
      <c r="CV67" s="87">
        <v>124</v>
      </c>
      <c r="CW67" s="87">
        <v>108</v>
      </c>
      <c r="CX67" s="87">
        <v>88</v>
      </c>
      <c r="CY67" s="87">
        <v>265</v>
      </c>
      <c r="CZ67" s="88">
        <v>642</v>
      </c>
      <c r="DA67" s="88">
        <v>686</v>
      </c>
      <c r="DB67" s="88">
        <v>708</v>
      </c>
      <c r="DC67" s="88">
        <v>741</v>
      </c>
      <c r="DD67" s="88">
        <v>781</v>
      </c>
      <c r="DE67" s="88">
        <v>803</v>
      </c>
      <c r="DF67" s="88">
        <v>775</v>
      </c>
      <c r="DG67" s="88">
        <v>856</v>
      </c>
      <c r="DH67" s="88">
        <v>788</v>
      </c>
      <c r="DI67" s="88">
        <v>820</v>
      </c>
      <c r="DJ67" s="88">
        <v>932</v>
      </c>
      <c r="DK67" s="88">
        <v>850</v>
      </c>
      <c r="DL67" s="88">
        <v>861</v>
      </c>
      <c r="DM67" s="88">
        <v>813</v>
      </c>
      <c r="DN67" s="88">
        <v>829</v>
      </c>
      <c r="DO67" s="88">
        <v>772</v>
      </c>
      <c r="DP67" s="88">
        <v>716</v>
      </c>
      <c r="DQ67" s="88">
        <v>692</v>
      </c>
      <c r="DR67" s="88">
        <v>720</v>
      </c>
      <c r="DS67" s="88">
        <v>611</v>
      </c>
      <c r="DT67" s="88">
        <v>557</v>
      </c>
      <c r="DU67" s="88">
        <v>593</v>
      </c>
      <c r="DV67" s="88">
        <v>625</v>
      </c>
      <c r="DW67" s="88">
        <v>740</v>
      </c>
      <c r="DX67" s="88">
        <v>789</v>
      </c>
      <c r="DY67" s="88">
        <v>760</v>
      </c>
      <c r="DZ67" s="88">
        <v>863</v>
      </c>
      <c r="EA67" s="88">
        <v>832</v>
      </c>
      <c r="EB67" s="88">
        <v>885</v>
      </c>
      <c r="EC67" s="88">
        <v>854</v>
      </c>
      <c r="ED67" s="88">
        <v>825</v>
      </c>
      <c r="EE67" s="88">
        <v>850</v>
      </c>
      <c r="EF67" s="88">
        <v>880</v>
      </c>
      <c r="EG67" s="88">
        <v>969</v>
      </c>
      <c r="EH67" s="88">
        <v>863</v>
      </c>
      <c r="EI67" s="88">
        <v>867</v>
      </c>
      <c r="EJ67" s="88">
        <v>933</v>
      </c>
      <c r="EK67" s="88">
        <v>855</v>
      </c>
      <c r="EL67" s="88">
        <v>824</v>
      </c>
      <c r="EM67" s="88">
        <v>880</v>
      </c>
      <c r="EN67" s="88">
        <v>868</v>
      </c>
      <c r="EO67" s="88">
        <v>818</v>
      </c>
      <c r="EP67" s="88">
        <v>745</v>
      </c>
      <c r="EQ67" s="88">
        <v>734</v>
      </c>
      <c r="ER67" s="88">
        <v>802</v>
      </c>
      <c r="ES67" s="88">
        <v>818</v>
      </c>
      <c r="ET67" s="88">
        <v>815</v>
      </c>
      <c r="EU67" s="88">
        <v>935</v>
      </c>
      <c r="EV67" s="88">
        <v>948</v>
      </c>
      <c r="EW67" s="88">
        <v>988</v>
      </c>
      <c r="EX67" s="88">
        <v>876</v>
      </c>
      <c r="EY67" s="88">
        <v>848</v>
      </c>
      <c r="EZ67" s="88">
        <v>901</v>
      </c>
      <c r="FA67" s="88">
        <v>956</v>
      </c>
      <c r="FB67" s="88">
        <v>869</v>
      </c>
      <c r="FC67" s="88">
        <v>941</v>
      </c>
      <c r="FD67" s="88">
        <v>884</v>
      </c>
      <c r="FE67" s="88">
        <v>937</v>
      </c>
      <c r="FF67" s="88">
        <v>998</v>
      </c>
      <c r="FG67" s="88">
        <v>915</v>
      </c>
      <c r="FH67" s="88">
        <v>857</v>
      </c>
      <c r="FI67" s="88">
        <v>894</v>
      </c>
      <c r="FJ67" s="88">
        <v>875</v>
      </c>
      <c r="FK67" s="88">
        <v>796</v>
      </c>
      <c r="FL67" s="88">
        <v>864</v>
      </c>
      <c r="FM67" s="88">
        <v>821</v>
      </c>
      <c r="FN67" s="88">
        <v>769</v>
      </c>
      <c r="FO67" s="88">
        <v>763</v>
      </c>
      <c r="FP67" s="88">
        <v>755</v>
      </c>
      <c r="FQ67" s="88">
        <v>772</v>
      </c>
      <c r="FR67" s="88">
        <v>756</v>
      </c>
      <c r="FS67" s="88">
        <v>738</v>
      </c>
      <c r="FT67" s="88">
        <v>764</v>
      </c>
      <c r="FU67" s="88">
        <v>818</v>
      </c>
      <c r="FV67" s="88">
        <v>536</v>
      </c>
      <c r="FW67" s="88">
        <v>466</v>
      </c>
      <c r="FX67" s="88">
        <v>503</v>
      </c>
      <c r="FY67" s="88">
        <v>470</v>
      </c>
      <c r="FZ67" s="88">
        <v>436</v>
      </c>
      <c r="GA67" s="88">
        <v>352</v>
      </c>
      <c r="GB67" s="88">
        <v>370</v>
      </c>
      <c r="GC67" s="88">
        <v>358</v>
      </c>
      <c r="GD67" s="88">
        <v>320</v>
      </c>
      <c r="GE67" s="88">
        <v>291</v>
      </c>
      <c r="GF67" s="88">
        <v>298</v>
      </c>
      <c r="GG67" s="88">
        <v>285</v>
      </c>
      <c r="GH67" s="88">
        <v>259</v>
      </c>
      <c r="GI67" s="88">
        <v>222</v>
      </c>
      <c r="GJ67" s="88">
        <v>164</v>
      </c>
      <c r="GK67" s="88">
        <v>129</v>
      </c>
      <c r="GL67" s="89">
        <v>527</v>
      </c>
    </row>
    <row r="68" spans="1:194" s="1" customFormat="1" hidden="1" x14ac:dyDescent="0.25">
      <c r="A68" s="90" t="s">
        <v>249</v>
      </c>
      <c r="B68" s="148" t="s">
        <v>307</v>
      </c>
      <c r="C68" s="30" t="str">
        <f t="shared" si="16"/>
        <v xml:space="preserve">England – CCGs - Hampshire, Southampton and Isle of Wight </v>
      </c>
      <c r="D68" s="51">
        <f t="shared" si="17"/>
        <v>627993</v>
      </c>
      <c r="E68" s="51">
        <f t="shared" si="17"/>
        <v>664085</v>
      </c>
      <c r="F68" s="52">
        <f t="shared" si="18"/>
        <v>1616781</v>
      </c>
      <c r="G68" s="52">
        <f t="shared" si="19"/>
        <v>794983</v>
      </c>
      <c r="H68" s="53">
        <f t="shared" si="20"/>
        <v>821798</v>
      </c>
      <c r="I68" s="53">
        <f t="shared" si="21"/>
        <v>627993</v>
      </c>
      <c r="J68" s="53">
        <f t="shared" si="22"/>
        <v>664085</v>
      </c>
      <c r="K68" s="50">
        <f t="shared" si="23"/>
        <v>166990</v>
      </c>
      <c r="L68" s="51">
        <f t="shared" si="24"/>
        <v>157713</v>
      </c>
      <c r="M68" s="87">
        <v>7845</v>
      </c>
      <c r="N68" s="87">
        <v>8139</v>
      </c>
      <c r="O68" s="87">
        <v>8410</v>
      </c>
      <c r="P68" s="87">
        <v>8862</v>
      </c>
      <c r="Q68" s="87">
        <v>9213</v>
      </c>
      <c r="R68" s="87">
        <v>9390</v>
      </c>
      <c r="S68" s="87">
        <v>9514</v>
      </c>
      <c r="T68" s="87">
        <v>9843</v>
      </c>
      <c r="U68" s="87">
        <v>10118</v>
      </c>
      <c r="V68" s="87">
        <v>10158</v>
      </c>
      <c r="W68" s="87">
        <v>9860</v>
      </c>
      <c r="X68" s="87">
        <v>9778</v>
      </c>
      <c r="Y68" s="87">
        <v>9769</v>
      </c>
      <c r="Z68" s="87">
        <v>9634</v>
      </c>
      <c r="AA68" s="87">
        <v>9542</v>
      </c>
      <c r="AB68" s="87">
        <v>9105</v>
      </c>
      <c r="AC68" s="87">
        <v>9009</v>
      </c>
      <c r="AD68" s="87">
        <v>8801</v>
      </c>
      <c r="AE68" s="87">
        <v>8849</v>
      </c>
      <c r="AF68" s="87">
        <v>9482</v>
      </c>
      <c r="AG68" s="87">
        <v>9886</v>
      </c>
      <c r="AH68" s="87">
        <v>10499</v>
      </c>
      <c r="AI68" s="87">
        <v>10092</v>
      </c>
      <c r="AJ68" s="87">
        <v>10513</v>
      </c>
      <c r="AK68" s="87">
        <v>10169</v>
      </c>
      <c r="AL68" s="87">
        <v>9887</v>
      </c>
      <c r="AM68" s="87">
        <v>9971</v>
      </c>
      <c r="AN68" s="87">
        <v>9727</v>
      </c>
      <c r="AO68" s="87">
        <v>9819</v>
      </c>
      <c r="AP68" s="87">
        <v>9845</v>
      </c>
      <c r="AQ68" s="87">
        <v>9900</v>
      </c>
      <c r="AR68" s="87">
        <v>9375</v>
      </c>
      <c r="AS68" s="87">
        <v>9531</v>
      </c>
      <c r="AT68" s="87">
        <v>9084</v>
      </c>
      <c r="AU68" s="87">
        <v>8970</v>
      </c>
      <c r="AV68" s="87">
        <v>9078</v>
      </c>
      <c r="AW68" s="87">
        <v>8757</v>
      </c>
      <c r="AX68" s="87">
        <v>9334</v>
      </c>
      <c r="AY68" s="87">
        <v>8990</v>
      </c>
      <c r="AZ68" s="87">
        <v>9348</v>
      </c>
      <c r="BA68" s="87">
        <v>9528</v>
      </c>
      <c r="BB68" s="87">
        <v>9196</v>
      </c>
      <c r="BC68" s="87">
        <v>8704</v>
      </c>
      <c r="BD68" s="87">
        <v>8726</v>
      </c>
      <c r="BE68" s="87">
        <v>8985</v>
      </c>
      <c r="BF68" s="87">
        <v>9554</v>
      </c>
      <c r="BG68" s="87">
        <v>9536</v>
      </c>
      <c r="BH68" s="87">
        <v>10374</v>
      </c>
      <c r="BI68" s="87">
        <v>10332</v>
      </c>
      <c r="BJ68" s="87">
        <v>10901</v>
      </c>
      <c r="BK68" s="87">
        <v>10600</v>
      </c>
      <c r="BL68" s="87">
        <v>10905</v>
      </c>
      <c r="BM68" s="87">
        <v>10740</v>
      </c>
      <c r="BN68" s="87">
        <v>11229</v>
      </c>
      <c r="BO68" s="87">
        <v>11417</v>
      </c>
      <c r="BP68" s="87">
        <v>11638</v>
      </c>
      <c r="BQ68" s="87">
        <v>11561</v>
      </c>
      <c r="BR68" s="87">
        <v>11423</v>
      </c>
      <c r="BS68" s="87">
        <v>10990</v>
      </c>
      <c r="BT68" s="87">
        <v>10801</v>
      </c>
      <c r="BU68" s="87">
        <v>10340</v>
      </c>
      <c r="BV68" s="87">
        <v>10244</v>
      </c>
      <c r="BW68" s="87">
        <v>9997</v>
      </c>
      <c r="BX68" s="87">
        <v>9619</v>
      </c>
      <c r="BY68" s="87">
        <v>9349</v>
      </c>
      <c r="BZ68" s="87">
        <v>8728</v>
      </c>
      <c r="CA68" s="87">
        <v>8657</v>
      </c>
      <c r="CB68" s="87">
        <v>8532</v>
      </c>
      <c r="CC68" s="87">
        <v>8208</v>
      </c>
      <c r="CD68" s="87">
        <v>8281</v>
      </c>
      <c r="CE68" s="87">
        <v>8470</v>
      </c>
      <c r="CF68" s="87">
        <v>8897</v>
      </c>
      <c r="CG68" s="87">
        <v>9300</v>
      </c>
      <c r="CH68" s="87">
        <v>10435</v>
      </c>
      <c r="CI68" s="87">
        <v>7960</v>
      </c>
      <c r="CJ68" s="87">
        <v>7666</v>
      </c>
      <c r="CK68" s="87">
        <v>7290</v>
      </c>
      <c r="CL68" s="87">
        <v>6516</v>
      </c>
      <c r="CM68" s="87">
        <v>5653</v>
      </c>
      <c r="CN68" s="87">
        <v>4806</v>
      </c>
      <c r="CO68" s="87">
        <v>5016</v>
      </c>
      <c r="CP68" s="87">
        <v>4657</v>
      </c>
      <c r="CQ68" s="87">
        <v>4302</v>
      </c>
      <c r="CR68" s="87">
        <v>3974</v>
      </c>
      <c r="CS68" s="87">
        <v>3705</v>
      </c>
      <c r="CT68" s="87">
        <v>3214</v>
      </c>
      <c r="CU68" s="87">
        <v>2884</v>
      </c>
      <c r="CV68" s="87">
        <v>2499</v>
      </c>
      <c r="CW68" s="87">
        <v>2213</v>
      </c>
      <c r="CX68" s="87">
        <v>1897</v>
      </c>
      <c r="CY68" s="87">
        <v>6438</v>
      </c>
      <c r="CZ68" s="88">
        <v>7430</v>
      </c>
      <c r="DA68" s="88">
        <v>7741</v>
      </c>
      <c r="DB68" s="88">
        <v>7939</v>
      </c>
      <c r="DC68" s="88">
        <v>8503</v>
      </c>
      <c r="DD68" s="88">
        <v>8813</v>
      </c>
      <c r="DE68" s="88">
        <v>8860</v>
      </c>
      <c r="DF68" s="88">
        <v>9072</v>
      </c>
      <c r="DG68" s="88">
        <v>9212</v>
      </c>
      <c r="DH68" s="88">
        <v>9595</v>
      </c>
      <c r="DI68" s="88">
        <v>9551</v>
      </c>
      <c r="DJ68" s="88">
        <v>9465</v>
      </c>
      <c r="DK68" s="88">
        <v>9199</v>
      </c>
      <c r="DL68" s="88">
        <v>9403</v>
      </c>
      <c r="DM68" s="88">
        <v>9059</v>
      </c>
      <c r="DN68" s="88">
        <v>8776</v>
      </c>
      <c r="DO68" s="88">
        <v>8428</v>
      </c>
      <c r="DP68" s="88">
        <v>8427</v>
      </c>
      <c r="DQ68" s="88">
        <v>8240</v>
      </c>
      <c r="DR68" s="88">
        <v>8313</v>
      </c>
      <c r="DS68" s="88">
        <v>8909</v>
      </c>
      <c r="DT68" s="88">
        <v>8933</v>
      </c>
      <c r="DU68" s="88">
        <v>9498</v>
      </c>
      <c r="DV68" s="88">
        <v>9053</v>
      </c>
      <c r="DW68" s="88">
        <v>9301</v>
      </c>
      <c r="DX68" s="88">
        <v>9268</v>
      </c>
      <c r="DY68" s="88">
        <v>9066</v>
      </c>
      <c r="DZ68" s="88">
        <v>9151</v>
      </c>
      <c r="EA68" s="88">
        <v>9448</v>
      </c>
      <c r="EB68" s="88">
        <v>9344</v>
      </c>
      <c r="EC68" s="88">
        <v>9501</v>
      </c>
      <c r="ED68" s="88">
        <v>9720</v>
      </c>
      <c r="EE68" s="88">
        <v>9538</v>
      </c>
      <c r="EF68" s="88">
        <v>9630</v>
      </c>
      <c r="EG68" s="88">
        <v>9533</v>
      </c>
      <c r="EH68" s="88">
        <v>9503</v>
      </c>
      <c r="EI68" s="88">
        <v>9666</v>
      </c>
      <c r="EJ68" s="88">
        <v>9488</v>
      </c>
      <c r="EK68" s="88">
        <v>9615</v>
      </c>
      <c r="EL68" s="88">
        <v>9820</v>
      </c>
      <c r="EM68" s="88">
        <v>9944</v>
      </c>
      <c r="EN68" s="88">
        <v>9989</v>
      </c>
      <c r="EO68" s="88">
        <v>9723</v>
      </c>
      <c r="EP68" s="88">
        <v>9281</v>
      </c>
      <c r="EQ68" s="88">
        <v>9124</v>
      </c>
      <c r="ER68" s="88">
        <v>9309</v>
      </c>
      <c r="ES68" s="88">
        <v>10014</v>
      </c>
      <c r="ET68" s="88">
        <v>10101</v>
      </c>
      <c r="EU68" s="88">
        <v>10682</v>
      </c>
      <c r="EV68" s="88">
        <v>10884</v>
      </c>
      <c r="EW68" s="88">
        <v>11615</v>
      </c>
      <c r="EX68" s="88">
        <v>10930</v>
      </c>
      <c r="EY68" s="88">
        <v>11489</v>
      </c>
      <c r="EZ68" s="88">
        <v>11748</v>
      </c>
      <c r="FA68" s="88">
        <v>11772</v>
      </c>
      <c r="FB68" s="88">
        <v>11800</v>
      </c>
      <c r="FC68" s="88">
        <v>12252</v>
      </c>
      <c r="FD68" s="88">
        <v>11927</v>
      </c>
      <c r="FE68" s="88">
        <v>12010</v>
      </c>
      <c r="FF68" s="88">
        <v>11346</v>
      </c>
      <c r="FG68" s="88">
        <v>11095</v>
      </c>
      <c r="FH68" s="88">
        <v>10564</v>
      </c>
      <c r="FI68" s="88">
        <v>10507</v>
      </c>
      <c r="FJ68" s="88">
        <v>10207</v>
      </c>
      <c r="FK68" s="88">
        <v>9887</v>
      </c>
      <c r="FL68" s="88">
        <v>9311</v>
      </c>
      <c r="FM68" s="88">
        <v>9161</v>
      </c>
      <c r="FN68" s="88">
        <v>9259</v>
      </c>
      <c r="FO68" s="88">
        <v>9200</v>
      </c>
      <c r="FP68" s="88">
        <v>9000</v>
      </c>
      <c r="FQ68" s="88">
        <v>9046</v>
      </c>
      <c r="FR68" s="88">
        <v>9422</v>
      </c>
      <c r="FS68" s="88">
        <v>9759</v>
      </c>
      <c r="FT68" s="88">
        <v>10273</v>
      </c>
      <c r="FU68" s="88">
        <v>11395</v>
      </c>
      <c r="FV68" s="88">
        <v>8835</v>
      </c>
      <c r="FW68" s="88">
        <v>8384</v>
      </c>
      <c r="FX68" s="88">
        <v>8150</v>
      </c>
      <c r="FY68" s="88">
        <v>7601</v>
      </c>
      <c r="FZ68" s="88">
        <v>6654</v>
      </c>
      <c r="GA68" s="88">
        <v>5699</v>
      </c>
      <c r="GB68" s="88">
        <v>5976</v>
      </c>
      <c r="GC68" s="88">
        <v>5802</v>
      </c>
      <c r="GD68" s="88">
        <v>5637</v>
      </c>
      <c r="GE68" s="88">
        <v>5112</v>
      </c>
      <c r="GF68" s="88">
        <v>4751</v>
      </c>
      <c r="GG68" s="88">
        <v>4377</v>
      </c>
      <c r="GH68" s="88">
        <v>3875</v>
      </c>
      <c r="GI68" s="88">
        <v>3711</v>
      </c>
      <c r="GJ68" s="88">
        <v>3377</v>
      </c>
      <c r="GK68" s="88">
        <v>3077</v>
      </c>
      <c r="GL68" s="89">
        <v>12743</v>
      </c>
    </row>
    <row r="69" spans="1:194" s="1" customFormat="1" hidden="1" x14ac:dyDescent="0.25">
      <c r="A69" s="90" t="s">
        <v>249</v>
      </c>
      <c r="B69" s="148" t="s">
        <v>308</v>
      </c>
      <c r="C69" s="30" t="str">
        <f t="shared" si="16"/>
        <v xml:space="preserve">England – CCGs - Herefordshire and Worcestershire </v>
      </c>
      <c r="D69" s="51">
        <f t="shared" si="17"/>
        <v>309932</v>
      </c>
      <c r="E69" s="51">
        <f t="shared" si="17"/>
        <v>326371</v>
      </c>
      <c r="F69" s="52">
        <f t="shared" si="18"/>
        <v>791685</v>
      </c>
      <c r="G69" s="52">
        <f t="shared" si="19"/>
        <v>389585</v>
      </c>
      <c r="H69" s="53">
        <f t="shared" si="20"/>
        <v>402100</v>
      </c>
      <c r="I69" s="53">
        <f t="shared" si="21"/>
        <v>309932</v>
      </c>
      <c r="J69" s="53">
        <f t="shared" si="22"/>
        <v>326371</v>
      </c>
      <c r="K69" s="50">
        <f t="shared" si="23"/>
        <v>79653</v>
      </c>
      <c r="L69" s="51">
        <f t="shared" si="24"/>
        <v>75729</v>
      </c>
      <c r="M69" s="87">
        <v>3586</v>
      </c>
      <c r="N69" s="87">
        <v>3824</v>
      </c>
      <c r="O69" s="87">
        <v>4052</v>
      </c>
      <c r="P69" s="87">
        <v>4265</v>
      </c>
      <c r="Q69" s="87">
        <v>4399</v>
      </c>
      <c r="R69" s="87">
        <v>4458</v>
      </c>
      <c r="S69" s="87">
        <v>4499</v>
      </c>
      <c r="T69" s="87">
        <v>4763</v>
      </c>
      <c r="U69" s="87">
        <v>4819</v>
      </c>
      <c r="V69" s="87">
        <v>4733</v>
      </c>
      <c r="W69" s="87">
        <v>4693</v>
      </c>
      <c r="X69" s="87">
        <v>4645</v>
      </c>
      <c r="Y69" s="87">
        <v>4792</v>
      </c>
      <c r="Z69" s="87">
        <v>4647</v>
      </c>
      <c r="AA69" s="87">
        <v>4365</v>
      </c>
      <c r="AB69" s="87">
        <v>4503</v>
      </c>
      <c r="AC69" s="87">
        <v>4431</v>
      </c>
      <c r="AD69" s="87">
        <v>4179</v>
      </c>
      <c r="AE69" s="87">
        <v>4041</v>
      </c>
      <c r="AF69" s="87">
        <v>3450</v>
      </c>
      <c r="AG69" s="87">
        <v>3420</v>
      </c>
      <c r="AH69" s="87">
        <v>3545</v>
      </c>
      <c r="AI69" s="87">
        <v>3987</v>
      </c>
      <c r="AJ69" s="87">
        <v>4271</v>
      </c>
      <c r="AK69" s="87">
        <v>4449</v>
      </c>
      <c r="AL69" s="87">
        <v>4271</v>
      </c>
      <c r="AM69" s="87">
        <v>4482</v>
      </c>
      <c r="AN69" s="87">
        <v>4453</v>
      </c>
      <c r="AO69" s="87">
        <v>4462</v>
      </c>
      <c r="AP69" s="87">
        <v>4773</v>
      </c>
      <c r="AQ69" s="87">
        <v>4712</v>
      </c>
      <c r="AR69" s="87">
        <v>4557</v>
      </c>
      <c r="AS69" s="87">
        <v>4481</v>
      </c>
      <c r="AT69" s="87">
        <v>4454</v>
      </c>
      <c r="AU69" s="87">
        <v>4536</v>
      </c>
      <c r="AV69" s="87">
        <v>4428</v>
      </c>
      <c r="AW69" s="87">
        <v>4332</v>
      </c>
      <c r="AX69" s="87">
        <v>4404</v>
      </c>
      <c r="AY69" s="87">
        <v>4465</v>
      </c>
      <c r="AZ69" s="87">
        <v>4539</v>
      </c>
      <c r="BA69" s="87">
        <v>4550</v>
      </c>
      <c r="BB69" s="87">
        <v>4453</v>
      </c>
      <c r="BC69" s="87">
        <v>4233</v>
      </c>
      <c r="BD69" s="87">
        <v>4243</v>
      </c>
      <c r="BE69" s="87">
        <v>4374</v>
      </c>
      <c r="BF69" s="87">
        <v>4490</v>
      </c>
      <c r="BG69" s="87">
        <v>4714</v>
      </c>
      <c r="BH69" s="87">
        <v>4913</v>
      </c>
      <c r="BI69" s="87">
        <v>5293</v>
      </c>
      <c r="BJ69" s="87">
        <v>5436</v>
      </c>
      <c r="BK69" s="87">
        <v>5344</v>
      </c>
      <c r="BL69" s="87">
        <v>5571</v>
      </c>
      <c r="BM69" s="87">
        <v>5566</v>
      </c>
      <c r="BN69" s="87">
        <v>5929</v>
      </c>
      <c r="BO69" s="87">
        <v>5933</v>
      </c>
      <c r="BP69" s="87">
        <v>5951</v>
      </c>
      <c r="BQ69" s="87">
        <v>5866</v>
      </c>
      <c r="BR69" s="87">
        <v>5821</v>
      </c>
      <c r="BS69" s="87">
        <v>5661</v>
      </c>
      <c r="BT69" s="87">
        <v>5432</v>
      </c>
      <c r="BU69" s="87">
        <v>5242</v>
      </c>
      <c r="BV69" s="87">
        <v>5159</v>
      </c>
      <c r="BW69" s="87">
        <v>5096</v>
      </c>
      <c r="BX69" s="87">
        <v>4744</v>
      </c>
      <c r="BY69" s="87">
        <v>4764</v>
      </c>
      <c r="BZ69" s="87">
        <v>4649</v>
      </c>
      <c r="CA69" s="87">
        <v>4835</v>
      </c>
      <c r="CB69" s="87">
        <v>4784</v>
      </c>
      <c r="CC69" s="87">
        <v>4681</v>
      </c>
      <c r="CD69" s="87">
        <v>4683</v>
      </c>
      <c r="CE69" s="87">
        <v>4851</v>
      </c>
      <c r="CF69" s="87">
        <v>5122</v>
      </c>
      <c r="CG69" s="87">
        <v>5132</v>
      </c>
      <c r="CH69" s="87">
        <v>5381</v>
      </c>
      <c r="CI69" s="87">
        <v>4189</v>
      </c>
      <c r="CJ69" s="87">
        <v>4016</v>
      </c>
      <c r="CK69" s="87">
        <v>4135</v>
      </c>
      <c r="CL69" s="87">
        <v>3526</v>
      </c>
      <c r="CM69" s="87">
        <v>3179</v>
      </c>
      <c r="CN69" s="87">
        <v>2638</v>
      </c>
      <c r="CO69" s="87">
        <v>2613</v>
      </c>
      <c r="CP69" s="87">
        <v>2582</v>
      </c>
      <c r="CQ69" s="87">
        <v>2280</v>
      </c>
      <c r="CR69" s="87">
        <v>2189</v>
      </c>
      <c r="CS69" s="87">
        <v>1863</v>
      </c>
      <c r="CT69" s="87">
        <v>1731</v>
      </c>
      <c r="CU69" s="87">
        <v>1450</v>
      </c>
      <c r="CV69" s="87">
        <v>1190</v>
      </c>
      <c r="CW69" s="87">
        <v>1122</v>
      </c>
      <c r="CX69" s="87">
        <v>857</v>
      </c>
      <c r="CY69" s="87">
        <v>2964</v>
      </c>
      <c r="CZ69" s="88">
        <v>3415</v>
      </c>
      <c r="DA69" s="88">
        <v>3748</v>
      </c>
      <c r="DB69" s="88">
        <v>3944</v>
      </c>
      <c r="DC69" s="88">
        <v>4022</v>
      </c>
      <c r="DD69" s="88">
        <v>4178</v>
      </c>
      <c r="DE69" s="88">
        <v>4162</v>
      </c>
      <c r="DF69" s="88">
        <v>4279</v>
      </c>
      <c r="DG69" s="88">
        <v>4528</v>
      </c>
      <c r="DH69" s="88">
        <v>4620</v>
      </c>
      <c r="DI69" s="88">
        <v>4585</v>
      </c>
      <c r="DJ69" s="88">
        <v>4389</v>
      </c>
      <c r="DK69" s="88">
        <v>4470</v>
      </c>
      <c r="DL69" s="88">
        <v>4352</v>
      </c>
      <c r="DM69" s="88">
        <v>4394</v>
      </c>
      <c r="DN69" s="88">
        <v>4338</v>
      </c>
      <c r="DO69" s="88">
        <v>4248</v>
      </c>
      <c r="DP69" s="88">
        <v>4136</v>
      </c>
      <c r="DQ69" s="88">
        <v>3921</v>
      </c>
      <c r="DR69" s="88">
        <v>3961</v>
      </c>
      <c r="DS69" s="88">
        <v>3263</v>
      </c>
      <c r="DT69" s="88">
        <v>3172</v>
      </c>
      <c r="DU69" s="88">
        <v>3464</v>
      </c>
      <c r="DV69" s="88">
        <v>3806</v>
      </c>
      <c r="DW69" s="88">
        <v>4000</v>
      </c>
      <c r="DX69" s="88">
        <v>4084</v>
      </c>
      <c r="DY69" s="88">
        <v>4175</v>
      </c>
      <c r="DZ69" s="88">
        <v>4131</v>
      </c>
      <c r="EA69" s="88">
        <v>4161</v>
      </c>
      <c r="EB69" s="88">
        <v>4487</v>
      </c>
      <c r="EC69" s="88">
        <v>4619</v>
      </c>
      <c r="ED69" s="88">
        <v>4625</v>
      </c>
      <c r="EE69" s="88">
        <v>4635</v>
      </c>
      <c r="EF69" s="88">
        <v>4489</v>
      </c>
      <c r="EG69" s="88">
        <v>4541</v>
      </c>
      <c r="EH69" s="88">
        <v>4528</v>
      </c>
      <c r="EI69" s="88">
        <v>4544</v>
      </c>
      <c r="EJ69" s="88">
        <v>4655</v>
      </c>
      <c r="EK69" s="88">
        <v>4778</v>
      </c>
      <c r="EL69" s="88">
        <v>4591</v>
      </c>
      <c r="EM69" s="88">
        <v>4745</v>
      </c>
      <c r="EN69" s="88">
        <v>4981</v>
      </c>
      <c r="EO69" s="88">
        <v>4754</v>
      </c>
      <c r="EP69" s="88">
        <v>4164</v>
      </c>
      <c r="EQ69" s="88">
        <v>4401</v>
      </c>
      <c r="ER69" s="88">
        <v>4459</v>
      </c>
      <c r="ES69" s="88">
        <v>4681</v>
      </c>
      <c r="ET69" s="88">
        <v>4847</v>
      </c>
      <c r="EU69" s="88">
        <v>5076</v>
      </c>
      <c r="EV69" s="88">
        <v>5585</v>
      </c>
      <c r="EW69" s="88">
        <v>5769</v>
      </c>
      <c r="EX69" s="88">
        <v>5621</v>
      </c>
      <c r="EY69" s="88">
        <v>5896</v>
      </c>
      <c r="EZ69" s="88">
        <v>6006</v>
      </c>
      <c r="FA69" s="88">
        <v>6047</v>
      </c>
      <c r="FB69" s="88">
        <v>6103</v>
      </c>
      <c r="FC69" s="88">
        <v>6161</v>
      </c>
      <c r="FD69" s="88">
        <v>5988</v>
      </c>
      <c r="FE69" s="88">
        <v>5864</v>
      </c>
      <c r="FF69" s="88">
        <v>5775</v>
      </c>
      <c r="FG69" s="88">
        <v>5445</v>
      </c>
      <c r="FH69" s="88">
        <v>5285</v>
      </c>
      <c r="FI69" s="88">
        <v>5247</v>
      </c>
      <c r="FJ69" s="88">
        <v>5278</v>
      </c>
      <c r="FK69" s="88">
        <v>5132</v>
      </c>
      <c r="FL69" s="88">
        <v>5097</v>
      </c>
      <c r="FM69" s="88">
        <v>4966</v>
      </c>
      <c r="FN69" s="88">
        <v>5210</v>
      </c>
      <c r="FO69" s="88">
        <v>5181</v>
      </c>
      <c r="FP69" s="88">
        <v>4810</v>
      </c>
      <c r="FQ69" s="88">
        <v>4983</v>
      </c>
      <c r="FR69" s="88">
        <v>4933</v>
      </c>
      <c r="FS69" s="88">
        <v>5271</v>
      </c>
      <c r="FT69" s="88">
        <v>5229</v>
      </c>
      <c r="FU69" s="88">
        <v>5690</v>
      </c>
      <c r="FV69" s="88">
        <v>4546</v>
      </c>
      <c r="FW69" s="88">
        <v>4479</v>
      </c>
      <c r="FX69" s="88">
        <v>4473</v>
      </c>
      <c r="FY69" s="88">
        <v>3915</v>
      </c>
      <c r="FZ69" s="88">
        <v>3419</v>
      </c>
      <c r="GA69" s="88">
        <v>3068</v>
      </c>
      <c r="GB69" s="88">
        <v>3020</v>
      </c>
      <c r="GC69" s="88">
        <v>2950</v>
      </c>
      <c r="GD69" s="88">
        <v>2767</v>
      </c>
      <c r="GE69" s="88">
        <v>2681</v>
      </c>
      <c r="GF69" s="88">
        <v>2251</v>
      </c>
      <c r="GG69" s="88">
        <v>2108</v>
      </c>
      <c r="GH69" s="88">
        <v>1991</v>
      </c>
      <c r="GI69" s="88">
        <v>1786</v>
      </c>
      <c r="GJ69" s="88">
        <v>1628</v>
      </c>
      <c r="GK69" s="88">
        <v>1473</v>
      </c>
      <c r="GL69" s="89">
        <v>6427</v>
      </c>
    </row>
    <row r="70" spans="1:194" s="1" customFormat="1" hidden="1" x14ac:dyDescent="0.25">
      <c r="A70" s="90" t="s">
        <v>249</v>
      </c>
      <c r="B70" s="148" t="s">
        <v>309</v>
      </c>
      <c r="C70" s="30" t="str">
        <f t="shared" si="16"/>
        <v xml:space="preserve">England – CCGs - Herts Valleys </v>
      </c>
      <c r="D70" s="51">
        <f t="shared" si="17"/>
        <v>220222</v>
      </c>
      <c r="E70" s="51">
        <f t="shared" si="17"/>
        <v>237325</v>
      </c>
      <c r="F70" s="52">
        <f t="shared" si="18"/>
        <v>600834</v>
      </c>
      <c r="G70" s="52">
        <f t="shared" si="19"/>
        <v>293665</v>
      </c>
      <c r="H70" s="53">
        <f t="shared" si="20"/>
        <v>307169</v>
      </c>
      <c r="I70" s="53">
        <f t="shared" si="21"/>
        <v>220222</v>
      </c>
      <c r="J70" s="53">
        <f t="shared" si="22"/>
        <v>237325</v>
      </c>
      <c r="K70" s="50">
        <f t="shared" si="23"/>
        <v>73443</v>
      </c>
      <c r="L70" s="51">
        <f t="shared" si="24"/>
        <v>69844</v>
      </c>
      <c r="M70" s="87">
        <v>3601</v>
      </c>
      <c r="N70" s="87">
        <v>3760</v>
      </c>
      <c r="O70" s="87">
        <v>3903</v>
      </c>
      <c r="P70" s="87">
        <v>4065</v>
      </c>
      <c r="Q70" s="87">
        <v>4096</v>
      </c>
      <c r="R70" s="87">
        <v>4111</v>
      </c>
      <c r="S70" s="87">
        <v>4174</v>
      </c>
      <c r="T70" s="87">
        <v>4138</v>
      </c>
      <c r="U70" s="87">
        <v>4305</v>
      </c>
      <c r="V70" s="87">
        <v>4494</v>
      </c>
      <c r="W70" s="87">
        <v>4413</v>
      </c>
      <c r="X70" s="87">
        <v>4485</v>
      </c>
      <c r="Y70" s="87">
        <v>4373</v>
      </c>
      <c r="Z70" s="87">
        <v>4186</v>
      </c>
      <c r="AA70" s="87">
        <v>3988</v>
      </c>
      <c r="AB70" s="87">
        <v>3892</v>
      </c>
      <c r="AC70" s="87">
        <v>3786</v>
      </c>
      <c r="AD70" s="87">
        <v>3673</v>
      </c>
      <c r="AE70" s="87">
        <v>3387</v>
      </c>
      <c r="AF70" s="87">
        <v>2461</v>
      </c>
      <c r="AG70" s="87">
        <v>2229</v>
      </c>
      <c r="AH70" s="87">
        <v>2324</v>
      </c>
      <c r="AI70" s="87">
        <v>2870</v>
      </c>
      <c r="AJ70" s="87">
        <v>3213</v>
      </c>
      <c r="AK70" s="87">
        <v>3328</v>
      </c>
      <c r="AL70" s="87">
        <v>3336</v>
      </c>
      <c r="AM70" s="87">
        <v>3346</v>
      </c>
      <c r="AN70" s="87">
        <v>3091</v>
      </c>
      <c r="AO70" s="87">
        <v>3172</v>
      </c>
      <c r="AP70" s="87">
        <v>3304</v>
      </c>
      <c r="AQ70" s="87">
        <v>3437</v>
      </c>
      <c r="AR70" s="87">
        <v>3588</v>
      </c>
      <c r="AS70" s="87">
        <v>3833</v>
      </c>
      <c r="AT70" s="87">
        <v>3616</v>
      </c>
      <c r="AU70" s="87">
        <v>3797</v>
      </c>
      <c r="AV70" s="87">
        <v>3689</v>
      </c>
      <c r="AW70" s="87">
        <v>3834</v>
      </c>
      <c r="AX70" s="87">
        <v>4067</v>
      </c>
      <c r="AY70" s="87">
        <v>4341</v>
      </c>
      <c r="AZ70" s="87">
        <v>4103</v>
      </c>
      <c r="BA70" s="87">
        <v>4450</v>
      </c>
      <c r="BB70" s="87">
        <v>4304</v>
      </c>
      <c r="BC70" s="87">
        <v>4215</v>
      </c>
      <c r="BD70" s="87">
        <v>4441</v>
      </c>
      <c r="BE70" s="87">
        <v>4280</v>
      </c>
      <c r="BF70" s="87">
        <v>4376</v>
      </c>
      <c r="BG70" s="87">
        <v>4302</v>
      </c>
      <c r="BH70" s="87">
        <v>4211</v>
      </c>
      <c r="BI70" s="87">
        <v>4309</v>
      </c>
      <c r="BJ70" s="87">
        <v>4355</v>
      </c>
      <c r="BK70" s="87">
        <v>4174</v>
      </c>
      <c r="BL70" s="87">
        <v>4203</v>
      </c>
      <c r="BM70" s="87">
        <v>4256</v>
      </c>
      <c r="BN70" s="87">
        <v>4079</v>
      </c>
      <c r="BO70" s="87">
        <v>4334</v>
      </c>
      <c r="BP70" s="87">
        <v>4177</v>
      </c>
      <c r="BQ70" s="87">
        <v>4052</v>
      </c>
      <c r="BR70" s="87">
        <v>4104</v>
      </c>
      <c r="BS70" s="87">
        <v>3837</v>
      </c>
      <c r="BT70" s="87">
        <v>3662</v>
      </c>
      <c r="BU70" s="87">
        <v>3340</v>
      </c>
      <c r="BV70" s="87">
        <v>3384</v>
      </c>
      <c r="BW70" s="87">
        <v>3101</v>
      </c>
      <c r="BX70" s="87">
        <v>3083</v>
      </c>
      <c r="BY70" s="87">
        <v>2870</v>
      </c>
      <c r="BZ70" s="87">
        <v>2736</v>
      </c>
      <c r="CA70" s="87">
        <v>2732</v>
      </c>
      <c r="CB70" s="87">
        <v>2559</v>
      </c>
      <c r="CC70" s="87">
        <v>2482</v>
      </c>
      <c r="CD70" s="87">
        <v>2399</v>
      </c>
      <c r="CE70" s="87">
        <v>2367</v>
      </c>
      <c r="CF70" s="87">
        <v>2391</v>
      </c>
      <c r="CG70" s="87">
        <v>2502</v>
      </c>
      <c r="CH70" s="87">
        <v>2691</v>
      </c>
      <c r="CI70" s="87">
        <v>2180</v>
      </c>
      <c r="CJ70" s="87">
        <v>2083</v>
      </c>
      <c r="CK70" s="87">
        <v>2101</v>
      </c>
      <c r="CL70" s="87">
        <v>1785</v>
      </c>
      <c r="CM70" s="87">
        <v>1436</v>
      </c>
      <c r="CN70" s="87">
        <v>1223</v>
      </c>
      <c r="CO70" s="87">
        <v>1403</v>
      </c>
      <c r="CP70" s="87">
        <v>1422</v>
      </c>
      <c r="CQ70" s="87">
        <v>1192</v>
      </c>
      <c r="CR70" s="87">
        <v>1255</v>
      </c>
      <c r="CS70" s="87">
        <v>1081</v>
      </c>
      <c r="CT70" s="87">
        <v>976</v>
      </c>
      <c r="CU70" s="87">
        <v>918</v>
      </c>
      <c r="CV70" s="87">
        <v>796</v>
      </c>
      <c r="CW70" s="87">
        <v>701</v>
      </c>
      <c r="CX70" s="87">
        <v>583</v>
      </c>
      <c r="CY70" s="87">
        <v>1963</v>
      </c>
      <c r="CZ70" s="88">
        <v>3420</v>
      </c>
      <c r="DA70" s="88">
        <v>3497</v>
      </c>
      <c r="DB70" s="88">
        <v>3624</v>
      </c>
      <c r="DC70" s="88">
        <v>3758</v>
      </c>
      <c r="DD70" s="88">
        <v>4027</v>
      </c>
      <c r="DE70" s="88">
        <v>3944</v>
      </c>
      <c r="DF70" s="88">
        <v>4020</v>
      </c>
      <c r="DG70" s="88">
        <v>4021</v>
      </c>
      <c r="DH70" s="88">
        <v>4172</v>
      </c>
      <c r="DI70" s="88">
        <v>4332</v>
      </c>
      <c r="DJ70" s="88">
        <v>4285</v>
      </c>
      <c r="DK70" s="88">
        <v>4137</v>
      </c>
      <c r="DL70" s="88">
        <v>4242</v>
      </c>
      <c r="DM70" s="88">
        <v>3859</v>
      </c>
      <c r="DN70" s="88">
        <v>3877</v>
      </c>
      <c r="DO70" s="88">
        <v>3512</v>
      </c>
      <c r="DP70" s="88">
        <v>3668</v>
      </c>
      <c r="DQ70" s="88">
        <v>3449</v>
      </c>
      <c r="DR70" s="88">
        <v>3185</v>
      </c>
      <c r="DS70" s="88">
        <v>1953</v>
      </c>
      <c r="DT70" s="88">
        <v>1817</v>
      </c>
      <c r="DU70" s="88">
        <v>2221</v>
      </c>
      <c r="DV70" s="88">
        <v>2680</v>
      </c>
      <c r="DW70" s="88">
        <v>3347</v>
      </c>
      <c r="DX70" s="88">
        <v>3311</v>
      </c>
      <c r="DY70" s="88">
        <v>3296</v>
      </c>
      <c r="DZ70" s="88">
        <v>3347</v>
      </c>
      <c r="EA70" s="88">
        <v>3348</v>
      </c>
      <c r="EB70" s="88">
        <v>3417</v>
      </c>
      <c r="EC70" s="88">
        <v>3647</v>
      </c>
      <c r="ED70" s="88">
        <v>3634</v>
      </c>
      <c r="EE70" s="88">
        <v>3891</v>
      </c>
      <c r="EF70" s="88">
        <v>4252</v>
      </c>
      <c r="EG70" s="88">
        <v>4123</v>
      </c>
      <c r="EH70" s="88">
        <v>4081</v>
      </c>
      <c r="EI70" s="88">
        <v>4222</v>
      </c>
      <c r="EJ70" s="88">
        <v>4329</v>
      </c>
      <c r="EK70" s="88">
        <v>4697</v>
      </c>
      <c r="EL70" s="88">
        <v>4938</v>
      </c>
      <c r="EM70" s="88">
        <v>4814</v>
      </c>
      <c r="EN70" s="88">
        <v>4777</v>
      </c>
      <c r="EO70" s="88">
        <v>4651</v>
      </c>
      <c r="EP70" s="88">
        <v>4492</v>
      </c>
      <c r="EQ70" s="88">
        <v>4235</v>
      </c>
      <c r="ER70" s="88">
        <v>4453</v>
      </c>
      <c r="ES70" s="88">
        <v>4373</v>
      </c>
      <c r="ET70" s="88">
        <v>4424</v>
      </c>
      <c r="EU70" s="88">
        <v>4354</v>
      </c>
      <c r="EV70" s="88">
        <v>4538</v>
      </c>
      <c r="EW70" s="88">
        <v>4489</v>
      </c>
      <c r="EX70" s="88">
        <v>4185</v>
      </c>
      <c r="EY70" s="88">
        <v>4205</v>
      </c>
      <c r="EZ70" s="88">
        <v>4404</v>
      </c>
      <c r="FA70" s="88">
        <v>4342</v>
      </c>
      <c r="FB70" s="88">
        <v>4298</v>
      </c>
      <c r="FC70" s="88">
        <v>4278</v>
      </c>
      <c r="FD70" s="88">
        <v>4080</v>
      </c>
      <c r="FE70" s="88">
        <v>4056</v>
      </c>
      <c r="FF70" s="88">
        <v>3850</v>
      </c>
      <c r="FG70" s="88">
        <v>3770</v>
      </c>
      <c r="FH70" s="88">
        <v>3473</v>
      </c>
      <c r="FI70" s="88">
        <v>3403</v>
      </c>
      <c r="FJ70" s="88">
        <v>3323</v>
      </c>
      <c r="FK70" s="88">
        <v>3039</v>
      </c>
      <c r="FL70" s="88">
        <v>3038</v>
      </c>
      <c r="FM70" s="88">
        <v>2915</v>
      </c>
      <c r="FN70" s="88">
        <v>2895</v>
      </c>
      <c r="FO70" s="88">
        <v>2664</v>
      </c>
      <c r="FP70" s="88">
        <v>2556</v>
      </c>
      <c r="FQ70" s="88">
        <v>2718</v>
      </c>
      <c r="FR70" s="88">
        <v>2744</v>
      </c>
      <c r="FS70" s="88">
        <v>2800</v>
      </c>
      <c r="FT70" s="88">
        <v>2892</v>
      </c>
      <c r="FU70" s="88">
        <v>3263</v>
      </c>
      <c r="FV70" s="88">
        <v>2474</v>
      </c>
      <c r="FW70" s="88">
        <v>2313</v>
      </c>
      <c r="FX70" s="88">
        <v>2241</v>
      </c>
      <c r="FY70" s="88">
        <v>2242</v>
      </c>
      <c r="FZ70" s="88">
        <v>1849</v>
      </c>
      <c r="GA70" s="88">
        <v>1657</v>
      </c>
      <c r="GB70" s="88">
        <v>1725</v>
      </c>
      <c r="GC70" s="88">
        <v>1730</v>
      </c>
      <c r="GD70" s="88">
        <v>1711</v>
      </c>
      <c r="GE70" s="88">
        <v>1642</v>
      </c>
      <c r="GF70" s="88">
        <v>1435</v>
      </c>
      <c r="GG70" s="88">
        <v>1305</v>
      </c>
      <c r="GH70" s="88">
        <v>1253</v>
      </c>
      <c r="GI70" s="88">
        <v>1162</v>
      </c>
      <c r="GJ70" s="88">
        <v>1096</v>
      </c>
      <c r="GK70" s="88">
        <v>941</v>
      </c>
      <c r="GL70" s="89">
        <v>4022</v>
      </c>
    </row>
    <row r="71" spans="1:194" s="1" customFormat="1" hidden="1" x14ac:dyDescent="0.25">
      <c r="A71" s="90" t="s">
        <v>249</v>
      </c>
      <c r="B71" s="148" t="s">
        <v>310</v>
      </c>
      <c r="C71" s="30" t="str">
        <f t="shared" si="16"/>
        <v xml:space="preserve">England – CCGs - Heywood, Middleton and Rochdale </v>
      </c>
      <c r="D71" s="51">
        <f t="shared" si="17"/>
        <v>83041</v>
      </c>
      <c r="E71" s="51">
        <f t="shared" si="17"/>
        <v>86772</v>
      </c>
      <c r="F71" s="52">
        <f t="shared" si="18"/>
        <v>223659</v>
      </c>
      <c r="G71" s="52">
        <f t="shared" si="19"/>
        <v>110691</v>
      </c>
      <c r="H71" s="53">
        <f t="shared" si="20"/>
        <v>112968</v>
      </c>
      <c r="I71" s="53">
        <f t="shared" si="21"/>
        <v>83041</v>
      </c>
      <c r="J71" s="53">
        <f t="shared" si="22"/>
        <v>86772</v>
      </c>
      <c r="K71" s="50">
        <f t="shared" si="23"/>
        <v>27650</v>
      </c>
      <c r="L71" s="51">
        <f t="shared" si="24"/>
        <v>26196</v>
      </c>
      <c r="M71" s="87">
        <v>1403</v>
      </c>
      <c r="N71" s="87">
        <v>1554</v>
      </c>
      <c r="O71" s="87">
        <v>1499</v>
      </c>
      <c r="P71" s="87">
        <v>1636</v>
      </c>
      <c r="Q71" s="87">
        <v>1620</v>
      </c>
      <c r="R71" s="87">
        <v>1600</v>
      </c>
      <c r="S71" s="87">
        <v>1572</v>
      </c>
      <c r="T71" s="87">
        <v>1635</v>
      </c>
      <c r="U71" s="87">
        <v>1629</v>
      </c>
      <c r="V71" s="87">
        <v>1606</v>
      </c>
      <c r="W71" s="87">
        <v>1585</v>
      </c>
      <c r="X71" s="87">
        <v>1450</v>
      </c>
      <c r="Y71" s="87">
        <v>1610</v>
      </c>
      <c r="Z71" s="87">
        <v>1580</v>
      </c>
      <c r="AA71" s="87">
        <v>1539</v>
      </c>
      <c r="AB71" s="87">
        <v>1423</v>
      </c>
      <c r="AC71" s="87">
        <v>1398</v>
      </c>
      <c r="AD71" s="87">
        <v>1311</v>
      </c>
      <c r="AE71" s="87">
        <v>1364</v>
      </c>
      <c r="AF71" s="87">
        <v>1225</v>
      </c>
      <c r="AG71" s="87">
        <v>1176</v>
      </c>
      <c r="AH71" s="87">
        <v>1321</v>
      </c>
      <c r="AI71" s="87">
        <v>1351</v>
      </c>
      <c r="AJ71" s="87">
        <v>1407</v>
      </c>
      <c r="AK71" s="87">
        <v>1470</v>
      </c>
      <c r="AL71" s="87">
        <v>1575</v>
      </c>
      <c r="AM71" s="87">
        <v>1483</v>
      </c>
      <c r="AN71" s="87">
        <v>1653</v>
      </c>
      <c r="AO71" s="87">
        <v>1508</v>
      </c>
      <c r="AP71" s="87">
        <v>1614</v>
      </c>
      <c r="AQ71" s="87">
        <v>1643</v>
      </c>
      <c r="AR71" s="87">
        <v>1567</v>
      </c>
      <c r="AS71" s="87">
        <v>1599</v>
      </c>
      <c r="AT71" s="87">
        <v>1507</v>
      </c>
      <c r="AU71" s="87">
        <v>1491</v>
      </c>
      <c r="AV71" s="87">
        <v>1478</v>
      </c>
      <c r="AW71" s="87">
        <v>1386</v>
      </c>
      <c r="AX71" s="87">
        <v>1428</v>
      </c>
      <c r="AY71" s="87">
        <v>1497</v>
      </c>
      <c r="AZ71" s="87">
        <v>1405</v>
      </c>
      <c r="BA71" s="87">
        <v>1449</v>
      </c>
      <c r="BB71" s="87">
        <v>1322</v>
      </c>
      <c r="BC71" s="87">
        <v>1288</v>
      </c>
      <c r="BD71" s="87">
        <v>1179</v>
      </c>
      <c r="BE71" s="87">
        <v>1177</v>
      </c>
      <c r="BF71" s="87">
        <v>1295</v>
      </c>
      <c r="BG71" s="87">
        <v>1311</v>
      </c>
      <c r="BH71" s="87">
        <v>1400</v>
      </c>
      <c r="BI71" s="87">
        <v>1470</v>
      </c>
      <c r="BJ71" s="87">
        <v>1505</v>
      </c>
      <c r="BK71" s="87">
        <v>1455</v>
      </c>
      <c r="BL71" s="87">
        <v>1488</v>
      </c>
      <c r="BM71" s="87">
        <v>1538</v>
      </c>
      <c r="BN71" s="87">
        <v>1499</v>
      </c>
      <c r="BO71" s="87">
        <v>1470</v>
      </c>
      <c r="BP71" s="87">
        <v>1461</v>
      </c>
      <c r="BQ71" s="87">
        <v>1441</v>
      </c>
      <c r="BR71" s="87">
        <v>1342</v>
      </c>
      <c r="BS71" s="87">
        <v>1395</v>
      </c>
      <c r="BT71" s="87">
        <v>1296</v>
      </c>
      <c r="BU71" s="87">
        <v>1294</v>
      </c>
      <c r="BV71" s="87">
        <v>1231</v>
      </c>
      <c r="BW71" s="87">
        <v>1259</v>
      </c>
      <c r="BX71" s="87">
        <v>1130</v>
      </c>
      <c r="BY71" s="87">
        <v>1127</v>
      </c>
      <c r="BZ71" s="87">
        <v>1047</v>
      </c>
      <c r="CA71" s="87">
        <v>1107</v>
      </c>
      <c r="CB71" s="87">
        <v>1100</v>
      </c>
      <c r="CC71" s="87">
        <v>1039</v>
      </c>
      <c r="CD71" s="87">
        <v>967</v>
      </c>
      <c r="CE71" s="87">
        <v>1023</v>
      </c>
      <c r="CF71" s="87">
        <v>967</v>
      </c>
      <c r="CG71" s="87">
        <v>1032</v>
      </c>
      <c r="CH71" s="87">
        <v>1115</v>
      </c>
      <c r="CI71" s="87">
        <v>755</v>
      </c>
      <c r="CJ71" s="87">
        <v>775</v>
      </c>
      <c r="CK71" s="87">
        <v>718</v>
      </c>
      <c r="CL71" s="87">
        <v>641</v>
      </c>
      <c r="CM71" s="87">
        <v>584</v>
      </c>
      <c r="CN71" s="87">
        <v>451</v>
      </c>
      <c r="CO71" s="87">
        <v>505</v>
      </c>
      <c r="CP71" s="87">
        <v>465</v>
      </c>
      <c r="CQ71" s="87">
        <v>447</v>
      </c>
      <c r="CR71" s="87">
        <v>390</v>
      </c>
      <c r="CS71" s="87">
        <v>314</v>
      </c>
      <c r="CT71" s="87">
        <v>291</v>
      </c>
      <c r="CU71" s="87">
        <v>211</v>
      </c>
      <c r="CV71" s="87">
        <v>223</v>
      </c>
      <c r="CW71" s="87">
        <v>171</v>
      </c>
      <c r="CX71" s="87">
        <v>161</v>
      </c>
      <c r="CY71" s="87">
        <v>572</v>
      </c>
      <c r="CZ71" s="88">
        <v>1437</v>
      </c>
      <c r="DA71" s="88">
        <v>1398</v>
      </c>
      <c r="DB71" s="88">
        <v>1447</v>
      </c>
      <c r="DC71" s="88">
        <v>1500</v>
      </c>
      <c r="DD71" s="88">
        <v>1484</v>
      </c>
      <c r="DE71" s="88">
        <v>1557</v>
      </c>
      <c r="DF71" s="88">
        <v>1523</v>
      </c>
      <c r="DG71" s="88">
        <v>1566</v>
      </c>
      <c r="DH71" s="88">
        <v>1552</v>
      </c>
      <c r="DI71" s="88">
        <v>1567</v>
      </c>
      <c r="DJ71" s="88">
        <v>1475</v>
      </c>
      <c r="DK71" s="88">
        <v>1540</v>
      </c>
      <c r="DL71" s="88">
        <v>1435</v>
      </c>
      <c r="DM71" s="88">
        <v>1394</v>
      </c>
      <c r="DN71" s="88">
        <v>1403</v>
      </c>
      <c r="DO71" s="88">
        <v>1340</v>
      </c>
      <c r="DP71" s="88">
        <v>1345</v>
      </c>
      <c r="DQ71" s="88">
        <v>1233</v>
      </c>
      <c r="DR71" s="88">
        <v>1160</v>
      </c>
      <c r="DS71" s="88">
        <v>1019</v>
      </c>
      <c r="DT71" s="88">
        <v>936</v>
      </c>
      <c r="DU71" s="88">
        <v>1101</v>
      </c>
      <c r="DV71" s="88">
        <v>1200</v>
      </c>
      <c r="DW71" s="88">
        <v>1349</v>
      </c>
      <c r="DX71" s="88">
        <v>1391</v>
      </c>
      <c r="DY71" s="88">
        <v>1367</v>
      </c>
      <c r="DZ71" s="88">
        <v>1404</v>
      </c>
      <c r="EA71" s="88">
        <v>1369</v>
      </c>
      <c r="EB71" s="88">
        <v>1504</v>
      </c>
      <c r="EC71" s="88">
        <v>1654</v>
      </c>
      <c r="ED71" s="88">
        <v>1667</v>
      </c>
      <c r="EE71" s="88">
        <v>1474</v>
      </c>
      <c r="EF71" s="88">
        <v>1666</v>
      </c>
      <c r="EG71" s="88">
        <v>1713</v>
      </c>
      <c r="EH71" s="88">
        <v>1627</v>
      </c>
      <c r="EI71" s="88">
        <v>1559</v>
      </c>
      <c r="EJ71" s="88">
        <v>1462</v>
      </c>
      <c r="EK71" s="88">
        <v>1547</v>
      </c>
      <c r="EL71" s="88">
        <v>1469</v>
      </c>
      <c r="EM71" s="88">
        <v>1609</v>
      </c>
      <c r="EN71" s="88">
        <v>1570</v>
      </c>
      <c r="EO71" s="88">
        <v>1407</v>
      </c>
      <c r="EP71" s="88">
        <v>1322</v>
      </c>
      <c r="EQ71" s="88">
        <v>1326</v>
      </c>
      <c r="ER71" s="88">
        <v>1343</v>
      </c>
      <c r="ES71" s="88">
        <v>1418</v>
      </c>
      <c r="ET71" s="88">
        <v>1339</v>
      </c>
      <c r="EU71" s="88">
        <v>1386</v>
      </c>
      <c r="EV71" s="88">
        <v>1515</v>
      </c>
      <c r="EW71" s="88">
        <v>1537</v>
      </c>
      <c r="EX71" s="88">
        <v>1527</v>
      </c>
      <c r="EY71" s="88">
        <v>1568</v>
      </c>
      <c r="EZ71" s="88">
        <v>1555</v>
      </c>
      <c r="FA71" s="88">
        <v>1614</v>
      </c>
      <c r="FB71" s="88">
        <v>1536</v>
      </c>
      <c r="FC71" s="88">
        <v>1447</v>
      </c>
      <c r="FD71" s="88">
        <v>1455</v>
      </c>
      <c r="FE71" s="88">
        <v>1504</v>
      </c>
      <c r="FF71" s="88">
        <v>1452</v>
      </c>
      <c r="FG71" s="88">
        <v>1417</v>
      </c>
      <c r="FH71" s="88">
        <v>1369</v>
      </c>
      <c r="FI71" s="88">
        <v>1334</v>
      </c>
      <c r="FJ71" s="88">
        <v>1282</v>
      </c>
      <c r="FK71" s="88">
        <v>1255</v>
      </c>
      <c r="FL71" s="88">
        <v>1191</v>
      </c>
      <c r="FM71" s="88">
        <v>1144</v>
      </c>
      <c r="FN71" s="88">
        <v>1115</v>
      </c>
      <c r="FO71" s="88">
        <v>1093</v>
      </c>
      <c r="FP71" s="88">
        <v>1039</v>
      </c>
      <c r="FQ71" s="88">
        <v>1049</v>
      </c>
      <c r="FR71" s="88">
        <v>1052</v>
      </c>
      <c r="FS71" s="88">
        <v>1053</v>
      </c>
      <c r="FT71" s="88">
        <v>1065</v>
      </c>
      <c r="FU71" s="88">
        <v>1198</v>
      </c>
      <c r="FV71" s="88">
        <v>851</v>
      </c>
      <c r="FW71" s="88">
        <v>846</v>
      </c>
      <c r="FX71" s="88">
        <v>742</v>
      </c>
      <c r="FY71" s="88">
        <v>764</v>
      </c>
      <c r="FZ71" s="88">
        <v>711</v>
      </c>
      <c r="GA71" s="88">
        <v>646</v>
      </c>
      <c r="GB71" s="88">
        <v>631</v>
      </c>
      <c r="GC71" s="88">
        <v>573</v>
      </c>
      <c r="GD71" s="88">
        <v>511</v>
      </c>
      <c r="GE71" s="88">
        <v>483</v>
      </c>
      <c r="GF71" s="88">
        <v>461</v>
      </c>
      <c r="GG71" s="88">
        <v>437</v>
      </c>
      <c r="GH71" s="88">
        <v>364</v>
      </c>
      <c r="GI71" s="88">
        <v>358</v>
      </c>
      <c r="GJ71" s="88">
        <v>326</v>
      </c>
      <c r="GK71" s="88">
        <v>265</v>
      </c>
      <c r="GL71" s="89">
        <v>1079</v>
      </c>
    </row>
    <row r="72" spans="1:194" s="1" customFormat="1" hidden="1" x14ac:dyDescent="0.25">
      <c r="A72" s="90" t="s">
        <v>249</v>
      </c>
      <c r="B72" s="148" t="s">
        <v>311</v>
      </c>
      <c r="C72" s="30" t="str">
        <f t="shared" si="16"/>
        <v xml:space="preserve">England – CCGs - Hull </v>
      </c>
      <c r="D72" s="51">
        <f t="shared" si="17"/>
        <v>100817</v>
      </c>
      <c r="E72" s="51">
        <f t="shared" si="17"/>
        <v>100724</v>
      </c>
      <c r="F72" s="52">
        <f t="shared" si="18"/>
        <v>259126</v>
      </c>
      <c r="G72" s="52">
        <f t="shared" si="19"/>
        <v>130491</v>
      </c>
      <c r="H72" s="53">
        <f t="shared" si="20"/>
        <v>128635</v>
      </c>
      <c r="I72" s="53">
        <f t="shared" si="21"/>
        <v>100817</v>
      </c>
      <c r="J72" s="53">
        <f t="shared" si="22"/>
        <v>100724</v>
      </c>
      <c r="K72" s="50">
        <f t="shared" si="23"/>
        <v>29674</v>
      </c>
      <c r="L72" s="51">
        <f t="shared" si="24"/>
        <v>27911</v>
      </c>
      <c r="M72" s="87">
        <v>1613</v>
      </c>
      <c r="N72" s="87">
        <v>1655</v>
      </c>
      <c r="O72" s="87">
        <v>1647</v>
      </c>
      <c r="P72" s="87">
        <v>1839</v>
      </c>
      <c r="Q72" s="87">
        <v>1823</v>
      </c>
      <c r="R72" s="87">
        <v>1677</v>
      </c>
      <c r="S72" s="87">
        <v>1726</v>
      </c>
      <c r="T72" s="87">
        <v>1807</v>
      </c>
      <c r="U72" s="87">
        <v>1827</v>
      </c>
      <c r="V72" s="87">
        <v>1758</v>
      </c>
      <c r="W72" s="87">
        <v>1606</v>
      </c>
      <c r="X72" s="87">
        <v>1727</v>
      </c>
      <c r="Y72" s="87">
        <v>1684</v>
      </c>
      <c r="Z72" s="87">
        <v>1619</v>
      </c>
      <c r="AA72" s="87">
        <v>1521</v>
      </c>
      <c r="AB72" s="87">
        <v>1402</v>
      </c>
      <c r="AC72" s="87">
        <v>1460</v>
      </c>
      <c r="AD72" s="87">
        <v>1283</v>
      </c>
      <c r="AE72" s="87">
        <v>1473</v>
      </c>
      <c r="AF72" s="87">
        <v>1758</v>
      </c>
      <c r="AG72" s="87">
        <v>1933</v>
      </c>
      <c r="AH72" s="87">
        <v>2145</v>
      </c>
      <c r="AI72" s="87">
        <v>2291</v>
      </c>
      <c r="AJ72" s="87">
        <v>2143</v>
      </c>
      <c r="AK72" s="87">
        <v>1929</v>
      </c>
      <c r="AL72" s="87">
        <v>1749</v>
      </c>
      <c r="AM72" s="87">
        <v>2130</v>
      </c>
      <c r="AN72" s="87">
        <v>2120</v>
      </c>
      <c r="AO72" s="87">
        <v>2182</v>
      </c>
      <c r="AP72" s="87">
        <v>2641</v>
      </c>
      <c r="AQ72" s="87">
        <v>2389</v>
      </c>
      <c r="AR72" s="87">
        <v>2248</v>
      </c>
      <c r="AS72" s="87">
        <v>2115</v>
      </c>
      <c r="AT72" s="87">
        <v>1968</v>
      </c>
      <c r="AU72" s="87">
        <v>2022</v>
      </c>
      <c r="AV72" s="87">
        <v>2004</v>
      </c>
      <c r="AW72" s="87">
        <v>1741</v>
      </c>
      <c r="AX72" s="87">
        <v>1676</v>
      </c>
      <c r="AY72" s="87">
        <v>1692</v>
      </c>
      <c r="AZ72" s="87">
        <v>1679</v>
      </c>
      <c r="BA72" s="87">
        <v>1630</v>
      </c>
      <c r="BB72" s="87">
        <v>1577</v>
      </c>
      <c r="BC72" s="87">
        <v>1360</v>
      </c>
      <c r="BD72" s="87">
        <v>1487</v>
      </c>
      <c r="BE72" s="87">
        <v>1490</v>
      </c>
      <c r="BF72" s="87">
        <v>1464</v>
      </c>
      <c r="BG72" s="87">
        <v>1483</v>
      </c>
      <c r="BH72" s="87">
        <v>1637</v>
      </c>
      <c r="BI72" s="87">
        <v>1666</v>
      </c>
      <c r="BJ72" s="87">
        <v>1622</v>
      </c>
      <c r="BK72" s="87">
        <v>1545</v>
      </c>
      <c r="BL72" s="87">
        <v>1555</v>
      </c>
      <c r="BM72" s="87">
        <v>1597</v>
      </c>
      <c r="BN72" s="87">
        <v>1725</v>
      </c>
      <c r="BO72" s="87">
        <v>1659</v>
      </c>
      <c r="BP72" s="87">
        <v>1680</v>
      </c>
      <c r="BQ72" s="87">
        <v>1609</v>
      </c>
      <c r="BR72" s="87">
        <v>1646</v>
      </c>
      <c r="BS72" s="87">
        <v>1610</v>
      </c>
      <c r="BT72" s="87">
        <v>1583</v>
      </c>
      <c r="BU72" s="87">
        <v>1461</v>
      </c>
      <c r="BV72" s="87">
        <v>1415</v>
      </c>
      <c r="BW72" s="87">
        <v>1369</v>
      </c>
      <c r="BX72" s="87">
        <v>1337</v>
      </c>
      <c r="BY72" s="87">
        <v>1253</v>
      </c>
      <c r="BZ72" s="87">
        <v>1184</v>
      </c>
      <c r="CA72" s="87">
        <v>1192</v>
      </c>
      <c r="CB72" s="87">
        <v>1192</v>
      </c>
      <c r="CC72" s="87">
        <v>1100</v>
      </c>
      <c r="CD72" s="87">
        <v>1113</v>
      </c>
      <c r="CE72" s="87">
        <v>1016</v>
      </c>
      <c r="CF72" s="87">
        <v>1061</v>
      </c>
      <c r="CG72" s="87">
        <v>1209</v>
      </c>
      <c r="CH72" s="87">
        <v>1189</v>
      </c>
      <c r="CI72" s="87">
        <v>853</v>
      </c>
      <c r="CJ72" s="87">
        <v>771</v>
      </c>
      <c r="CK72" s="87">
        <v>700</v>
      </c>
      <c r="CL72" s="87">
        <v>667</v>
      </c>
      <c r="CM72" s="87">
        <v>538</v>
      </c>
      <c r="CN72" s="87">
        <v>476</v>
      </c>
      <c r="CO72" s="87">
        <v>527</v>
      </c>
      <c r="CP72" s="87">
        <v>526</v>
      </c>
      <c r="CQ72" s="87">
        <v>477</v>
      </c>
      <c r="CR72" s="87">
        <v>465</v>
      </c>
      <c r="CS72" s="87">
        <v>378</v>
      </c>
      <c r="CT72" s="87">
        <v>335</v>
      </c>
      <c r="CU72" s="87">
        <v>294</v>
      </c>
      <c r="CV72" s="87">
        <v>226</v>
      </c>
      <c r="CW72" s="87">
        <v>189</v>
      </c>
      <c r="CX72" s="87">
        <v>171</v>
      </c>
      <c r="CY72" s="87">
        <v>480</v>
      </c>
      <c r="CZ72" s="88">
        <v>1547</v>
      </c>
      <c r="DA72" s="88">
        <v>1571</v>
      </c>
      <c r="DB72" s="88">
        <v>1625</v>
      </c>
      <c r="DC72" s="88">
        <v>1614</v>
      </c>
      <c r="DD72" s="88">
        <v>1641</v>
      </c>
      <c r="DE72" s="88">
        <v>1676</v>
      </c>
      <c r="DF72" s="88">
        <v>1697</v>
      </c>
      <c r="DG72" s="88">
        <v>1717</v>
      </c>
      <c r="DH72" s="88">
        <v>1724</v>
      </c>
      <c r="DI72" s="88">
        <v>1561</v>
      </c>
      <c r="DJ72" s="88">
        <v>1654</v>
      </c>
      <c r="DK72" s="88">
        <v>1545</v>
      </c>
      <c r="DL72" s="88">
        <v>1521</v>
      </c>
      <c r="DM72" s="88">
        <v>1438</v>
      </c>
      <c r="DN72" s="88">
        <v>1491</v>
      </c>
      <c r="DO72" s="88">
        <v>1281</v>
      </c>
      <c r="DP72" s="88">
        <v>1369</v>
      </c>
      <c r="DQ72" s="88">
        <v>1239</v>
      </c>
      <c r="DR72" s="88">
        <v>1348</v>
      </c>
      <c r="DS72" s="88">
        <v>1673</v>
      </c>
      <c r="DT72" s="88">
        <v>1687</v>
      </c>
      <c r="DU72" s="88">
        <v>1916</v>
      </c>
      <c r="DV72" s="88">
        <v>2015</v>
      </c>
      <c r="DW72" s="88">
        <v>2074</v>
      </c>
      <c r="DX72" s="88">
        <v>2002</v>
      </c>
      <c r="DY72" s="88">
        <v>1851</v>
      </c>
      <c r="DZ72" s="88">
        <v>1977</v>
      </c>
      <c r="EA72" s="88">
        <v>2048</v>
      </c>
      <c r="EB72" s="88">
        <v>2173</v>
      </c>
      <c r="EC72" s="88">
        <v>2391</v>
      </c>
      <c r="ED72" s="88">
        <v>2148</v>
      </c>
      <c r="EE72" s="88">
        <v>1987</v>
      </c>
      <c r="EF72" s="88">
        <v>2103</v>
      </c>
      <c r="EG72" s="88">
        <v>1926</v>
      </c>
      <c r="EH72" s="88">
        <v>1901</v>
      </c>
      <c r="EI72" s="88">
        <v>1908</v>
      </c>
      <c r="EJ72" s="88">
        <v>1707</v>
      </c>
      <c r="EK72" s="88">
        <v>1717</v>
      </c>
      <c r="EL72" s="88">
        <v>1684</v>
      </c>
      <c r="EM72" s="88">
        <v>1627</v>
      </c>
      <c r="EN72" s="88">
        <v>1561</v>
      </c>
      <c r="EO72" s="88">
        <v>1390</v>
      </c>
      <c r="EP72" s="88">
        <v>1315</v>
      </c>
      <c r="EQ72" s="88">
        <v>1228</v>
      </c>
      <c r="ER72" s="88">
        <v>1370</v>
      </c>
      <c r="ES72" s="88">
        <v>1415</v>
      </c>
      <c r="ET72" s="88">
        <v>1485</v>
      </c>
      <c r="EU72" s="88">
        <v>1558</v>
      </c>
      <c r="EV72" s="88">
        <v>1519</v>
      </c>
      <c r="EW72" s="88">
        <v>1592</v>
      </c>
      <c r="EX72" s="88">
        <v>1512</v>
      </c>
      <c r="EY72" s="88">
        <v>1629</v>
      </c>
      <c r="EZ72" s="88">
        <v>1613</v>
      </c>
      <c r="FA72" s="88">
        <v>1630</v>
      </c>
      <c r="FB72" s="88">
        <v>1584</v>
      </c>
      <c r="FC72" s="88">
        <v>1651</v>
      </c>
      <c r="FD72" s="88">
        <v>1674</v>
      </c>
      <c r="FE72" s="88">
        <v>1645</v>
      </c>
      <c r="FF72" s="88">
        <v>1706</v>
      </c>
      <c r="FG72" s="88">
        <v>1560</v>
      </c>
      <c r="FH72" s="88">
        <v>1552</v>
      </c>
      <c r="FI72" s="88">
        <v>1380</v>
      </c>
      <c r="FJ72" s="88">
        <v>1487</v>
      </c>
      <c r="FK72" s="88">
        <v>1408</v>
      </c>
      <c r="FL72" s="88">
        <v>1289</v>
      </c>
      <c r="FM72" s="88">
        <v>1157</v>
      </c>
      <c r="FN72" s="88">
        <v>1206</v>
      </c>
      <c r="FO72" s="88">
        <v>1191</v>
      </c>
      <c r="FP72" s="88">
        <v>1155</v>
      </c>
      <c r="FQ72" s="88">
        <v>1118</v>
      </c>
      <c r="FR72" s="88">
        <v>1070</v>
      </c>
      <c r="FS72" s="88">
        <v>1146</v>
      </c>
      <c r="FT72" s="88">
        <v>1183</v>
      </c>
      <c r="FU72" s="88">
        <v>1283</v>
      </c>
      <c r="FV72" s="88">
        <v>924</v>
      </c>
      <c r="FW72" s="88">
        <v>796</v>
      </c>
      <c r="FX72" s="88">
        <v>800</v>
      </c>
      <c r="FY72" s="88">
        <v>805</v>
      </c>
      <c r="FZ72" s="88">
        <v>675</v>
      </c>
      <c r="GA72" s="88">
        <v>659</v>
      </c>
      <c r="GB72" s="88">
        <v>662</v>
      </c>
      <c r="GC72" s="88">
        <v>660</v>
      </c>
      <c r="GD72" s="88">
        <v>590</v>
      </c>
      <c r="GE72" s="88">
        <v>578</v>
      </c>
      <c r="GF72" s="88">
        <v>542</v>
      </c>
      <c r="GG72" s="88">
        <v>481</v>
      </c>
      <c r="GH72" s="88">
        <v>400</v>
      </c>
      <c r="GI72" s="88">
        <v>379</v>
      </c>
      <c r="GJ72" s="88">
        <v>362</v>
      </c>
      <c r="GK72" s="88">
        <v>277</v>
      </c>
      <c r="GL72" s="89">
        <v>1009</v>
      </c>
    </row>
    <row r="73" spans="1:194" s="1" customFormat="1" hidden="1" x14ac:dyDescent="0.25">
      <c r="A73" s="90" t="s">
        <v>249</v>
      </c>
      <c r="B73" s="148" t="s">
        <v>312</v>
      </c>
      <c r="C73" s="30" t="str">
        <f t="shared" si="16"/>
        <v xml:space="preserve">England – CCGs - Ipswich and East Suffolk </v>
      </c>
      <c r="D73" s="51">
        <f t="shared" si="17"/>
        <v>160980</v>
      </c>
      <c r="E73" s="51">
        <f t="shared" si="17"/>
        <v>168016</v>
      </c>
      <c r="F73" s="52">
        <f t="shared" si="18"/>
        <v>412068</v>
      </c>
      <c r="G73" s="52">
        <f t="shared" si="19"/>
        <v>203496</v>
      </c>
      <c r="H73" s="53">
        <f t="shared" si="20"/>
        <v>208572</v>
      </c>
      <c r="I73" s="53">
        <f t="shared" si="21"/>
        <v>160980</v>
      </c>
      <c r="J73" s="53">
        <f t="shared" si="22"/>
        <v>168016</v>
      </c>
      <c r="K73" s="50">
        <f t="shared" si="23"/>
        <v>42516</v>
      </c>
      <c r="L73" s="51">
        <f t="shared" si="24"/>
        <v>40556</v>
      </c>
      <c r="M73" s="87">
        <v>1969</v>
      </c>
      <c r="N73" s="87">
        <v>1992</v>
      </c>
      <c r="O73" s="87">
        <v>2097</v>
      </c>
      <c r="P73" s="87">
        <v>2180</v>
      </c>
      <c r="Q73" s="87">
        <v>2340</v>
      </c>
      <c r="R73" s="87">
        <v>2359</v>
      </c>
      <c r="S73" s="87">
        <v>2354</v>
      </c>
      <c r="T73" s="87">
        <v>2340</v>
      </c>
      <c r="U73" s="87">
        <v>2437</v>
      </c>
      <c r="V73" s="87">
        <v>2572</v>
      </c>
      <c r="W73" s="87">
        <v>2520</v>
      </c>
      <c r="X73" s="87">
        <v>2529</v>
      </c>
      <c r="Y73" s="87">
        <v>2571</v>
      </c>
      <c r="Z73" s="87">
        <v>2557</v>
      </c>
      <c r="AA73" s="87">
        <v>2453</v>
      </c>
      <c r="AB73" s="87">
        <v>2435</v>
      </c>
      <c r="AC73" s="87">
        <v>2557</v>
      </c>
      <c r="AD73" s="87">
        <v>2254</v>
      </c>
      <c r="AE73" s="87">
        <v>2223</v>
      </c>
      <c r="AF73" s="87">
        <v>1859</v>
      </c>
      <c r="AG73" s="87">
        <v>1806</v>
      </c>
      <c r="AH73" s="87">
        <v>1956</v>
      </c>
      <c r="AI73" s="87">
        <v>1986</v>
      </c>
      <c r="AJ73" s="87">
        <v>2280</v>
      </c>
      <c r="AK73" s="87">
        <v>2302</v>
      </c>
      <c r="AL73" s="87">
        <v>2251</v>
      </c>
      <c r="AM73" s="87">
        <v>2233</v>
      </c>
      <c r="AN73" s="87">
        <v>2255</v>
      </c>
      <c r="AO73" s="87">
        <v>2328</v>
      </c>
      <c r="AP73" s="87">
        <v>2313</v>
      </c>
      <c r="AQ73" s="87">
        <v>2232</v>
      </c>
      <c r="AR73" s="87">
        <v>2164</v>
      </c>
      <c r="AS73" s="87">
        <v>2410</v>
      </c>
      <c r="AT73" s="87">
        <v>2376</v>
      </c>
      <c r="AU73" s="87">
        <v>2316</v>
      </c>
      <c r="AV73" s="87">
        <v>2412</v>
      </c>
      <c r="AW73" s="87">
        <v>2274</v>
      </c>
      <c r="AX73" s="87">
        <v>2348</v>
      </c>
      <c r="AY73" s="87">
        <v>2494</v>
      </c>
      <c r="AZ73" s="87">
        <v>2394</v>
      </c>
      <c r="BA73" s="87">
        <v>2375</v>
      </c>
      <c r="BB73" s="87">
        <v>2251</v>
      </c>
      <c r="BC73" s="87">
        <v>2125</v>
      </c>
      <c r="BD73" s="87">
        <v>2193</v>
      </c>
      <c r="BE73" s="87">
        <v>2262</v>
      </c>
      <c r="BF73" s="87">
        <v>2410</v>
      </c>
      <c r="BG73" s="87">
        <v>2436</v>
      </c>
      <c r="BH73" s="87">
        <v>2735</v>
      </c>
      <c r="BI73" s="87">
        <v>2677</v>
      </c>
      <c r="BJ73" s="87">
        <v>2830</v>
      </c>
      <c r="BK73" s="87">
        <v>2919</v>
      </c>
      <c r="BL73" s="87">
        <v>2870</v>
      </c>
      <c r="BM73" s="87">
        <v>2864</v>
      </c>
      <c r="BN73" s="87">
        <v>3053</v>
      </c>
      <c r="BO73" s="87">
        <v>3007</v>
      </c>
      <c r="BP73" s="87">
        <v>3083</v>
      </c>
      <c r="BQ73" s="87">
        <v>2958</v>
      </c>
      <c r="BR73" s="87">
        <v>2942</v>
      </c>
      <c r="BS73" s="87">
        <v>2914</v>
      </c>
      <c r="BT73" s="87">
        <v>2835</v>
      </c>
      <c r="BU73" s="87">
        <v>2687</v>
      </c>
      <c r="BV73" s="87">
        <v>2696</v>
      </c>
      <c r="BW73" s="87">
        <v>2687</v>
      </c>
      <c r="BX73" s="87">
        <v>2678</v>
      </c>
      <c r="BY73" s="87">
        <v>2416</v>
      </c>
      <c r="BZ73" s="87">
        <v>2390</v>
      </c>
      <c r="CA73" s="87">
        <v>2529</v>
      </c>
      <c r="CB73" s="87">
        <v>2475</v>
      </c>
      <c r="CC73" s="87">
        <v>2317</v>
      </c>
      <c r="CD73" s="87">
        <v>2381</v>
      </c>
      <c r="CE73" s="87">
        <v>2462</v>
      </c>
      <c r="CF73" s="87">
        <v>2535</v>
      </c>
      <c r="CG73" s="87">
        <v>2703</v>
      </c>
      <c r="CH73" s="87">
        <v>2892</v>
      </c>
      <c r="CI73" s="87">
        <v>2148</v>
      </c>
      <c r="CJ73" s="87">
        <v>2074</v>
      </c>
      <c r="CK73" s="87">
        <v>2009</v>
      </c>
      <c r="CL73" s="87">
        <v>1751</v>
      </c>
      <c r="CM73" s="87">
        <v>1623</v>
      </c>
      <c r="CN73" s="87">
        <v>1328</v>
      </c>
      <c r="CO73" s="87">
        <v>1395</v>
      </c>
      <c r="CP73" s="87">
        <v>1302</v>
      </c>
      <c r="CQ73" s="87">
        <v>1232</v>
      </c>
      <c r="CR73" s="87">
        <v>1088</v>
      </c>
      <c r="CS73" s="87">
        <v>1000</v>
      </c>
      <c r="CT73" s="87">
        <v>956</v>
      </c>
      <c r="CU73" s="87">
        <v>759</v>
      </c>
      <c r="CV73" s="87">
        <v>687</v>
      </c>
      <c r="CW73" s="87">
        <v>546</v>
      </c>
      <c r="CX73" s="87">
        <v>484</v>
      </c>
      <c r="CY73" s="87">
        <v>1799</v>
      </c>
      <c r="CZ73" s="88">
        <v>1861</v>
      </c>
      <c r="DA73" s="88">
        <v>1932</v>
      </c>
      <c r="DB73" s="88">
        <v>2100</v>
      </c>
      <c r="DC73" s="88">
        <v>2048</v>
      </c>
      <c r="DD73" s="88">
        <v>2281</v>
      </c>
      <c r="DE73" s="88">
        <v>2171</v>
      </c>
      <c r="DF73" s="88">
        <v>2257</v>
      </c>
      <c r="DG73" s="88">
        <v>2247</v>
      </c>
      <c r="DH73" s="88">
        <v>2321</v>
      </c>
      <c r="DI73" s="88">
        <v>2386</v>
      </c>
      <c r="DJ73" s="88">
        <v>2556</v>
      </c>
      <c r="DK73" s="88">
        <v>2364</v>
      </c>
      <c r="DL73" s="88">
        <v>2418</v>
      </c>
      <c r="DM73" s="88">
        <v>2358</v>
      </c>
      <c r="DN73" s="88">
        <v>2417</v>
      </c>
      <c r="DO73" s="88">
        <v>2319</v>
      </c>
      <c r="DP73" s="88">
        <v>2327</v>
      </c>
      <c r="DQ73" s="88">
        <v>2193</v>
      </c>
      <c r="DR73" s="88">
        <v>2018</v>
      </c>
      <c r="DS73" s="88">
        <v>1605</v>
      </c>
      <c r="DT73" s="88">
        <v>1621</v>
      </c>
      <c r="DU73" s="88">
        <v>1620</v>
      </c>
      <c r="DV73" s="88">
        <v>1785</v>
      </c>
      <c r="DW73" s="88">
        <v>2070</v>
      </c>
      <c r="DX73" s="88">
        <v>1909</v>
      </c>
      <c r="DY73" s="88">
        <v>2100</v>
      </c>
      <c r="DZ73" s="88">
        <v>2087</v>
      </c>
      <c r="EA73" s="88">
        <v>2063</v>
      </c>
      <c r="EB73" s="88">
        <v>2233</v>
      </c>
      <c r="EC73" s="88">
        <v>2344</v>
      </c>
      <c r="ED73" s="88">
        <v>2389</v>
      </c>
      <c r="EE73" s="88">
        <v>2427</v>
      </c>
      <c r="EF73" s="88">
        <v>2437</v>
      </c>
      <c r="EG73" s="88">
        <v>2432</v>
      </c>
      <c r="EH73" s="88">
        <v>2402</v>
      </c>
      <c r="EI73" s="88">
        <v>2378</v>
      </c>
      <c r="EJ73" s="88">
        <v>2240</v>
      </c>
      <c r="EK73" s="88">
        <v>2282</v>
      </c>
      <c r="EL73" s="88">
        <v>2409</v>
      </c>
      <c r="EM73" s="88">
        <v>2471</v>
      </c>
      <c r="EN73" s="88">
        <v>2637</v>
      </c>
      <c r="EO73" s="88">
        <v>2459</v>
      </c>
      <c r="EP73" s="88">
        <v>2278</v>
      </c>
      <c r="EQ73" s="88">
        <v>2209</v>
      </c>
      <c r="ER73" s="88">
        <v>2223</v>
      </c>
      <c r="ES73" s="88">
        <v>2436</v>
      </c>
      <c r="ET73" s="88">
        <v>2584</v>
      </c>
      <c r="EU73" s="88">
        <v>2622</v>
      </c>
      <c r="EV73" s="88">
        <v>2829</v>
      </c>
      <c r="EW73" s="88">
        <v>2963</v>
      </c>
      <c r="EX73" s="88">
        <v>2880</v>
      </c>
      <c r="EY73" s="88">
        <v>3042</v>
      </c>
      <c r="EZ73" s="88">
        <v>2959</v>
      </c>
      <c r="FA73" s="88">
        <v>2989</v>
      </c>
      <c r="FB73" s="88">
        <v>3085</v>
      </c>
      <c r="FC73" s="88">
        <v>3177</v>
      </c>
      <c r="FD73" s="88">
        <v>3228</v>
      </c>
      <c r="FE73" s="88">
        <v>3044</v>
      </c>
      <c r="FF73" s="88">
        <v>2845</v>
      </c>
      <c r="FG73" s="88">
        <v>3010</v>
      </c>
      <c r="FH73" s="88">
        <v>2762</v>
      </c>
      <c r="FI73" s="88">
        <v>2833</v>
      </c>
      <c r="FJ73" s="88">
        <v>2725</v>
      </c>
      <c r="FK73" s="88">
        <v>2775</v>
      </c>
      <c r="FL73" s="88">
        <v>2638</v>
      </c>
      <c r="FM73" s="88">
        <v>2653</v>
      </c>
      <c r="FN73" s="88">
        <v>2604</v>
      </c>
      <c r="FO73" s="88">
        <v>2513</v>
      </c>
      <c r="FP73" s="88">
        <v>2606</v>
      </c>
      <c r="FQ73" s="88">
        <v>2600</v>
      </c>
      <c r="FR73" s="88">
        <v>2677</v>
      </c>
      <c r="FS73" s="88">
        <v>2618</v>
      </c>
      <c r="FT73" s="88">
        <v>2722</v>
      </c>
      <c r="FU73" s="88">
        <v>3213</v>
      </c>
      <c r="FV73" s="88">
        <v>2316</v>
      </c>
      <c r="FW73" s="88">
        <v>2187</v>
      </c>
      <c r="FX73" s="88">
        <v>2125</v>
      </c>
      <c r="FY73" s="88">
        <v>1928</v>
      </c>
      <c r="FZ73" s="88">
        <v>1782</v>
      </c>
      <c r="GA73" s="88">
        <v>1508</v>
      </c>
      <c r="GB73" s="88">
        <v>1488</v>
      </c>
      <c r="GC73" s="88">
        <v>1553</v>
      </c>
      <c r="GD73" s="88">
        <v>1456</v>
      </c>
      <c r="GE73" s="88">
        <v>1341</v>
      </c>
      <c r="GF73" s="88">
        <v>1237</v>
      </c>
      <c r="GG73" s="88">
        <v>1214</v>
      </c>
      <c r="GH73" s="88">
        <v>1043</v>
      </c>
      <c r="GI73" s="88">
        <v>948</v>
      </c>
      <c r="GJ73" s="88">
        <v>872</v>
      </c>
      <c r="GK73" s="88">
        <v>818</v>
      </c>
      <c r="GL73" s="89">
        <v>3440</v>
      </c>
    </row>
    <row r="74" spans="1:194" s="1" customFormat="1" hidden="1" x14ac:dyDescent="0.25">
      <c r="A74" s="90" t="s">
        <v>249</v>
      </c>
      <c r="B74" s="148" t="s">
        <v>313</v>
      </c>
      <c r="C74" s="30" t="str">
        <f t="shared" si="16"/>
        <v xml:space="preserve">England – CCGs - Kent and Medway </v>
      </c>
      <c r="D74" s="51">
        <f t="shared" si="17"/>
        <v>706308</v>
      </c>
      <c r="E74" s="51">
        <f t="shared" si="17"/>
        <v>749879</v>
      </c>
      <c r="F74" s="52">
        <f t="shared" si="18"/>
        <v>1868199</v>
      </c>
      <c r="G74" s="52">
        <f t="shared" si="19"/>
        <v>918033</v>
      </c>
      <c r="H74" s="53">
        <f t="shared" si="20"/>
        <v>950166</v>
      </c>
      <c r="I74" s="53">
        <f t="shared" si="21"/>
        <v>706308</v>
      </c>
      <c r="J74" s="53">
        <f t="shared" si="22"/>
        <v>749879</v>
      </c>
      <c r="K74" s="50">
        <f t="shared" si="23"/>
        <v>211725</v>
      </c>
      <c r="L74" s="51">
        <f t="shared" si="24"/>
        <v>200287</v>
      </c>
      <c r="M74" s="87">
        <v>10147</v>
      </c>
      <c r="N74" s="87">
        <v>10712</v>
      </c>
      <c r="O74" s="87">
        <v>11196</v>
      </c>
      <c r="P74" s="87">
        <v>11565</v>
      </c>
      <c r="Q74" s="87">
        <v>11760</v>
      </c>
      <c r="R74" s="87">
        <v>11851</v>
      </c>
      <c r="S74" s="87">
        <v>11986</v>
      </c>
      <c r="T74" s="87">
        <v>12214</v>
      </c>
      <c r="U74" s="87">
        <v>12791</v>
      </c>
      <c r="V74" s="87">
        <v>12712</v>
      </c>
      <c r="W74" s="87">
        <v>12440</v>
      </c>
      <c r="X74" s="87">
        <v>12372</v>
      </c>
      <c r="Y74" s="87">
        <v>12360</v>
      </c>
      <c r="Z74" s="87">
        <v>12233</v>
      </c>
      <c r="AA74" s="87">
        <v>11977</v>
      </c>
      <c r="AB74" s="87">
        <v>11371</v>
      </c>
      <c r="AC74" s="87">
        <v>11200</v>
      </c>
      <c r="AD74" s="87">
        <v>10838</v>
      </c>
      <c r="AE74" s="87">
        <v>10613</v>
      </c>
      <c r="AF74" s="87">
        <v>9703</v>
      </c>
      <c r="AG74" s="87">
        <v>9973</v>
      </c>
      <c r="AH74" s="87">
        <v>10560</v>
      </c>
      <c r="AI74" s="87">
        <v>10613</v>
      </c>
      <c r="AJ74" s="87">
        <v>10750</v>
      </c>
      <c r="AK74" s="87">
        <v>10808</v>
      </c>
      <c r="AL74" s="87">
        <v>10585</v>
      </c>
      <c r="AM74" s="87">
        <v>11298</v>
      </c>
      <c r="AN74" s="87">
        <v>10856</v>
      </c>
      <c r="AO74" s="87">
        <v>11586</v>
      </c>
      <c r="AP74" s="87">
        <v>11399</v>
      </c>
      <c r="AQ74" s="87">
        <v>11215</v>
      </c>
      <c r="AR74" s="87">
        <v>11208</v>
      </c>
      <c r="AS74" s="87">
        <v>11319</v>
      </c>
      <c r="AT74" s="87">
        <v>11214</v>
      </c>
      <c r="AU74" s="87">
        <v>11432</v>
      </c>
      <c r="AV74" s="87">
        <v>11239</v>
      </c>
      <c r="AW74" s="87">
        <v>10799</v>
      </c>
      <c r="AX74" s="87">
        <v>10863</v>
      </c>
      <c r="AY74" s="87">
        <v>11179</v>
      </c>
      <c r="AZ74" s="87">
        <v>11429</v>
      </c>
      <c r="BA74" s="87">
        <v>11547</v>
      </c>
      <c r="BB74" s="87">
        <v>11401</v>
      </c>
      <c r="BC74" s="87">
        <v>10555</v>
      </c>
      <c r="BD74" s="87">
        <v>10574</v>
      </c>
      <c r="BE74" s="87">
        <v>10588</v>
      </c>
      <c r="BF74" s="87">
        <v>11162</v>
      </c>
      <c r="BG74" s="87">
        <v>11424</v>
      </c>
      <c r="BH74" s="87">
        <v>11888</v>
      </c>
      <c r="BI74" s="87">
        <v>12564</v>
      </c>
      <c r="BJ74" s="87">
        <v>12989</v>
      </c>
      <c r="BK74" s="87">
        <v>12633</v>
      </c>
      <c r="BL74" s="87">
        <v>13124</v>
      </c>
      <c r="BM74" s="87">
        <v>13112</v>
      </c>
      <c r="BN74" s="87">
        <v>13521</v>
      </c>
      <c r="BO74" s="87">
        <v>13481</v>
      </c>
      <c r="BP74" s="87">
        <v>13409</v>
      </c>
      <c r="BQ74" s="87">
        <v>13098</v>
      </c>
      <c r="BR74" s="87">
        <v>12678</v>
      </c>
      <c r="BS74" s="87">
        <v>12517</v>
      </c>
      <c r="BT74" s="87">
        <v>11843</v>
      </c>
      <c r="BU74" s="87">
        <v>11069</v>
      </c>
      <c r="BV74" s="87">
        <v>11151</v>
      </c>
      <c r="BW74" s="87">
        <v>10658</v>
      </c>
      <c r="BX74" s="87">
        <v>10445</v>
      </c>
      <c r="BY74" s="87">
        <v>9813</v>
      </c>
      <c r="BZ74" s="87">
        <v>9539</v>
      </c>
      <c r="CA74" s="87">
        <v>9540</v>
      </c>
      <c r="CB74" s="87">
        <v>9315</v>
      </c>
      <c r="CC74" s="87">
        <v>8876</v>
      </c>
      <c r="CD74" s="87">
        <v>8985</v>
      </c>
      <c r="CE74" s="87">
        <v>9227</v>
      </c>
      <c r="CF74" s="87">
        <v>9541</v>
      </c>
      <c r="CG74" s="87">
        <v>10356</v>
      </c>
      <c r="CH74" s="87">
        <v>11229</v>
      </c>
      <c r="CI74" s="87">
        <v>8338</v>
      </c>
      <c r="CJ74" s="87">
        <v>7856</v>
      </c>
      <c r="CK74" s="87">
        <v>7657</v>
      </c>
      <c r="CL74" s="87">
        <v>6745</v>
      </c>
      <c r="CM74" s="87">
        <v>5909</v>
      </c>
      <c r="CN74" s="87">
        <v>5087</v>
      </c>
      <c r="CO74" s="87">
        <v>5160</v>
      </c>
      <c r="CP74" s="87">
        <v>4959</v>
      </c>
      <c r="CQ74" s="87">
        <v>4405</v>
      </c>
      <c r="CR74" s="87">
        <v>4032</v>
      </c>
      <c r="CS74" s="87">
        <v>3644</v>
      </c>
      <c r="CT74" s="87">
        <v>3218</v>
      </c>
      <c r="CU74" s="87">
        <v>2721</v>
      </c>
      <c r="CV74" s="87">
        <v>2448</v>
      </c>
      <c r="CW74" s="87">
        <v>2060</v>
      </c>
      <c r="CX74" s="87">
        <v>1768</v>
      </c>
      <c r="CY74" s="87">
        <v>5808</v>
      </c>
      <c r="CZ74" s="88">
        <v>9615</v>
      </c>
      <c r="DA74" s="88">
        <v>10001</v>
      </c>
      <c r="DB74" s="88">
        <v>10589</v>
      </c>
      <c r="DC74" s="88">
        <v>10983</v>
      </c>
      <c r="DD74" s="88">
        <v>11054</v>
      </c>
      <c r="DE74" s="88">
        <v>11362</v>
      </c>
      <c r="DF74" s="88">
        <v>11480</v>
      </c>
      <c r="DG74" s="88">
        <v>11505</v>
      </c>
      <c r="DH74" s="88">
        <v>11968</v>
      </c>
      <c r="DI74" s="88">
        <v>11758</v>
      </c>
      <c r="DJ74" s="88">
        <v>11960</v>
      </c>
      <c r="DK74" s="88">
        <v>11654</v>
      </c>
      <c r="DL74" s="88">
        <v>11828</v>
      </c>
      <c r="DM74" s="88">
        <v>11476</v>
      </c>
      <c r="DN74" s="88">
        <v>11276</v>
      </c>
      <c r="DO74" s="88">
        <v>10781</v>
      </c>
      <c r="DP74" s="88">
        <v>10604</v>
      </c>
      <c r="DQ74" s="88">
        <v>10393</v>
      </c>
      <c r="DR74" s="88">
        <v>9999</v>
      </c>
      <c r="DS74" s="88">
        <v>9133</v>
      </c>
      <c r="DT74" s="88">
        <v>9398</v>
      </c>
      <c r="DU74" s="88">
        <v>9972</v>
      </c>
      <c r="DV74" s="88">
        <v>10289</v>
      </c>
      <c r="DW74" s="88">
        <v>10361</v>
      </c>
      <c r="DX74" s="88">
        <v>9742</v>
      </c>
      <c r="DY74" s="88">
        <v>10157</v>
      </c>
      <c r="DZ74" s="88">
        <v>10834</v>
      </c>
      <c r="EA74" s="88">
        <v>10805</v>
      </c>
      <c r="EB74" s="88">
        <v>11648</v>
      </c>
      <c r="EC74" s="88">
        <v>11665</v>
      </c>
      <c r="ED74" s="88">
        <v>11523</v>
      </c>
      <c r="EE74" s="88">
        <v>11685</v>
      </c>
      <c r="EF74" s="88">
        <v>11790</v>
      </c>
      <c r="EG74" s="88">
        <v>11833</v>
      </c>
      <c r="EH74" s="88">
        <v>12048</v>
      </c>
      <c r="EI74" s="88">
        <v>11945</v>
      </c>
      <c r="EJ74" s="88">
        <v>12059</v>
      </c>
      <c r="EK74" s="88">
        <v>12149</v>
      </c>
      <c r="EL74" s="88">
        <v>12199</v>
      </c>
      <c r="EM74" s="88">
        <v>12431</v>
      </c>
      <c r="EN74" s="88">
        <v>12586</v>
      </c>
      <c r="EO74" s="88">
        <v>11956</v>
      </c>
      <c r="EP74" s="88">
        <v>11124</v>
      </c>
      <c r="EQ74" s="88">
        <v>11036</v>
      </c>
      <c r="ER74" s="88">
        <v>11157</v>
      </c>
      <c r="ES74" s="88">
        <v>11591</v>
      </c>
      <c r="ET74" s="88">
        <v>11839</v>
      </c>
      <c r="EU74" s="88">
        <v>12383</v>
      </c>
      <c r="EV74" s="88">
        <v>12731</v>
      </c>
      <c r="EW74" s="88">
        <v>13219</v>
      </c>
      <c r="EX74" s="88">
        <v>13240</v>
      </c>
      <c r="EY74" s="88">
        <v>13576</v>
      </c>
      <c r="EZ74" s="88">
        <v>13259</v>
      </c>
      <c r="FA74" s="88">
        <v>13600</v>
      </c>
      <c r="FB74" s="88">
        <v>13513</v>
      </c>
      <c r="FC74" s="88">
        <v>13657</v>
      </c>
      <c r="FD74" s="88">
        <v>13249</v>
      </c>
      <c r="FE74" s="88">
        <v>12987</v>
      </c>
      <c r="FF74" s="88">
        <v>12517</v>
      </c>
      <c r="FG74" s="88">
        <v>11992</v>
      </c>
      <c r="FH74" s="88">
        <v>11643</v>
      </c>
      <c r="FI74" s="88">
        <v>11437</v>
      </c>
      <c r="FJ74" s="88">
        <v>11134</v>
      </c>
      <c r="FK74" s="88">
        <v>10778</v>
      </c>
      <c r="FL74" s="88">
        <v>10385</v>
      </c>
      <c r="FM74" s="88">
        <v>9957</v>
      </c>
      <c r="FN74" s="88">
        <v>9928</v>
      </c>
      <c r="FO74" s="88">
        <v>9809</v>
      </c>
      <c r="FP74" s="88">
        <v>9638</v>
      </c>
      <c r="FQ74" s="88">
        <v>9817</v>
      </c>
      <c r="FR74" s="88">
        <v>10087</v>
      </c>
      <c r="FS74" s="88">
        <v>10546</v>
      </c>
      <c r="FT74" s="88">
        <v>11156</v>
      </c>
      <c r="FU74" s="88">
        <v>12407</v>
      </c>
      <c r="FV74" s="88">
        <v>9434</v>
      </c>
      <c r="FW74" s="88">
        <v>8608</v>
      </c>
      <c r="FX74" s="88">
        <v>8670</v>
      </c>
      <c r="FY74" s="88">
        <v>7970</v>
      </c>
      <c r="FZ74" s="88">
        <v>6915</v>
      </c>
      <c r="GA74" s="88">
        <v>5974</v>
      </c>
      <c r="GB74" s="88">
        <v>6189</v>
      </c>
      <c r="GC74" s="88">
        <v>6042</v>
      </c>
      <c r="GD74" s="88">
        <v>5609</v>
      </c>
      <c r="GE74" s="88">
        <v>5311</v>
      </c>
      <c r="GF74" s="88">
        <v>4841</v>
      </c>
      <c r="GG74" s="88">
        <v>4371</v>
      </c>
      <c r="GH74" s="88">
        <v>3946</v>
      </c>
      <c r="GI74" s="88">
        <v>3638</v>
      </c>
      <c r="GJ74" s="88">
        <v>3317</v>
      </c>
      <c r="GK74" s="88">
        <v>3010</v>
      </c>
      <c r="GL74" s="89">
        <v>12435</v>
      </c>
    </row>
    <row r="75" spans="1:194" s="1" customFormat="1" hidden="1" x14ac:dyDescent="0.25">
      <c r="A75" s="90" t="s">
        <v>249</v>
      </c>
      <c r="B75" s="148" t="s">
        <v>314</v>
      </c>
      <c r="C75" s="30" t="str">
        <f t="shared" si="16"/>
        <v xml:space="preserve">England – CCGs - Kernow </v>
      </c>
      <c r="D75" s="51">
        <f t="shared" si="17"/>
        <v>223269</v>
      </c>
      <c r="E75" s="51">
        <f t="shared" si="17"/>
        <v>242963</v>
      </c>
      <c r="F75" s="52">
        <f t="shared" si="18"/>
        <v>575525</v>
      </c>
      <c r="G75" s="52">
        <f t="shared" si="19"/>
        <v>279480</v>
      </c>
      <c r="H75" s="53">
        <f t="shared" si="20"/>
        <v>296045</v>
      </c>
      <c r="I75" s="53">
        <f t="shared" si="21"/>
        <v>223269</v>
      </c>
      <c r="J75" s="53">
        <f t="shared" si="22"/>
        <v>242963</v>
      </c>
      <c r="K75" s="50">
        <f t="shared" si="23"/>
        <v>56211</v>
      </c>
      <c r="L75" s="51">
        <f t="shared" si="24"/>
        <v>53082</v>
      </c>
      <c r="M75" s="87">
        <v>2494</v>
      </c>
      <c r="N75" s="87">
        <v>2605</v>
      </c>
      <c r="O75" s="87">
        <v>2890</v>
      </c>
      <c r="P75" s="87">
        <v>2953</v>
      </c>
      <c r="Q75" s="87">
        <v>3088</v>
      </c>
      <c r="R75" s="87">
        <v>3125</v>
      </c>
      <c r="S75" s="87">
        <v>3143</v>
      </c>
      <c r="T75" s="87">
        <v>3375</v>
      </c>
      <c r="U75" s="87">
        <v>3488</v>
      </c>
      <c r="V75" s="87">
        <v>3492</v>
      </c>
      <c r="W75" s="87">
        <v>3264</v>
      </c>
      <c r="X75" s="87">
        <v>3336</v>
      </c>
      <c r="Y75" s="87">
        <v>3222</v>
      </c>
      <c r="Z75" s="87">
        <v>3338</v>
      </c>
      <c r="AA75" s="87">
        <v>3194</v>
      </c>
      <c r="AB75" s="87">
        <v>3093</v>
      </c>
      <c r="AC75" s="87">
        <v>3047</v>
      </c>
      <c r="AD75" s="87">
        <v>3064</v>
      </c>
      <c r="AE75" s="87">
        <v>3063</v>
      </c>
      <c r="AF75" s="87">
        <v>3252</v>
      </c>
      <c r="AG75" s="87">
        <v>3042</v>
      </c>
      <c r="AH75" s="87">
        <v>3116</v>
      </c>
      <c r="AI75" s="87">
        <v>3185</v>
      </c>
      <c r="AJ75" s="87">
        <v>3056</v>
      </c>
      <c r="AK75" s="87">
        <v>3054</v>
      </c>
      <c r="AL75" s="87">
        <v>2835</v>
      </c>
      <c r="AM75" s="87">
        <v>2765</v>
      </c>
      <c r="AN75" s="87">
        <v>2735</v>
      </c>
      <c r="AO75" s="87">
        <v>2858</v>
      </c>
      <c r="AP75" s="87">
        <v>2854</v>
      </c>
      <c r="AQ75" s="87">
        <v>2787</v>
      </c>
      <c r="AR75" s="87">
        <v>2681</v>
      </c>
      <c r="AS75" s="87">
        <v>2813</v>
      </c>
      <c r="AT75" s="87">
        <v>2664</v>
      </c>
      <c r="AU75" s="87">
        <v>2817</v>
      </c>
      <c r="AV75" s="87">
        <v>2759</v>
      </c>
      <c r="AW75" s="87">
        <v>2743</v>
      </c>
      <c r="AX75" s="87">
        <v>2765</v>
      </c>
      <c r="AY75" s="87">
        <v>2838</v>
      </c>
      <c r="AZ75" s="87">
        <v>3199</v>
      </c>
      <c r="BA75" s="87">
        <v>3175</v>
      </c>
      <c r="BB75" s="87">
        <v>2886</v>
      </c>
      <c r="BC75" s="87">
        <v>2846</v>
      </c>
      <c r="BD75" s="87">
        <v>2887</v>
      </c>
      <c r="BE75" s="87">
        <v>2931</v>
      </c>
      <c r="BF75" s="87">
        <v>3024</v>
      </c>
      <c r="BG75" s="87">
        <v>3156</v>
      </c>
      <c r="BH75" s="87">
        <v>3473</v>
      </c>
      <c r="BI75" s="87">
        <v>3648</v>
      </c>
      <c r="BJ75" s="87">
        <v>3775</v>
      </c>
      <c r="BK75" s="87">
        <v>3719</v>
      </c>
      <c r="BL75" s="87">
        <v>3861</v>
      </c>
      <c r="BM75" s="87">
        <v>3837</v>
      </c>
      <c r="BN75" s="87">
        <v>4176</v>
      </c>
      <c r="BO75" s="87">
        <v>4193</v>
      </c>
      <c r="BP75" s="87">
        <v>4209</v>
      </c>
      <c r="BQ75" s="87">
        <v>4304</v>
      </c>
      <c r="BR75" s="87">
        <v>4227</v>
      </c>
      <c r="BS75" s="87">
        <v>4105</v>
      </c>
      <c r="BT75" s="87">
        <v>4158</v>
      </c>
      <c r="BU75" s="87">
        <v>3980</v>
      </c>
      <c r="BV75" s="87">
        <v>4000</v>
      </c>
      <c r="BW75" s="87">
        <v>3968</v>
      </c>
      <c r="BX75" s="87">
        <v>3874</v>
      </c>
      <c r="BY75" s="87">
        <v>3786</v>
      </c>
      <c r="BZ75" s="87">
        <v>3682</v>
      </c>
      <c r="CA75" s="87">
        <v>3679</v>
      </c>
      <c r="CB75" s="87">
        <v>3692</v>
      </c>
      <c r="CC75" s="87">
        <v>3594</v>
      </c>
      <c r="CD75" s="87">
        <v>3652</v>
      </c>
      <c r="CE75" s="87">
        <v>3770</v>
      </c>
      <c r="CF75" s="87">
        <v>3996</v>
      </c>
      <c r="CG75" s="87">
        <v>4106</v>
      </c>
      <c r="CH75" s="87">
        <v>4571</v>
      </c>
      <c r="CI75" s="87">
        <v>3504</v>
      </c>
      <c r="CJ75" s="87">
        <v>3264</v>
      </c>
      <c r="CK75" s="87">
        <v>3104</v>
      </c>
      <c r="CL75" s="87">
        <v>2863</v>
      </c>
      <c r="CM75" s="87">
        <v>2270</v>
      </c>
      <c r="CN75" s="87">
        <v>1956</v>
      </c>
      <c r="CO75" s="87">
        <v>2076</v>
      </c>
      <c r="CP75" s="87">
        <v>1921</v>
      </c>
      <c r="CQ75" s="87">
        <v>1706</v>
      </c>
      <c r="CR75" s="87">
        <v>1577</v>
      </c>
      <c r="CS75" s="87">
        <v>1329</v>
      </c>
      <c r="CT75" s="87">
        <v>1328</v>
      </c>
      <c r="CU75" s="87">
        <v>1000</v>
      </c>
      <c r="CV75" s="87">
        <v>927</v>
      </c>
      <c r="CW75" s="87">
        <v>768</v>
      </c>
      <c r="CX75" s="87">
        <v>707</v>
      </c>
      <c r="CY75" s="87">
        <v>2148</v>
      </c>
      <c r="CZ75" s="88">
        <v>2313</v>
      </c>
      <c r="DA75" s="88">
        <v>2471</v>
      </c>
      <c r="DB75" s="88">
        <v>2614</v>
      </c>
      <c r="DC75" s="88">
        <v>2662</v>
      </c>
      <c r="DD75" s="88">
        <v>2893</v>
      </c>
      <c r="DE75" s="88">
        <v>2987</v>
      </c>
      <c r="DF75" s="88">
        <v>3117</v>
      </c>
      <c r="DG75" s="88">
        <v>3204</v>
      </c>
      <c r="DH75" s="88">
        <v>3319</v>
      </c>
      <c r="DI75" s="88">
        <v>3224</v>
      </c>
      <c r="DJ75" s="88">
        <v>3133</v>
      </c>
      <c r="DK75" s="88">
        <v>3113</v>
      </c>
      <c r="DL75" s="88">
        <v>3150</v>
      </c>
      <c r="DM75" s="88">
        <v>3138</v>
      </c>
      <c r="DN75" s="88">
        <v>3103</v>
      </c>
      <c r="DO75" s="88">
        <v>2939</v>
      </c>
      <c r="DP75" s="88">
        <v>2957</v>
      </c>
      <c r="DQ75" s="88">
        <v>2745</v>
      </c>
      <c r="DR75" s="88">
        <v>2925</v>
      </c>
      <c r="DS75" s="88">
        <v>2754</v>
      </c>
      <c r="DT75" s="88">
        <v>2872</v>
      </c>
      <c r="DU75" s="88">
        <v>2956</v>
      </c>
      <c r="DV75" s="88">
        <v>2851</v>
      </c>
      <c r="DW75" s="88">
        <v>2877</v>
      </c>
      <c r="DX75" s="88">
        <v>2792</v>
      </c>
      <c r="DY75" s="88">
        <v>2665</v>
      </c>
      <c r="DZ75" s="88">
        <v>2734</v>
      </c>
      <c r="EA75" s="88">
        <v>2775</v>
      </c>
      <c r="EB75" s="88">
        <v>2851</v>
      </c>
      <c r="EC75" s="88">
        <v>2751</v>
      </c>
      <c r="ED75" s="88">
        <v>2767</v>
      </c>
      <c r="EE75" s="88">
        <v>2838</v>
      </c>
      <c r="EF75" s="88">
        <v>3122</v>
      </c>
      <c r="EG75" s="88">
        <v>2920</v>
      </c>
      <c r="EH75" s="88">
        <v>2841</v>
      </c>
      <c r="EI75" s="88">
        <v>3123</v>
      </c>
      <c r="EJ75" s="88">
        <v>3189</v>
      </c>
      <c r="EK75" s="88">
        <v>3079</v>
      </c>
      <c r="EL75" s="88">
        <v>3153</v>
      </c>
      <c r="EM75" s="88">
        <v>3330</v>
      </c>
      <c r="EN75" s="88">
        <v>3263</v>
      </c>
      <c r="EO75" s="88">
        <v>3254</v>
      </c>
      <c r="EP75" s="88">
        <v>3078</v>
      </c>
      <c r="EQ75" s="88">
        <v>3040</v>
      </c>
      <c r="ER75" s="88">
        <v>3221</v>
      </c>
      <c r="ES75" s="88">
        <v>3325</v>
      </c>
      <c r="ET75" s="88">
        <v>3594</v>
      </c>
      <c r="EU75" s="88">
        <v>3883</v>
      </c>
      <c r="EV75" s="88">
        <v>4018</v>
      </c>
      <c r="EW75" s="88">
        <v>4332</v>
      </c>
      <c r="EX75" s="88">
        <v>4171</v>
      </c>
      <c r="EY75" s="88">
        <v>4301</v>
      </c>
      <c r="EZ75" s="88">
        <v>4330</v>
      </c>
      <c r="FA75" s="88">
        <v>4536</v>
      </c>
      <c r="FB75" s="88">
        <v>4629</v>
      </c>
      <c r="FC75" s="88">
        <v>4398</v>
      </c>
      <c r="FD75" s="88">
        <v>4675</v>
      </c>
      <c r="FE75" s="88">
        <v>4520</v>
      </c>
      <c r="FF75" s="88">
        <v>4454</v>
      </c>
      <c r="FG75" s="88">
        <v>4290</v>
      </c>
      <c r="FH75" s="88">
        <v>4314</v>
      </c>
      <c r="FI75" s="88">
        <v>4292</v>
      </c>
      <c r="FJ75" s="88">
        <v>4274</v>
      </c>
      <c r="FK75" s="88">
        <v>4241</v>
      </c>
      <c r="FL75" s="88">
        <v>4098</v>
      </c>
      <c r="FM75" s="88">
        <v>3840</v>
      </c>
      <c r="FN75" s="88">
        <v>4039</v>
      </c>
      <c r="FO75" s="88">
        <v>3987</v>
      </c>
      <c r="FP75" s="88">
        <v>3908</v>
      </c>
      <c r="FQ75" s="88">
        <v>4032</v>
      </c>
      <c r="FR75" s="88">
        <v>4090</v>
      </c>
      <c r="FS75" s="88">
        <v>4281</v>
      </c>
      <c r="FT75" s="88">
        <v>4416</v>
      </c>
      <c r="FU75" s="88">
        <v>4853</v>
      </c>
      <c r="FV75" s="88">
        <v>3746</v>
      </c>
      <c r="FW75" s="88">
        <v>3591</v>
      </c>
      <c r="FX75" s="88">
        <v>3512</v>
      </c>
      <c r="FY75" s="88">
        <v>3125</v>
      </c>
      <c r="FZ75" s="88">
        <v>2760</v>
      </c>
      <c r="GA75" s="88">
        <v>2330</v>
      </c>
      <c r="GB75" s="88">
        <v>2232</v>
      </c>
      <c r="GC75" s="88">
        <v>2169</v>
      </c>
      <c r="GD75" s="88">
        <v>2055</v>
      </c>
      <c r="GE75" s="88">
        <v>2028</v>
      </c>
      <c r="GF75" s="88">
        <v>1822</v>
      </c>
      <c r="GG75" s="88">
        <v>1688</v>
      </c>
      <c r="GH75" s="88">
        <v>1452</v>
      </c>
      <c r="GI75" s="88">
        <v>1371</v>
      </c>
      <c r="GJ75" s="88">
        <v>1232</v>
      </c>
      <c r="GK75" s="88">
        <v>1098</v>
      </c>
      <c r="GL75" s="89">
        <v>4610</v>
      </c>
    </row>
    <row r="76" spans="1:194" s="1" customFormat="1" hidden="1" x14ac:dyDescent="0.25">
      <c r="A76" s="90" t="s">
        <v>249</v>
      </c>
      <c r="B76" s="148" t="s">
        <v>315</v>
      </c>
      <c r="C76" s="30" t="str">
        <f t="shared" si="16"/>
        <v xml:space="preserve">England – CCGs - Kirklees </v>
      </c>
      <c r="D76" s="51">
        <f t="shared" si="17"/>
        <v>168057</v>
      </c>
      <c r="E76" s="51">
        <f t="shared" si="17"/>
        <v>173213</v>
      </c>
      <c r="F76" s="52">
        <f t="shared" si="18"/>
        <v>441290</v>
      </c>
      <c r="G76" s="52">
        <f t="shared" si="19"/>
        <v>219158</v>
      </c>
      <c r="H76" s="53">
        <f t="shared" si="20"/>
        <v>222132</v>
      </c>
      <c r="I76" s="53">
        <f t="shared" si="21"/>
        <v>168057</v>
      </c>
      <c r="J76" s="53">
        <f t="shared" si="22"/>
        <v>173213</v>
      </c>
      <c r="K76" s="50">
        <f t="shared" si="23"/>
        <v>51101</v>
      </c>
      <c r="L76" s="51">
        <f t="shared" si="24"/>
        <v>48919</v>
      </c>
      <c r="M76" s="87">
        <v>2488</v>
      </c>
      <c r="N76" s="87">
        <v>2537</v>
      </c>
      <c r="O76" s="87">
        <v>2623</v>
      </c>
      <c r="P76" s="87">
        <v>2800</v>
      </c>
      <c r="Q76" s="87">
        <v>2871</v>
      </c>
      <c r="R76" s="87">
        <v>2874</v>
      </c>
      <c r="S76" s="87">
        <v>3004</v>
      </c>
      <c r="T76" s="87">
        <v>2967</v>
      </c>
      <c r="U76" s="87">
        <v>2984</v>
      </c>
      <c r="V76" s="87">
        <v>3082</v>
      </c>
      <c r="W76" s="87">
        <v>2965</v>
      </c>
      <c r="X76" s="87">
        <v>3001</v>
      </c>
      <c r="Y76" s="87">
        <v>2928</v>
      </c>
      <c r="Z76" s="87">
        <v>2836</v>
      </c>
      <c r="AA76" s="87">
        <v>2915</v>
      </c>
      <c r="AB76" s="87">
        <v>2784</v>
      </c>
      <c r="AC76" s="87">
        <v>2764</v>
      </c>
      <c r="AD76" s="87">
        <v>2678</v>
      </c>
      <c r="AE76" s="87">
        <v>2641</v>
      </c>
      <c r="AF76" s="87">
        <v>2544</v>
      </c>
      <c r="AG76" s="87">
        <v>2510</v>
      </c>
      <c r="AH76" s="87">
        <v>2795</v>
      </c>
      <c r="AI76" s="87">
        <v>2754</v>
      </c>
      <c r="AJ76" s="87">
        <v>2711</v>
      </c>
      <c r="AK76" s="87">
        <v>2902</v>
      </c>
      <c r="AL76" s="87">
        <v>2711</v>
      </c>
      <c r="AM76" s="87">
        <v>2792</v>
      </c>
      <c r="AN76" s="87">
        <v>2796</v>
      </c>
      <c r="AO76" s="87">
        <v>2824</v>
      </c>
      <c r="AP76" s="87">
        <v>3093</v>
      </c>
      <c r="AQ76" s="87">
        <v>3046</v>
      </c>
      <c r="AR76" s="87">
        <v>2617</v>
      </c>
      <c r="AS76" s="87">
        <v>2828</v>
      </c>
      <c r="AT76" s="87">
        <v>2706</v>
      </c>
      <c r="AU76" s="87">
        <v>2859</v>
      </c>
      <c r="AV76" s="87">
        <v>2704</v>
      </c>
      <c r="AW76" s="87">
        <v>2837</v>
      </c>
      <c r="AX76" s="87">
        <v>2795</v>
      </c>
      <c r="AY76" s="87">
        <v>2830</v>
      </c>
      <c r="AZ76" s="87">
        <v>2824</v>
      </c>
      <c r="BA76" s="87">
        <v>2838</v>
      </c>
      <c r="BB76" s="87">
        <v>2851</v>
      </c>
      <c r="BC76" s="87">
        <v>2621</v>
      </c>
      <c r="BD76" s="87">
        <v>2585</v>
      </c>
      <c r="BE76" s="87">
        <v>2653</v>
      </c>
      <c r="BF76" s="87">
        <v>2658</v>
      </c>
      <c r="BG76" s="87">
        <v>2702</v>
      </c>
      <c r="BH76" s="87">
        <v>2877</v>
      </c>
      <c r="BI76" s="87">
        <v>3169</v>
      </c>
      <c r="BJ76" s="87">
        <v>3229</v>
      </c>
      <c r="BK76" s="87">
        <v>3209</v>
      </c>
      <c r="BL76" s="87">
        <v>3208</v>
      </c>
      <c r="BM76" s="87">
        <v>3228</v>
      </c>
      <c r="BN76" s="87">
        <v>3173</v>
      </c>
      <c r="BO76" s="87">
        <v>3047</v>
      </c>
      <c r="BP76" s="87">
        <v>2970</v>
      </c>
      <c r="BQ76" s="87">
        <v>2978</v>
      </c>
      <c r="BR76" s="87">
        <v>2831</v>
      </c>
      <c r="BS76" s="87">
        <v>2787</v>
      </c>
      <c r="BT76" s="87">
        <v>2735</v>
      </c>
      <c r="BU76" s="87">
        <v>2610</v>
      </c>
      <c r="BV76" s="87">
        <v>2453</v>
      </c>
      <c r="BW76" s="87">
        <v>2558</v>
      </c>
      <c r="BX76" s="87">
        <v>2447</v>
      </c>
      <c r="BY76" s="87">
        <v>2263</v>
      </c>
      <c r="BZ76" s="87">
        <v>2174</v>
      </c>
      <c r="CA76" s="87">
        <v>2178</v>
      </c>
      <c r="CB76" s="87">
        <v>2154</v>
      </c>
      <c r="CC76" s="87">
        <v>2087</v>
      </c>
      <c r="CD76" s="87">
        <v>2129</v>
      </c>
      <c r="CE76" s="87">
        <v>2104</v>
      </c>
      <c r="CF76" s="87">
        <v>2088</v>
      </c>
      <c r="CG76" s="87">
        <v>2189</v>
      </c>
      <c r="CH76" s="87">
        <v>2359</v>
      </c>
      <c r="CI76" s="87">
        <v>1718</v>
      </c>
      <c r="CJ76" s="87">
        <v>1676</v>
      </c>
      <c r="CK76" s="87">
        <v>1457</v>
      </c>
      <c r="CL76" s="87">
        <v>1422</v>
      </c>
      <c r="CM76" s="87">
        <v>1212</v>
      </c>
      <c r="CN76" s="87">
        <v>1081</v>
      </c>
      <c r="CO76" s="87">
        <v>1068</v>
      </c>
      <c r="CP76" s="87">
        <v>1063</v>
      </c>
      <c r="CQ76" s="87">
        <v>985</v>
      </c>
      <c r="CR76" s="87">
        <v>833</v>
      </c>
      <c r="CS76" s="87">
        <v>769</v>
      </c>
      <c r="CT76" s="87">
        <v>635</v>
      </c>
      <c r="CU76" s="87">
        <v>549</v>
      </c>
      <c r="CV76" s="87">
        <v>475</v>
      </c>
      <c r="CW76" s="87">
        <v>416</v>
      </c>
      <c r="CX76" s="87">
        <v>313</v>
      </c>
      <c r="CY76" s="87">
        <v>1124</v>
      </c>
      <c r="CZ76" s="88">
        <v>2396</v>
      </c>
      <c r="DA76" s="88">
        <v>2360</v>
      </c>
      <c r="DB76" s="88">
        <v>2576</v>
      </c>
      <c r="DC76" s="88">
        <v>2710</v>
      </c>
      <c r="DD76" s="88">
        <v>2659</v>
      </c>
      <c r="DE76" s="88">
        <v>2791</v>
      </c>
      <c r="DF76" s="88">
        <v>2717</v>
      </c>
      <c r="DG76" s="88">
        <v>2836</v>
      </c>
      <c r="DH76" s="88">
        <v>2977</v>
      </c>
      <c r="DI76" s="88">
        <v>2995</v>
      </c>
      <c r="DJ76" s="88">
        <v>2794</v>
      </c>
      <c r="DK76" s="88">
        <v>2837</v>
      </c>
      <c r="DL76" s="88">
        <v>2912</v>
      </c>
      <c r="DM76" s="88">
        <v>2774</v>
      </c>
      <c r="DN76" s="88">
        <v>2701</v>
      </c>
      <c r="DO76" s="88">
        <v>2691</v>
      </c>
      <c r="DP76" s="88">
        <v>2597</v>
      </c>
      <c r="DQ76" s="88">
        <v>2596</v>
      </c>
      <c r="DR76" s="88">
        <v>2531</v>
      </c>
      <c r="DS76" s="88">
        <v>2414</v>
      </c>
      <c r="DT76" s="88">
        <v>2499</v>
      </c>
      <c r="DU76" s="88">
        <v>2515</v>
      </c>
      <c r="DV76" s="88">
        <v>2590</v>
      </c>
      <c r="DW76" s="88">
        <v>2623</v>
      </c>
      <c r="DX76" s="88">
        <v>2558</v>
      </c>
      <c r="DY76" s="88">
        <v>2388</v>
      </c>
      <c r="DZ76" s="88">
        <v>2632</v>
      </c>
      <c r="EA76" s="88">
        <v>2552</v>
      </c>
      <c r="EB76" s="88">
        <v>2829</v>
      </c>
      <c r="EC76" s="88">
        <v>2884</v>
      </c>
      <c r="ED76" s="88">
        <v>2860</v>
      </c>
      <c r="EE76" s="88">
        <v>2875</v>
      </c>
      <c r="EF76" s="88">
        <v>3010</v>
      </c>
      <c r="EG76" s="88">
        <v>2866</v>
      </c>
      <c r="EH76" s="88">
        <v>2774</v>
      </c>
      <c r="EI76" s="88">
        <v>2923</v>
      </c>
      <c r="EJ76" s="88">
        <v>2817</v>
      </c>
      <c r="EK76" s="88">
        <v>2950</v>
      </c>
      <c r="EL76" s="88">
        <v>2931</v>
      </c>
      <c r="EM76" s="88">
        <v>2992</v>
      </c>
      <c r="EN76" s="88">
        <v>2894</v>
      </c>
      <c r="EO76" s="88">
        <v>2872</v>
      </c>
      <c r="EP76" s="88">
        <v>2675</v>
      </c>
      <c r="EQ76" s="88">
        <v>2531</v>
      </c>
      <c r="ER76" s="88">
        <v>2657</v>
      </c>
      <c r="ES76" s="88">
        <v>2654</v>
      </c>
      <c r="ET76" s="88">
        <v>2770</v>
      </c>
      <c r="EU76" s="88">
        <v>2853</v>
      </c>
      <c r="EV76" s="88">
        <v>3091</v>
      </c>
      <c r="EW76" s="88">
        <v>3220</v>
      </c>
      <c r="EX76" s="88">
        <v>3108</v>
      </c>
      <c r="EY76" s="88">
        <v>3136</v>
      </c>
      <c r="EZ76" s="88">
        <v>3082</v>
      </c>
      <c r="FA76" s="88">
        <v>2994</v>
      </c>
      <c r="FB76" s="88">
        <v>3029</v>
      </c>
      <c r="FC76" s="88">
        <v>2999</v>
      </c>
      <c r="FD76" s="88">
        <v>2975</v>
      </c>
      <c r="FE76" s="88">
        <v>2934</v>
      </c>
      <c r="FF76" s="88">
        <v>2824</v>
      </c>
      <c r="FG76" s="88">
        <v>2647</v>
      </c>
      <c r="FH76" s="88">
        <v>2724</v>
      </c>
      <c r="FI76" s="88">
        <v>2625</v>
      </c>
      <c r="FJ76" s="88">
        <v>2506</v>
      </c>
      <c r="FK76" s="88">
        <v>2397</v>
      </c>
      <c r="FL76" s="88">
        <v>2267</v>
      </c>
      <c r="FM76" s="88">
        <v>2164</v>
      </c>
      <c r="FN76" s="88">
        <v>2170</v>
      </c>
      <c r="FO76" s="88">
        <v>2157</v>
      </c>
      <c r="FP76" s="88">
        <v>2129</v>
      </c>
      <c r="FQ76" s="88">
        <v>2250</v>
      </c>
      <c r="FR76" s="88">
        <v>2180</v>
      </c>
      <c r="FS76" s="88">
        <v>2279</v>
      </c>
      <c r="FT76" s="88">
        <v>2403</v>
      </c>
      <c r="FU76" s="88">
        <v>2660</v>
      </c>
      <c r="FV76" s="88">
        <v>1869</v>
      </c>
      <c r="FW76" s="88">
        <v>1838</v>
      </c>
      <c r="FX76" s="88">
        <v>1808</v>
      </c>
      <c r="FY76" s="88">
        <v>1701</v>
      </c>
      <c r="FZ76" s="88">
        <v>1525</v>
      </c>
      <c r="GA76" s="88">
        <v>1266</v>
      </c>
      <c r="GB76" s="88">
        <v>1365</v>
      </c>
      <c r="GC76" s="88">
        <v>1245</v>
      </c>
      <c r="GD76" s="88">
        <v>1292</v>
      </c>
      <c r="GE76" s="88">
        <v>1180</v>
      </c>
      <c r="GF76" s="88">
        <v>1026</v>
      </c>
      <c r="GG76" s="88">
        <v>909</v>
      </c>
      <c r="GH76" s="88">
        <v>859</v>
      </c>
      <c r="GI76" s="88">
        <v>707</v>
      </c>
      <c r="GJ76" s="88">
        <v>639</v>
      </c>
      <c r="GK76" s="88">
        <v>623</v>
      </c>
      <c r="GL76" s="89">
        <v>2492</v>
      </c>
    </row>
    <row r="77" spans="1:194" s="1" customFormat="1" hidden="1" x14ac:dyDescent="0.25">
      <c r="A77" s="90" t="s">
        <v>249</v>
      </c>
      <c r="B77" s="148" t="s">
        <v>316</v>
      </c>
      <c r="C77" s="30" t="str">
        <f t="shared" si="16"/>
        <v xml:space="preserve">England – CCGs - Knowsley </v>
      </c>
      <c r="D77" s="51">
        <f t="shared" si="17"/>
        <v>54795</v>
      </c>
      <c r="E77" s="51">
        <f t="shared" si="17"/>
        <v>63220</v>
      </c>
      <c r="F77" s="52">
        <f t="shared" si="18"/>
        <v>152452</v>
      </c>
      <c r="G77" s="52">
        <f t="shared" si="19"/>
        <v>72488</v>
      </c>
      <c r="H77" s="53">
        <f t="shared" si="20"/>
        <v>79964</v>
      </c>
      <c r="I77" s="53">
        <f t="shared" si="21"/>
        <v>54795</v>
      </c>
      <c r="J77" s="53">
        <f t="shared" si="22"/>
        <v>63220</v>
      </c>
      <c r="K77" s="50">
        <f t="shared" si="23"/>
        <v>17693</v>
      </c>
      <c r="L77" s="51">
        <f t="shared" si="24"/>
        <v>16744</v>
      </c>
      <c r="M77" s="87">
        <v>982</v>
      </c>
      <c r="N77" s="87">
        <v>1056</v>
      </c>
      <c r="O77" s="87">
        <v>1046</v>
      </c>
      <c r="P77" s="87">
        <v>1070</v>
      </c>
      <c r="Q77" s="87">
        <v>1070</v>
      </c>
      <c r="R77" s="87">
        <v>1106</v>
      </c>
      <c r="S77" s="87">
        <v>1007</v>
      </c>
      <c r="T77" s="87">
        <v>1027</v>
      </c>
      <c r="U77" s="87">
        <v>1029</v>
      </c>
      <c r="V77" s="87">
        <v>1060</v>
      </c>
      <c r="W77" s="87">
        <v>995</v>
      </c>
      <c r="X77" s="87">
        <v>946</v>
      </c>
      <c r="Y77" s="87">
        <v>885</v>
      </c>
      <c r="Z77" s="87">
        <v>928</v>
      </c>
      <c r="AA77" s="87">
        <v>949</v>
      </c>
      <c r="AB77" s="87">
        <v>907</v>
      </c>
      <c r="AC77" s="87">
        <v>792</v>
      </c>
      <c r="AD77" s="87">
        <v>838</v>
      </c>
      <c r="AE77" s="87">
        <v>813</v>
      </c>
      <c r="AF77" s="87">
        <v>820</v>
      </c>
      <c r="AG77" s="87">
        <v>809</v>
      </c>
      <c r="AH77" s="87">
        <v>823</v>
      </c>
      <c r="AI77" s="87">
        <v>927</v>
      </c>
      <c r="AJ77" s="87">
        <v>898</v>
      </c>
      <c r="AK77" s="87">
        <v>952</v>
      </c>
      <c r="AL77" s="87">
        <v>982</v>
      </c>
      <c r="AM77" s="87">
        <v>1022</v>
      </c>
      <c r="AN77" s="87">
        <v>965</v>
      </c>
      <c r="AO77" s="87">
        <v>1053</v>
      </c>
      <c r="AP77" s="87">
        <v>1085</v>
      </c>
      <c r="AQ77" s="87">
        <v>1090</v>
      </c>
      <c r="AR77" s="87">
        <v>1062</v>
      </c>
      <c r="AS77" s="87">
        <v>937</v>
      </c>
      <c r="AT77" s="87">
        <v>968</v>
      </c>
      <c r="AU77" s="87">
        <v>985</v>
      </c>
      <c r="AV77" s="87">
        <v>975</v>
      </c>
      <c r="AW77" s="87">
        <v>895</v>
      </c>
      <c r="AX77" s="87">
        <v>901</v>
      </c>
      <c r="AY77" s="87">
        <v>862</v>
      </c>
      <c r="AZ77" s="87">
        <v>786</v>
      </c>
      <c r="BA77" s="87">
        <v>773</v>
      </c>
      <c r="BB77" s="87">
        <v>789</v>
      </c>
      <c r="BC77" s="87">
        <v>696</v>
      </c>
      <c r="BD77" s="87">
        <v>624</v>
      </c>
      <c r="BE77" s="87">
        <v>707</v>
      </c>
      <c r="BF77" s="87">
        <v>696</v>
      </c>
      <c r="BG77" s="87">
        <v>822</v>
      </c>
      <c r="BH77" s="87">
        <v>767</v>
      </c>
      <c r="BI77" s="87">
        <v>869</v>
      </c>
      <c r="BJ77" s="87">
        <v>898</v>
      </c>
      <c r="BK77" s="87">
        <v>910</v>
      </c>
      <c r="BL77" s="87">
        <v>916</v>
      </c>
      <c r="BM77" s="87">
        <v>911</v>
      </c>
      <c r="BN77" s="87">
        <v>951</v>
      </c>
      <c r="BO77" s="87">
        <v>953</v>
      </c>
      <c r="BP77" s="87">
        <v>1011</v>
      </c>
      <c r="BQ77" s="87">
        <v>1062</v>
      </c>
      <c r="BR77" s="87">
        <v>1054</v>
      </c>
      <c r="BS77" s="87">
        <v>1075</v>
      </c>
      <c r="BT77" s="87">
        <v>1075</v>
      </c>
      <c r="BU77" s="87">
        <v>1046</v>
      </c>
      <c r="BV77" s="87">
        <v>946</v>
      </c>
      <c r="BW77" s="87">
        <v>975</v>
      </c>
      <c r="BX77" s="87">
        <v>1031</v>
      </c>
      <c r="BY77" s="87">
        <v>853</v>
      </c>
      <c r="BZ77" s="87">
        <v>838</v>
      </c>
      <c r="CA77" s="87">
        <v>802</v>
      </c>
      <c r="CB77" s="87">
        <v>799</v>
      </c>
      <c r="CC77" s="87">
        <v>674</v>
      </c>
      <c r="CD77" s="87">
        <v>716</v>
      </c>
      <c r="CE77" s="87">
        <v>650</v>
      </c>
      <c r="CF77" s="87">
        <v>731</v>
      </c>
      <c r="CG77" s="87">
        <v>623</v>
      </c>
      <c r="CH77" s="87">
        <v>722</v>
      </c>
      <c r="CI77" s="87">
        <v>501</v>
      </c>
      <c r="CJ77" s="87">
        <v>451</v>
      </c>
      <c r="CK77" s="87">
        <v>451</v>
      </c>
      <c r="CL77" s="87">
        <v>402</v>
      </c>
      <c r="CM77" s="87">
        <v>383</v>
      </c>
      <c r="CN77" s="87">
        <v>342</v>
      </c>
      <c r="CO77" s="87">
        <v>343</v>
      </c>
      <c r="CP77" s="87">
        <v>326</v>
      </c>
      <c r="CQ77" s="87">
        <v>316</v>
      </c>
      <c r="CR77" s="87">
        <v>276</v>
      </c>
      <c r="CS77" s="87">
        <v>247</v>
      </c>
      <c r="CT77" s="87">
        <v>223</v>
      </c>
      <c r="CU77" s="87">
        <v>175</v>
      </c>
      <c r="CV77" s="87">
        <v>142</v>
      </c>
      <c r="CW77" s="87">
        <v>124</v>
      </c>
      <c r="CX77" s="87">
        <v>133</v>
      </c>
      <c r="CY77" s="87">
        <v>385</v>
      </c>
      <c r="CZ77" s="88">
        <v>913</v>
      </c>
      <c r="DA77" s="88">
        <v>946</v>
      </c>
      <c r="DB77" s="88">
        <v>991</v>
      </c>
      <c r="DC77" s="88">
        <v>1031</v>
      </c>
      <c r="DD77" s="88">
        <v>984</v>
      </c>
      <c r="DE77" s="88">
        <v>1048</v>
      </c>
      <c r="DF77" s="88">
        <v>911</v>
      </c>
      <c r="DG77" s="88">
        <v>900</v>
      </c>
      <c r="DH77" s="88">
        <v>964</v>
      </c>
      <c r="DI77" s="88">
        <v>999</v>
      </c>
      <c r="DJ77" s="88">
        <v>925</v>
      </c>
      <c r="DK77" s="88">
        <v>886</v>
      </c>
      <c r="DL77" s="88">
        <v>919</v>
      </c>
      <c r="DM77" s="88">
        <v>857</v>
      </c>
      <c r="DN77" s="88">
        <v>929</v>
      </c>
      <c r="DO77" s="88">
        <v>903</v>
      </c>
      <c r="DP77" s="88">
        <v>803</v>
      </c>
      <c r="DQ77" s="88">
        <v>835</v>
      </c>
      <c r="DR77" s="88">
        <v>785</v>
      </c>
      <c r="DS77" s="88">
        <v>718</v>
      </c>
      <c r="DT77" s="88">
        <v>728</v>
      </c>
      <c r="DU77" s="88">
        <v>858</v>
      </c>
      <c r="DV77" s="88">
        <v>852</v>
      </c>
      <c r="DW77" s="88">
        <v>1023</v>
      </c>
      <c r="DX77" s="88">
        <v>1025</v>
      </c>
      <c r="DY77" s="88">
        <v>953</v>
      </c>
      <c r="DZ77" s="88">
        <v>1034</v>
      </c>
      <c r="EA77" s="88">
        <v>1118</v>
      </c>
      <c r="EB77" s="88">
        <v>1263</v>
      </c>
      <c r="EC77" s="88">
        <v>1217</v>
      </c>
      <c r="ED77" s="88">
        <v>1175</v>
      </c>
      <c r="EE77" s="88">
        <v>1139</v>
      </c>
      <c r="EF77" s="88">
        <v>1202</v>
      </c>
      <c r="EG77" s="88">
        <v>1227</v>
      </c>
      <c r="EH77" s="88">
        <v>1146</v>
      </c>
      <c r="EI77" s="88">
        <v>1110</v>
      </c>
      <c r="EJ77" s="88">
        <v>1013</v>
      </c>
      <c r="EK77" s="88">
        <v>998</v>
      </c>
      <c r="EL77" s="88">
        <v>988</v>
      </c>
      <c r="EM77" s="88">
        <v>973</v>
      </c>
      <c r="EN77" s="88">
        <v>973</v>
      </c>
      <c r="EO77" s="88">
        <v>955</v>
      </c>
      <c r="EP77" s="88">
        <v>846</v>
      </c>
      <c r="EQ77" s="88">
        <v>745</v>
      </c>
      <c r="ER77" s="88">
        <v>838</v>
      </c>
      <c r="ES77" s="88">
        <v>884</v>
      </c>
      <c r="ET77" s="88">
        <v>895</v>
      </c>
      <c r="EU77" s="88">
        <v>862</v>
      </c>
      <c r="EV77" s="88">
        <v>1055</v>
      </c>
      <c r="EW77" s="88">
        <v>1088</v>
      </c>
      <c r="EX77" s="88">
        <v>1101</v>
      </c>
      <c r="EY77" s="88">
        <v>1091</v>
      </c>
      <c r="EZ77" s="88">
        <v>1060</v>
      </c>
      <c r="FA77" s="88">
        <v>1139</v>
      </c>
      <c r="FB77" s="88">
        <v>1143</v>
      </c>
      <c r="FC77" s="88">
        <v>1251</v>
      </c>
      <c r="FD77" s="88">
        <v>1187</v>
      </c>
      <c r="FE77" s="88">
        <v>1202</v>
      </c>
      <c r="FF77" s="88">
        <v>1314</v>
      </c>
      <c r="FG77" s="88">
        <v>1153</v>
      </c>
      <c r="FH77" s="88">
        <v>1101</v>
      </c>
      <c r="FI77" s="88">
        <v>1073</v>
      </c>
      <c r="FJ77" s="88">
        <v>1076</v>
      </c>
      <c r="FK77" s="88">
        <v>1068</v>
      </c>
      <c r="FL77" s="88">
        <v>931</v>
      </c>
      <c r="FM77" s="88">
        <v>932</v>
      </c>
      <c r="FN77" s="88">
        <v>901</v>
      </c>
      <c r="FO77" s="88">
        <v>885</v>
      </c>
      <c r="FP77" s="88">
        <v>766</v>
      </c>
      <c r="FQ77" s="88">
        <v>803</v>
      </c>
      <c r="FR77" s="88">
        <v>788</v>
      </c>
      <c r="FS77" s="88">
        <v>693</v>
      </c>
      <c r="FT77" s="88">
        <v>770</v>
      </c>
      <c r="FU77" s="88">
        <v>726</v>
      </c>
      <c r="FV77" s="88">
        <v>605</v>
      </c>
      <c r="FW77" s="88">
        <v>550</v>
      </c>
      <c r="FX77" s="88">
        <v>557</v>
      </c>
      <c r="FY77" s="88">
        <v>483</v>
      </c>
      <c r="FZ77" s="88">
        <v>442</v>
      </c>
      <c r="GA77" s="88">
        <v>413</v>
      </c>
      <c r="GB77" s="88">
        <v>469</v>
      </c>
      <c r="GC77" s="88">
        <v>434</v>
      </c>
      <c r="GD77" s="88">
        <v>445</v>
      </c>
      <c r="GE77" s="88">
        <v>406</v>
      </c>
      <c r="GF77" s="88">
        <v>399</v>
      </c>
      <c r="GG77" s="88">
        <v>340</v>
      </c>
      <c r="GH77" s="88">
        <v>301</v>
      </c>
      <c r="GI77" s="88">
        <v>281</v>
      </c>
      <c r="GJ77" s="88">
        <v>284</v>
      </c>
      <c r="GK77" s="88">
        <v>195</v>
      </c>
      <c r="GL77" s="89">
        <v>776</v>
      </c>
    </row>
    <row r="78" spans="1:194" s="1" customFormat="1" hidden="1" x14ac:dyDescent="0.25">
      <c r="A78" s="90" t="s">
        <v>249</v>
      </c>
      <c r="B78" s="148" t="s">
        <v>317</v>
      </c>
      <c r="C78" s="30" t="str">
        <f t="shared" si="16"/>
        <v xml:space="preserve">England – CCGs - Leeds </v>
      </c>
      <c r="D78" s="51">
        <f t="shared" si="17"/>
        <v>304065</v>
      </c>
      <c r="E78" s="51">
        <f t="shared" si="17"/>
        <v>324140</v>
      </c>
      <c r="F78" s="52">
        <f t="shared" si="18"/>
        <v>798786</v>
      </c>
      <c r="G78" s="52">
        <f t="shared" si="19"/>
        <v>391667</v>
      </c>
      <c r="H78" s="53">
        <f t="shared" si="20"/>
        <v>407119</v>
      </c>
      <c r="I78" s="53">
        <f t="shared" si="21"/>
        <v>304065</v>
      </c>
      <c r="J78" s="53">
        <f t="shared" si="22"/>
        <v>324140</v>
      </c>
      <c r="K78" s="50">
        <f t="shared" si="23"/>
        <v>87602</v>
      </c>
      <c r="L78" s="51">
        <f t="shared" si="24"/>
        <v>82979</v>
      </c>
      <c r="M78" s="87">
        <v>4561</v>
      </c>
      <c r="N78" s="87">
        <v>4925</v>
      </c>
      <c r="O78" s="87">
        <v>5070</v>
      </c>
      <c r="P78" s="87">
        <v>5187</v>
      </c>
      <c r="Q78" s="87">
        <v>5302</v>
      </c>
      <c r="R78" s="87">
        <v>5187</v>
      </c>
      <c r="S78" s="87">
        <v>5142</v>
      </c>
      <c r="T78" s="87">
        <v>5347</v>
      </c>
      <c r="U78" s="87">
        <v>5303</v>
      </c>
      <c r="V78" s="87">
        <v>5016</v>
      </c>
      <c r="W78" s="87">
        <v>5079</v>
      </c>
      <c r="X78" s="87">
        <v>4905</v>
      </c>
      <c r="Y78" s="87">
        <v>4714</v>
      </c>
      <c r="Z78" s="87">
        <v>4704</v>
      </c>
      <c r="AA78" s="87">
        <v>4588</v>
      </c>
      <c r="AB78" s="87">
        <v>4180</v>
      </c>
      <c r="AC78" s="87">
        <v>4218</v>
      </c>
      <c r="AD78" s="87">
        <v>4174</v>
      </c>
      <c r="AE78" s="87">
        <v>4459</v>
      </c>
      <c r="AF78" s="87">
        <v>6808</v>
      </c>
      <c r="AG78" s="87">
        <v>7951</v>
      </c>
      <c r="AH78" s="87">
        <v>7853</v>
      </c>
      <c r="AI78" s="87">
        <v>7649</v>
      </c>
      <c r="AJ78" s="87">
        <v>7645</v>
      </c>
      <c r="AK78" s="87">
        <v>7589</v>
      </c>
      <c r="AL78" s="87">
        <v>7134</v>
      </c>
      <c r="AM78" s="87">
        <v>7050</v>
      </c>
      <c r="AN78" s="87">
        <v>7313</v>
      </c>
      <c r="AO78" s="87">
        <v>6970</v>
      </c>
      <c r="AP78" s="87">
        <v>6853</v>
      </c>
      <c r="AQ78" s="87">
        <v>5720</v>
      </c>
      <c r="AR78" s="87">
        <v>5539</v>
      </c>
      <c r="AS78" s="87">
        <v>5775</v>
      </c>
      <c r="AT78" s="87">
        <v>5186</v>
      </c>
      <c r="AU78" s="87">
        <v>5237</v>
      </c>
      <c r="AV78" s="87">
        <v>5054</v>
      </c>
      <c r="AW78" s="87">
        <v>5275</v>
      </c>
      <c r="AX78" s="87">
        <v>4872</v>
      </c>
      <c r="AY78" s="87">
        <v>5099</v>
      </c>
      <c r="AZ78" s="87">
        <v>4951</v>
      </c>
      <c r="BA78" s="87">
        <v>5011</v>
      </c>
      <c r="BB78" s="87">
        <v>4623</v>
      </c>
      <c r="BC78" s="87">
        <v>4312</v>
      </c>
      <c r="BD78" s="87">
        <v>4375</v>
      </c>
      <c r="BE78" s="87">
        <v>4432</v>
      </c>
      <c r="BF78" s="87">
        <v>4303</v>
      </c>
      <c r="BG78" s="87">
        <v>4311</v>
      </c>
      <c r="BH78" s="87">
        <v>4678</v>
      </c>
      <c r="BI78" s="87">
        <v>4643</v>
      </c>
      <c r="BJ78" s="87">
        <v>5052</v>
      </c>
      <c r="BK78" s="87">
        <v>4727</v>
      </c>
      <c r="BL78" s="87">
        <v>4618</v>
      </c>
      <c r="BM78" s="87">
        <v>4684</v>
      </c>
      <c r="BN78" s="87">
        <v>4869</v>
      </c>
      <c r="BO78" s="87">
        <v>4790</v>
      </c>
      <c r="BP78" s="87">
        <v>4864</v>
      </c>
      <c r="BQ78" s="87">
        <v>4758</v>
      </c>
      <c r="BR78" s="87">
        <v>4541</v>
      </c>
      <c r="BS78" s="87">
        <v>4400</v>
      </c>
      <c r="BT78" s="87">
        <v>4148</v>
      </c>
      <c r="BU78" s="87">
        <v>3863</v>
      </c>
      <c r="BV78" s="87">
        <v>3814</v>
      </c>
      <c r="BW78" s="87">
        <v>3722</v>
      </c>
      <c r="BX78" s="87">
        <v>3570</v>
      </c>
      <c r="BY78" s="87">
        <v>3445</v>
      </c>
      <c r="BZ78" s="87">
        <v>3161</v>
      </c>
      <c r="CA78" s="87">
        <v>3367</v>
      </c>
      <c r="CB78" s="87">
        <v>3227</v>
      </c>
      <c r="CC78" s="87">
        <v>3017</v>
      </c>
      <c r="CD78" s="87">
        <v>3120</v>
      </c>
      <c r="CE78" s="87">
        <v>3060</v>
      </c>
      <c r="CF78" s="87">
        <v>3246</v>
      </c>
      <c r="CG78" s="87">
        <v>3306</v>
      </c>
      <c r="CH78" s="87">
        <v>3550</v>
      </c>
      <c r="CI78" s="87">
        <v>2525</v>
      </c>
      <c r="CJ78" s="87">
        <v>2400</v>
      </c>
      <c r="CK78" s="87">
        <v>2371</v>
      </c>
      <c r="CL78" s="87">
        <v>2209</v>
      </c>
      <c r="CM78" s="87">
        <v>1885</v>
      </c>
      <c r="CN78" s="87">
        <v>1594</v>
      </c>
      <c r="CO78" s="87">
        <v>1703</v>
      </c>
      <c r="CP78" s="87">
        <v>1599</v>
      </c>
      <c r="CQ78" s="87">
        <v>1579</v>
      </c>
      <c r="CR78" s="87">
        <v>1424</v>
      </c>
      <c r="CS78" s="87">
        <v>1272</v>
      </c>
      <c r="CT78" s="87">
        <v>1141</v>
      </c>
      <c r="CU78" s="87">
        <v>977</v>
      </c>
      <c r="CV78" s="87">
        <v>822</v>
      </c>
      <c r="CW78" s="87">
        <v>679</v>
      </c>
      <c r="CX78" s="87">
        <v>578</v>
      </c>
      <c r="CY78" s="87">
        <v>1718</v>
      </c>
      <c r="CZ78" s="88">
        <v>4470</v>
      </c>
      <c r="DA78" s="88">
        <v>4684</v>
      </c>
      <c r="DB78" s="88">
        <v>4796</v>
      </c>
      <c r="DC78" s="88">
        <v>4822</v>
      </c>
      <c r="DD78" s="88">
        <v>4916</v>
      </c>
      <c r="DE78" s="88">
        <v>5030</v>
      </c>
      <c r="DF78" s="88">
        <v>4865</v>
      </c>
      <c r="DG78" s="88">
        <v>4870</v>
      </c>
      <c r="DH78" s="88">
        <v>4999</v>
      </c>
      <c r="DI78" s="88">
        <v>4848</v>
      </c>
      <c r="DJ78" s="88">
        <v>4891</v>
      </c>
      <c r="DK78" s="88">
        <v>4731</v>
      </c>
      <c r="DL78" s="88">
        <v>4457</v>
      </c>
      <c r="DM78" s="88">
        <v>4322</v>
      </c>
      <c r="DN78" s="88">
        <v>4362</v>
      </c>
      <c r="DO78" s="88">
        <v>4147</v>
      </c>
      <c r="DP78" s="88">
        <v>3964</v>
      </c>
      <c r="DQ78" s="88">
        <v>3805</v>
      </c>
      <c r="DR78" s="88">
        <v>4544</v>
      </c>
      <c r="DS78" s="88">
        <v>7888</v>
      </c>
      <c r="DT78" s="88">
        <v>9346</v>
      </c>
      <c r="DU78" s="88">
        <v>8850</v>
      </c>
      <c r="DV78" s="88">
        <v>8215</v>
      </c>
      <c r="DW78" s="88">
        <v>7616</v>
      </c>
      <c r="DX78" s="88">
        <v>7166</v>
      </c>
      <c r="DY78" s="88">
        <v>6991</v>
      </c>
      <c r="DZ78" s="88">
        <v>6979</v>
      </c>
      <c r="EA78" s="88">
        <v>7267</v>
      </c>
      <c r="EB78" s="88">
        <v>7004</v>
      </c>
      <c r="EC78" s="88">
        <v>6103</v>
      </c>
      <c r="ED78" s="88">
        <v>5429</v>
      </c>
      <c r="EE78" s="88">
        <v>5367</v>
      </c>
      <c r="EF78" s="88">
        <v>5325</v>
      </c>
      <c r="EG78" s="88">
        <v>5218</v>
      </c>
      <c r="EH78" s="88">
        <v>5582</v>
      </c>
      <c r="EI78" s="88">
        <v>5367</v>
      </c>
      <c r="EJ78" s="88">
        <v>5309</v>
      </c>
      <c r="EK78" s="88">
        <v>5352</v>
      </c>
      <c r="EL78" s="88">
        <v>5382</v>
      </c>
      <c r="EM78" s="88">
        <v>5363</v>
      </c>
      <c r="EN78" s="88">
        <v>5229</v>
      </c>
      <c r="EO78" s="88">
        <v>4787</v>
      </c>
      <c r="EP78" s="88">
        <v>4440</v>
      </c>
      <c r="EQ78" s="88">
        <v>4394</v>
      </c>
      <c r="ER78" s="88">
        <v>4557</v>
      </c>
      <c r="ES78" s="88">
        <v>4396</v>
      </c>
      <c r="ET78" s="88">
        <v>4441</v>
      </c>
      <c r="EU78" s="88">
        <v>4620</v>
      </c>
      <c r="EV78" s="88">
        <v>4829</v>
      </c>
      <c r="EW78" s="88">
        <v>5044</v>
      </c>
      <c r="EX78" s="88">
        <v>4775</v>
      </c>
      <c r="EY78" s="88">
        <v>4955</v>
      </c>
      <c r="EZ78" s="88">
        <v>4959</v>
      </c>
      <c r="FA78" s="88">
        <v>4872</v>
      </c>
      <c r="FB78" s="88">
        <v>4739</v>
      </c>
      <c r="FC78" s="88">
        <v>4809</v>
      </c>
      <c r="FD78" s="88">
        <v>4705</v>
      </c>
      <c r="FE78" s="88">
        <v>4702</v>
      </c>
      <c r="FF78" s="88">
        <v>4621</v>
      </c>
      <c r="FG78" s="88">
        <v>4385</v>
      </c>
      <c r="FH78" s="88">
        <v>4132</v>
      </c>
      <c r="FI78" s="88">
        <v>4121</v>
      </c>
      <c r="FJ78" s="88">
        <v>4032</v>
      </c>
      <c r="FK78" s="88">
        <v>3989</v>
      </c>
      <c r="FL78" s="88">
        <v>3690</v>
      </c>
      <c r="FM78" s="88">
        <v>3379</v>
      </c>
      <c r="FN78" s="88">
        <v>3493</v>
      </c>
      <c r="FO78" s="88">
        <v>3464</v>
      </c>
      <c r="FP78" s="88">
        <v>3388</v>
      </c>
      <c r="FQ78" s="88">
        <v>3459</v>
      </c>
      <c r="FR78" s="88">
        <v>3457</v>
      </c>
      <c r="FS78" s="88">
        <v>3483</v>
      </c>
      <c r="FT78" s="88">
        <v>3750</v>
      </c>
      <c r="FU78" s="88">
        <v>4087</v>
      </c>
      <c r="FV78" s="88">
        <v>2991</v>
      </c>
      <c r="FW78" s="88">
        <v>2862</v>
      </c>
      <c r="FX78" s="88">
        <v>2748</v>
      </c>
      <c r="FY78" s="88">
        <v>2613</v>
      </c>
      <c r="FZ78" s="88">
        <v>2260</v>
      </c>
      <c r="GA78" s="88">
        <v>2090</v>
      </c>
      <c r="GB78" s="88">
        <v>2274</v>
      </c>
      <c r="GC78" s="88">
        <v>2114</v>
      </c>
      <c r="GD78" s="88">
        <v>2100</v>
      </c>
      <c r="GE78" s="88">
        <v>1983</v>
      </c>
      <c r="GF78" s="88">
        <v>1894</v>
      </c>
      <c r="GG78" s="88">
        <v>1765</v>
      </c>
      <c r="GH78" s="88">
        <v>1413</v>
      </c>
      <c r="GI78" s="88">
        <v>1253</v>
      </c>
      <c r="GJ78" s="88">
        <v>1185</v>
      </c>
      <c r="GK78" s="88">
        <v>1030</v>
      </c>
      <c r="GL78" s="89">
        <v>3719</v>
      </c>
    </row>
    <row r="79" spans="1:194" s="1" customFormat="1" hidden="1" x14ac:dyDescent="0.25">
      <c r="A79" s="90" t="s">
        <v>249</v>
      </c>
      <c r="B79" s="148" t="s">
        <v>318</v>
      </c>
      <c r="C79" s="30" t="str">
        <f t="shared" si="16"/>
        <v xml:space="preserve">England – CCGs - Leicester City </v>
      </c>
      <c r="D79" s="51">
        <f t="shared" si="17"/>
        <v>135163</v>
      </c>
      <c r="E79" s="51">
        <f t="shared" si="17"/>
        <v>134804</v>
      </c>
      <c r="F79" s="52">
        <f t="shared" si="18"/>
        <v>354036</v>
      </c>
      <c r="G79" s="52">
        <f t="shared" si="19"/>
        <v>178126</v>
      </c>
      <c r="H79" s="53">
        <f t="shared" si="20"/>
        <v>175910</v>
      </c>
      <c r="I79" s="53">
        <f t="shared" si="21"/>
        <v>135163</v>
      </c>
      <c r="J79" s="53">
        <f t="shared" si="22"/>
        <v>134804</v>
      </c>
      <c r="K79" s="50">
        <f t="shared" si="23"/>
        <v>42963</v>
      </c>
      <c r="L79" s="51">
        <f t="shared" si="24"/>
        <v>41106</v>
      </c>
      <c r="M79" s="87">
        <v>2315</v>
      </c>
      <c r="N79" s="87">
        <v>2418</v>
      </c>
      <c r="O79" s="87">
        <v>2412</v>
      </c>
      <c r="P79" s="87">
        <v>2521</v>
      </c>
      <c r="Q79" s="87">
        <v>2520</v>
      </c>
      <c r="R79" s="87">
        <v>2618</v>
      </c>
      <c r="S79" s="87">
        <v>2573</v>
      </c>
      <c r="T79" s="87">
        <v>2495</v>
      </c>
      <c r="U79" s="87">
        <v>2608</v>
      </c>
      <c r="V79" s="87">
        <v>2442</v>
      </c>
      <c r="W79" s="87">
        <v>2251</v>
      </c>
      <c r="X79" s="87">
        <v>2446</v>
      </c>
      <c r="Y79" s="87">
        <v>2371</v>
      </c>
      <c r="Z79" s="87">
        <v>2336</v>
      </c>
      <c r="AA79" s="87">
        <v>2350</v>
      </c>
      <c r="AB79" s="87">
        <v>2132</v>
      </c>
      <c r="AC79" s="87">
        <v>2100</v>
      </c>
      <c r="AD79" s="87">
        <v>2055</v>
      </c>
      <c r="AE79" s="87">
        <v>2305</v>
      </c>
      <c r="AF79" s="87">
        <v>3424</v>
      </c>
      <c r="AG79" s="87">
        <v>4475</v>
      </c>
      <c r="AH79" s="87">
        <v>4802</v>
      </c>
      <c r="AI79" s="87">
        <v>4403</v>
      </c>
      <c r="AJ79" s="87">
        <v>3764</v>
      </c>
      <c r="AK79" s="87">
        <v>3094</v>
      </c>
      <c r="AL79" s="87">
        <v>3147</v>
      </c>
      <c r="AM79" s="87">
        <v>3419</v>
      </c>
      <c r="AN79" s="87">
        <v>3368</v>
      </c>
      <c r="AO79" s="87">
        <v>3358</v>
      </c>
      <c r="AP79" s="87">
        <v>3565</v>
      </c>
      <c r="AQ79" s="87">
        <v>3109</v>
      </c>
      <c r="AR79" s="87">
        <v>2689</v>
      </c>
      <c r="AS79" s="87">
        <v>2575</v>
      </c>
      <c r="AT79" s="87">
        <v>2430</v>
      </c>
      <c r="AU79" s="87">
        <v>2318</v>
      </c>
      <c r="AV79" s="87">
        <v>2422</v>
      </c>
      <c r="AW79" s="87">
        <v>2632</v>
      </c>
      <c r="AX79" s="87">
        <v>2420</v>
      </c>
      <c r="AY79" s="87">
        <v>2305</v>
      </c>
      <c r="AZ79" s="87">
        <v>2300</v>
      </c>
      <c r="BA79" s="87">
        <v>2376</v>
      </c>
      <c r="BB79" s="87">
        <v>2286</v>
      </c>
      <c r="BC79" s="87">
        <v>2053</v>
      </c>
      <c r="BD79" s="87">
        <v>1981</v>
      </c>
      <c r="BE79" s="87">
        <v>2052</v>
      </c>
      <c r="BF79" s="87">
        <v>1980</v>
      </c>
      <c r="BG79" s="87">
        <v>1853</v>
      </c>
      <c r="BH79" s="87">
        <v>1976</v>
      </c>
      <c r="BI79" s="87">
        <v>1957</v>
      </c>
      <c r="BJ79" s="87">
        <v>1936</v>
      </c>
      <c r="BK79" s="87">
        <v>1840</v>
      </c>
      <c r="BL79" s="87">
        <v>1833</v>
      </c>
      <c r="BM79" s="87">
        <v>1913</v>
      </c>
      <c r="BN79" s="87">
        <v>1781</v>
      </c>
      <c r="BO79" s="87">
        <v>1838</v>
      </c>
      <c r="BP79" s="87">
        <v>1915</v>
      </c>
      <c r="BQ79" s="87">
        <v>1799</v>
      </c>
      <c r="BR79" s="87">
        <v>1894</v>
      </c>
      <c r="BS79" s="87">
        <v>1784</v>
      </c>
      <c r="BT79" s="87">
        <v>1844</v>
      </c>
      <c r="BU79" s="87">
        <v>1707</v>
      </c>
      <c r="BV79" s="87">
        <v>1681</v>
      </c>
      <c r="BW79" s="87">
        <v>1615</v>
      </c>
      <c r="BX79" s="87">
        <v>1494</v>
      </c>
      <c r="BY79" s="87">
        <v>1487</v>
      </c>
      <c r="BZ79" s="87">
        <v>1458</v>
      </c>
      <c r="CA79" s="87">
        <v>1495</v>
      </c>
      <c r="CB79" s="87">
        <v>1340</v>
      </c>
      <c r="CC79" s="87">
        <v>1310</v>
      </c>
      <c r="CD79" s="87">
        <v>1229</v>
      </c>
      <c r="CE79" s="87">
        <v>1168</v>
      </c>
      <c r="CF79" s="87">
        <v>1149</v>
      </c>
      <c r="CG79" s="87">
        <v>1087</v>
      </c>
      <c r="CH79" s="87">
        <v>1089</v>
      </c>
      <c r="CI79" s="87">
        <v>834</v>
      </c>
      <c r="CJ79" s="87">
        <v>751</v>
      </c>
      <c r="CK79" s="87">
        <v>751</v>
      </c>
      <c r="CL79" s="87">
        <v>727</v>
      </c>
      <c r="CM79" s="87">
        <v>558</v>
      </c>
      <c r="CN79" s="87">
        <v>508</v>
      </c>
      <c r="CO79" s="87">
        <v>566</v>
      </c>
      <c r="CP79" s="87">
        <v>532</v>
      </c>
      <c r="CQ79" s="87">
        <v>496</v>
      </c>
      <c r="CR79" s="87">
        <v>442</v>
      </c>
      <c r="CS79" s="87">
        <v>395</v>
      </c>
      <c r="CT79" s="87">
        <v>378</v>
      </c>
      <c r="CU79" s="87">
        <v>310</v>
      </c>
      <c r="CV79" s="87">
        <v>272</v>
      </c>
      <c r="CW79" s="87">
        <v>252</v>
      </c>
      <c r="CX79" s="87">
        <v>192</v>
      </c>
      <c r="CY79" s="87">
        <v>675</v>
      </c>
      <c r="CZ79" s="88">
        <v>2179</v>
      </c>
      <c r="DA79" s="88">
        <v>2195</v>
      </c>
      <c r="DB79" s="88">
        <v>2301</v>
      </c>
      <c r="DC79" s="88">
        <v>2413</v>
      </c>
      <c r="DD79" s="88">
        <v>2423</v>
      </c>
      <c r="DE79" s="88">
        <v>2401</v>
      </c>
      <c r="DF79" s="88">
        <v>2424</v>
      </c>
      <c r="DG79" s="88">
        <v>2506</v>
      </c>
      <c r="DH79" s="88">
        <v>2526</v>
      </c>
      <c r="DI79" s="88">
        <v>2362</v>
      </c>
      <c r="DJ79" s="88">
        <v>2282</v>
      </c>
      <c r="DK79" s="88">
        <v>2370</v>
      </c>
      <c r="DL79" s="88">
        <v>2300</v>
      </c>
      <c r="DM79" s="88">
        <v>2158</v>
      </c>
      <c r="DN79" s="88">
        <v>2148</v>
      </c>
      <c r="DO79" s="88">
        <v>2076</v>
      </c>
      <c r="DP79" s="88">
        <v>2060</v>
      </c>
      <c r="DQ79" s="88">
        <v>1982</v>
      </c>
      <c r="DR79" s="88">
        <v>2260</v>
      </c>
      <c r="DS79" s="88">
        <v>3481</v>
      </c>
      <c r="DT79" s="88">
        <v>4759</v>
      </c>
      <c r="DU79" s="88">
        <v>4736</v>
      </c>
      <c r="DV79" s="88">
        <v>3726</v>
      </c>
      <c r="DW79" s="88">
        <v>3166</v>
      </c>
      <c r="DX79" s="88">
        <v>2766</v>
      </c>
      <c r="DY79" s="88">
        <v>2856</v>
      </c>
      <c r="DZ79" s="88">
        <v>3068</v>
      </c>
      <c r="EA79" s="88">
        <v>3041</v>
      </c>
      <c r="EB79" s="88">
        <v>3030</v>
      </c>
      <c r="EC79" s="88">
        <v>2996</v>
      </c>
      <c r="ED79" s="88">
        <v>2918</v>
      </c>
      <c r="EE79" s="88">
        <v>2589</v>
      </c>
      <c r="EF79" s="88">
        <v>2610</v>
      </c>
      <c r="EG79" s="88">
        <v>2416</v>
      </c>
      <c r="EH79" s="88">
        <v>2369</v>
      </c>
      <c r="EI79" s="88">
        <v>2460</v>
      </c>
      <c r="EJ79" s="88">
        <v>2438</v>
      </c>
      <c r="EK79" s="88">
        <v>2394</v>
      </c>
      <c r="EL79" s="88">
        <v>2175</v>
      </c>
      <c r="EM79" s="88">
        <v>2303</v>
      </c>
      <c r="EN79" s="88">
        <v>2204</v>
      </c>
      <c r="EO79" s="88">
        <v>2070</v>
      </c>
      <c r="EP79" s="88">
        <v>1909</v>
      </c>
      <c r="EQ79" s="88">
        <v>1926</v>
      </c>
      <c r="ER79" s="88">
        <v>1944</v>
      </c>
      <c r="ES79" s="88">
        <v>1873</v>
      </c>
      <c r="ET79" s="88">
        <v>1809</v>
      </c>
      <c r="EU79" s="88">
        <v>1909</v>
      </c>
      <c r="EV79" s="88">
        <v>2011</v>
      </c>
      <c r="EW79" s="88">
        <v>2021</v>
      </c>
      <c r="EX79" s="88">
        <v>1882</v>
      </c>
      <c r="EY79" s="88">
        <v>2023</v>
      </c>
      <c r="EZ79" s="88">
        <v>1887</v>
      </c>
      <c r="FA79" s="88">
        <v>1925</v>
      </c>
      <c r="FB79" s="88">
        <v>1765</v>
      </c>
      <c r="FC79" s="88">
        <v>1894</v>
      </c>
      <c r="FD79" s="88">
        <v>1799</v>
      </c>
      <c r="FE79" s="88">
        <v>1807</v>
      </c>
      <c r="FF79" s="88">
        <v>1824</v>
      </c>
      <c r="FG79" s="88">
        <v>1868</v>
      </c>
      <c r="FH79" s="88">
        <v>1828</v>
      </c>
      <c r="FI79" s="88">
        <v>1685</v>
      </c>
      <c r="FJ79" s="88">
        <v>1637</v>
      </c>
      <c r="FK79" s="88">
        <v>1568</v>
      </c>
      <c r="FL79" s="88">
        <v>1541</v>
      </c>
      <c r="FM79" s="88">
        <v>1445</v>
      </c>
      <c r="FN79" s="88">
        <v>1401</v>
      </c>
      <c r="FO79" s="88">
        <v>1380</v>
      </c>
      <c r="FP79" s="88">
        <v>1333</v>
      </c>
      <c r="FQ79" s="88">
        <v>1233</v>
      </c>
      <c r="FR79" s="88">
        <v>1271</v>
      </c>
      <c r="FS79" s="88">
        <v>1174</v>
      </c>
      <c r="FT79" s="88">
        <v>1245</v>
      </c>
      <c r="FU79" s="88">
        <v>1094</v>
      </c>
      <c r="FV79" s="88">
        <v>936</v>
      </c>
      <c r="FW79" s="88">
        <v>862</v>
      </c>
      <c r="FX79" s="88">
        <v>853</v>
      </c>
      <c r="FY79" s="88">
        <v>872</v>
      </c>
      <c r="FZ79" s="88">
        <v>685</v>
      </c>
      <c r="GA79" s="88">
        <v>707</v>
      </c>
      <c r="GB79" s="88">
        <v>719</v>
      </c>
      <c r="GC79" s="88">
        <v>679</v>
      </c>
      <c r="GD79" s="88">
        <v>645</v>
      </c>
      <c r="GE79" s="88">
        <v>673</v>
      </c>
      <c r="GF79" s="88">
        <v>580</v>
      </c>
      <c r="GG79" s="88">
        <v>522</v>
      </c>
      <c r="GH79" s="88">
        <v>503</v>
      </c>
      <c r="GI79" s="88">
        <v>473</v>
      </c>
      <c r="GJ79" s="88">
        <v>377</v>
      </c>
      <c r="GK79" s="88">
        <v>378</v>
      </c>
      <c r="GL79" s="89">
        <v>1598</v>
      </c>
    </row>
    <row r="80" spans="1:194" s="1" customFormat="1" hidden="1" x14ac:dyDescent="0.25">
      <c r="A80" s="90" t="s">
        <v>249</v>
      </c>
      <c r="B80" s="148" t="s">
        <v>319</v>
      </c>
      <c r="C80" s="30" t="str">
        <f t="shared" si="16"/>
        <v xml:space="preserve">England – CCGs - Lincolnshire </v>
      </c>
      <c r="D80" s="51">
        <f t="shared" si="17"/>
        <v>300527</v>
      </c>
      <c r="E80" s="51">
        <f t="shared" si="17"/>
        <v>318474</v>
      </c>
      <c r="F80" s="52">
        <f t="shared" si="18"/>
        <v>766333</v>
      </c>
      <c r="G80" s="52">
        <f t="shared" si="19"/>
        <v>375699</v>
      </c>
      <c r="H80" s="53">
        <f t="shared" si="20"/>
        <v>390634</v>
      </c>
      <c r="I80" s="53">
        <f t="shared" si="21"/>
        <v>300527</v>
      </c>
      <c r="J80" s="53">
        <f t="shared" si="22"/>
        <v>318474</v>
      </c>
      <c r="K80" s="50">
        <f t="shared" si="23"/>
        <v>75172</v>
      </c>
      <c r="L80" s="51">
        <f t="shared" si="24"/>
        <v>72160</v>
      </c>
      <c r="M80" s="87">
        <v>3492</v>
      </c>
      <c r="N80" s="87">
        <v>3678</v>
      </c>
      <c r="O80" s="87">
        <v>3961</v>
      </c>
      <c r="P80" s="87">
        <v>4075</v>
      </c>
      <c r="Q80" s="87">
        <v>4374</v>
      </c>
      <c r="R80" s="87">
        <v>4364</v>
      </c>
      <c r="S80" s="87">
        <v>4351</v>
      </c>
      <c r="T80" s="87">
        <v>4382</v>
      </c>
      <c r="U80" s="87">
        <v>4620</v>
      </c>
      <c r="V80" s="87">
        <v>4541</v>
      </c>
      <c r="W80" s="87">
        <v>4448</v>
      </c>
      <c r="X80" s="87">
        <v>4308</v>
      </c>
      <c r="Y80" s="87">
        <v>4515</v>
      </c>
      <c r="Z80" s="87">
        <v>4169</v>
      </c>
      <c r="AA80" s="87">
        <v>4082</v>
      </c>
      <c r="AB80" s="87">
        <v>3954</v>
      </c>
      <c r="AC80" s="87">
        <v>3952</v>
      </c>
      <c r="AD80" s="87">
        <v>3906</v>
      </c>
      <c r="AE80" s="87">
        <v>3882</v>
      </c>
      <c r="AF80" s="87">
        <v>4282</v>
      </c>
      <c r="AG80" s="87">
        <v>4630</v>
      </c>
      <c r="AH80" s="87">
        <v>4513</v>
      </c>
      <c r="AI80" s="87">
        <v>4123</v>
      </c>
      <c r="AJ80" s="87">
        <v>4466</v>
      </c>
      <c r="AK80" s="87">
        <v>4509</v>
      </c>
      <c r="AL80" s="87">
        <v>4205</v>
      </c>
      <c r="AM80" s="87">
        <v>4281</v>
      </c>
      <c r="AN80" s="87">
        <v>4300</v>
      </c>
      <c r="AO80" s="87">
        <v>4315</v>
      </c>
      <c r="AP80" s="87">
        <v>4378</v>
      </c>
      <c r="AQ80" s="87">
        <v>4527</v>
      </c>
      <c r="AR80" s="87">
        <v>4281</v>
      </c>
      <c r="AS80" s="87">
        <v>4380</v>
      </c>
      <c r="AT80" s="87">
        <v>4206</v>
      </c>
      <c r="AU80" s="87">
        <v>4190</v>
      </c>
      <c r="AV80" s="87">
        <v>4204</v>
      </c>
      <c r="AW80" s="87">
        <v>4033</v>
      </c>
      <c r="AX80" s="87">
        <v>4156</v>
      </c>
      <c r="AY80" s="87">
        <v>4172</v>
      </c>
      <c r="AZ80" s="87">
        <v>4089</v>
      </c>
      <c r="BA80" s="87">
        <v>4218</v>
      </c>
      <c r="BB80" s="87">
        <v>4028</v>
      </c>
      <c r="BC80" s="87">
        <v>3705</v>
      </c>
      <c r="BD80" s="87">
        <v>3754</v>
      </c>
      <c r="BE80" s="87">
        <v>3841</v>
      </c>
      <c r="BF80" s="87">
        <v>3985</v>
      </c>
      <c r="BG80" s="87">
        <v>4205</v>
      </c>
      <c r="BH80" s="87">
        <v>4645</v>
      </c>
      <c r="BI80" s="87">
        <v>5054</v>
      </c>
      <c r="BJ80" s="87">
        <v>5078</v>
      </c>
      <c r="BK80" s="87">
        <v>4816</v>
      </c>
      <c r="BL80" s="87">
        <v>5152</v>
      </c>
      <c r="BM80" s="87">
        <v>5228</v>
      </c>
      <c r="BN80" s="87">
        <v>5483</v>
      </c>
      <c r="BO80" s="87">
        <v>5329</v>
      </c>
      <c r="BP80" s="87">
        <v>5541</v>
      </c>
      <c r="BQ80" s="87">
        <v>5677</v>
      </c>
      <c r="BR80" s="87">
        <v>5495</v>
      </c>
      <c r="BS80" s="87">
        <v>5535</v>
      </c>
      <c r="BT80" s="87">
        <v>5355</v>
      </c>
      <c r="BU80" s="87">
        <v>5151</v>
      </c>
      <c r="BV80" s="87">
        <v>4891</v>
      </c>
      <c r="BW80" s="87">
        <v>4904</v>
      </c>
      <c r="BX80" s="87">
        <v>4783</v>
      </c>
      <c r="BY80" s="87">
        <v>4686</v>
      </c>
      <c r="BZ80" s="87">
        <v>4588</v>
      </c>
      <c r="CA80" s="87">
        <v>4597</v>
      </c>
      <c r="CB80" s="87">
        <v>4651</v>
      </c>
      <c r="CC80" s="87">
        <v>4570</v>
      </c>
      <c r="CD80" s="87">
        <v>4692</v>
      </c>
      <c r="CE80" s="87">
        <v>4827</v>
      </c>
      <c r="CF80" s="87">
        <v>4760</v>
      </c>
      <c r="CG80" s="87">
        <v>5229</v>
      </c>
      <c r="CH80" s="87">
        <v>5714</v>
      </c>
      <c r="CI80" s="87">
        <v>4413</v>
      </c>
      <c r="CJ80" s="87">
        <v>4126</v>
      </c>
      <c r="CK80" s="87">
        <v>4100</v>
      </c>
      <c r="CL80" s="87">
        <v>3626</v>
      </c>
      <c r="CM80" s="87">
        <v>3222</v>
      </c>
      <c r="CN80" s="87">
        <v>2610</v>
      </c>
      <c r="CO80" s="87">
        <v>2629</v>
      </c>
      <c r="CP80" s="87">
        <v>2540</v>
      </c>
      <c r="CQ80" s="87">
        <v>2216</v>
      </c>
      <c r="CR80" s="87">
        <v>2191</v>
      </c>
      <c r="CS80" s="87">
        <v>1823</v>
      </c>
      <c r="CT80" s="87">
        <v>1619</v>
      </c>
      <c r="CU80" s="87">
        <v>1345</v>
      </c>
      <c r="CV80" s="87">
        <v>1181</v>
      </c>
      <c r="CW80" s="87">
        <v>1001</v>
      </c>
      <c r="CX80" s="87">
        <v>866</v>
      </c>
      <c r="CY80" s="87">
        <v>2730</v>
      </c>
      <c r="CZ80" s="88">
        <v>3227</v>
      </c>
      <c r="DA80" s="88">
        <v>3420</v>
      </c>
      <c r="DB80" s="88">
        <v>3676</v>
      </c>
      <c r="DC80" s="88">
        <v>3741</v>
      </c>
      <c r="DD80" s="88">
        <v>4154</v>
      </c>
      <c r="DE80" s="88">
        <v>4226</v>
      </c>
      <c r="DF80" s="88">
        <v>4232</v>
      </c>
      <c r="DG80" s="88">
        <v>4241</v>
      </c>
      <c r="DH80" s="88">
        <v>4479</v>
      </c>
      <c r="DI80" s="88">
        <v>4443</v>
      </c>
      <c r="DJ80" s="88">
        <v>4200</v>
      </c>
      <c r="DK80" s="88">
        <v>4172</v>
      </c>
      <c r="DL80" s="88">
        <v>4201</v>
      </c>
      <c r="DM80" s="88">
        <v>4141</v>
      </c>
      <c r="DN80" s="88">
        <v>4101</v>
      </c>
      <c r="DO80" s="88">
        <v>3912</v>
      </c>
      <c r="DP80" s="88">
        <v>3840</v>
      </c>
      <c r="DQ80" s="88">
        <v>3754</v>
      </c>
      <c r="DR80" s="88">
        <v>3821</v>
      </c>
      <c r="DS80" s="88">
        <v>4508</v>
      </c>
      <c r="DT80" s="88">
        <v>4619</v>
      </c>
      <c r="DU80" s="88">
        <v>4606</v>
      </c>
      <c r="DV80" s="88">
        <v>3966</v>
      </c>
      <c r="DW80" s="88">
        <v>3900</v>
      </c>
      <c r="DX80" s="88">
        <v>3925</v>
      </c>
      <c r="DY80" s="88">
        <v>3731</v>
      </c>
      <c r="DZ80" s="88">
        <v>3931</v>
      </c>
      <c r="EA80" s="88">
        <v>4112</v>
      </c>
      <c r="EB80" s="88">
        <v>4183</v>
      </c>
      <c r="EC80" s="88">
        <v>4254</v>
      </c>
      <c r="ED80" s="88">
        <v>4282</v>
      </c>
      <c r="EE80" s="88">
        <v>4263</v>
      </c>
      <c r="EF80" s="88">
        <v>4471</v>
      </c>
      <c r="EG80" s="88">
        <v>4260</v>
      </c>
      <c r="EH80" s="88">
        <v>4492</v>
      </c>
      <c r="EI80" s="88">
        <v>4427</v>
      </c>
      <c r="EJ80" s="88">
        <v>4303</v>
      </c>
      <c r="EK80" s="88">
        <v>4446</v>
      </c>
      <c r="EL80" s="88">
        <v>4368</v>
      </c>
      <c r="EM80" s="88">
        <v>4402</v>
      </c>
      <c r="EN80" s="88">
        <v>4590</v>
      </c>
      <c r="EO80" s="88">
        <v>4307</v>
      </c>
      <c r="EP80" s="88">
        <v>3970</v>
      </c>
      <c r="EQ80" s="88">
        <v>3974</v>
      </c>
      <c r="ER80" s="88">
        <v>4050</v>
      </c>
      <c r="ES80" s="88">
        <v>4312</v>
      </c>
      <c r="ET80" s="88">
        <v>4561</v>
      </c>
      <c r="EU80" s="88">
        <v>4846</v>
      </c>
      <c r="EV80" s="88">
        <v>5099</v>
      </c>
      <c r="EW80" s="88">
        <v>5559</v>
      </c>
      <c r="EX80" s="88">
        <v>5543</v>
      </c>
      <c r="EY80" s="88">
        <v>5518</v>
      </c>
      <c r="EZ80" s="88">
        <v>5274</v>
      </c>
      <c r="FA80" s="88">
        <v>5650</v>
      </c>
      <c r="FB80" s="88">
        <v>5861</v>
      </c>
      <c r="FC80" s="88">
        <v>6060</v>
      </c>
      <c r="FD80" s="88">
        <v>5877</v>
      </c>
      <c r="FE80" s="88">
        <v>5828</v>
      </c>
      <c r="FF80" s="88">
        <v>5760</v>
      </c>
      <c r="FG80" s="88">
        <v>5799</v>
      </c>
      <c r="FH80" s="88">
        <v>5407</v>
      </c>
      <c r="FI80" s="88">
        <v>5373</v>
      </c>
      <c r="FJ80" s="88">
        <v>5374</v>
      </c>
      <c r="FK80" s="88">
        <v>5207</v>
      </c>
      <c r="FL80" s="88">
        <v>4993</v>
      </c>
      <c r="FM80" s="88">
        <v>4884</v>
      </c>
      <c r="FN80" s="88">
        <v>5026</v>
      </c>
      <c r="FO80" s="88">
        <v>4999</v>
      </c>
      <c r="FP80" s="88">
        <v>4788</v>
      </c>
      <c r="FQ80" s="88">
        <v>4861</v>
      </c>
      <c r="FR80" s="88">
        <v>5081</v>
      </c>
      <c r="FS80" s="88">
        <v>5128</v>
      </c>
      <c r="FT80" s="88">
        <v>5450</v>
      </c>
      <c r="FU80" s="88">
        <v>5755</v>
      </c>
      <c r="FV80" s="88">
        <v>4466</v>
      </c>
      <c r="FW80" s="88">
        <v>4384</v>
      </c>
      <c r="FX80" s="88">
        <v>4285</v>
      </c>
      <c r="FY80" s="88">
        <v>3840</v>
      </c>
      <c r="FZ80" s="88">
        <v>3414</v>
      </c>
      <c r="GA80" s="88">
        <v>2988</v>
      </c>
      <c r="GB80" s="88">
        <v>3000</v>
      </c>
      <c r="GC80" s="88">
        <v>2932</v>
      </c>
      <c r="GD80" s="88">
        <v>2694</v>
      </c>
      <c r="GE80" s="88">
        <v>2445</v>
      </c>
      <c r="GF80" s="88">
        <v>2236</v>
      </c>
      <c r="GG80" s="88">
        <v>2046</v>
      </c>
      <c r="GH80" s="88">
        <v>1755</v>
      </c>
      <c r="GI80" s="88">
        <v>1667</v>
      </c>
      <c r="GJ80" s="88">
        <v>1553</v>
      </c>
      <c r="GK80" s="88">
        <v>1371</v>
      </c>
      <c r="GL80" s="89">
        <v>5364</v>
      </c>
    </row>
    <row r="81" spans="1:194" s="1" customFormat="1" hidden="1" x14ac:dyDescent="0.25">
      <c r="A81" s="90" t="s">
        <v>249</v>
      </c>
      <c r="B81" s="148" t="s">
        <v>320</v>
      </c>
      <c r="C81" s="30" t="str">
        <f t="shared" si="16"/>
        <v xml:space="preserve">England – CCGs - Liverpool </v>
      </c>
      <c r="D81" s="51">
        <f t="shared" si="17"/>
        <v>200678</v>
      </c>
      <c r="E81" s="51">
        <f t="shared" si="17"/>
        <v>203052</v>
      </c>
      <c r="F81" s="52">
        <f t="shared" si="18"/>
        <v>500474</v>
      </c>
      <c r="G81" s="52">
        <f t="shared" si="19"/>
        <v>250396</v>
      </c>
      <c r="H81" s="53">
        <f t="shared" si="20"/>
        <v>250078</v>
      </c>
      <c r="I81" s="53">
        <f t="shared" si="21"/>
        <v>200678</v>
      </c>
      <c r="J81" s="53">
        <f t="shared" si="22"/>
        <v>203052</v>
      </c>
      <c r="K81" s="50">
        <f t="shared" si="23"/>
        <v>49718</v>
      </c>
      <c r="L81" s="51">
        <f t="shared" si="24"/>
        <v>47026</v>
      </c>
      <c r="M81" s="87">
        <v>2743</v>
      </c>
      <c r="N81" s="87">
        <v>2932</v>
      </c>
      <c r="O81" s="87">
        <v>3041</v>
      </c>
      <c r="P81" s="87">
        <v>3080</v>
      </c>
      <c r="Q81" s="87">
        <v>3080</v>
      </c>
      <c r="R81" s="87">
        <v>3045</v>
      </c>
      <c r="S81" s="87">
        <v>2954</v>
      </c>
      <c r="T81" s="87">
        <v>2839</v>
      </c>
      <c r="U81" s="87">
        <v>2996</v>
      </c>
      <c r="V81" s="87">
        <v>2816</v>
      </c>
      <c r="W81" s="87">
        <v>2679</v>
      </c>
      <c r="X81" s="87">
        <v>2668</v>
      </c>
      <c r="Y81" s="87">
        <v>2607</v>
      </c>
      <c r="Z81" s="87">
        <v>2634</v>
      </c>
      <c r="AA81" s="87">
        <v>2538</v>
      </c>
      <c r="AB81" s="87">
        <v>2354</v>
      </c>
      <c r="AC81" s="87">
        <v>2337</v>
      </c>
      <c r="AD81" s="87">
        <v>2375</v>
      </c>
      <c r="AE81" s="87">
        <v>2746</v>
      </c>
      <c r="AF81" s="87">
        <v>4841</v>
      </c>
      <c r="AG81" s="87">
        <v>5734</v>
      </c>
      <c r="AH81" s="87">
        <v>5807</v>
      </c>
      <c r="AI81" s="87">
        <v>5243</v>
      </c>
      <c r="AJ81" s="87">
        <v>4784</v>
      </c>
      <c r="AK81" s="87">
        <v>4621</v>
      </c>
      <c r="AL81" s="87">
        <v>4393</v>
      </c>
      <c r="AM81" s="87">
        <v>4349</v>
      </c>
      <c r="AN81" s="87">
        <v>4679</v>
      </c>
      <c r="AO81" s="87">
        <v>4792</v>
      </c>
      <c r="AP81" s="87">
        <v>5071</v>
      </c>
      <c r="AQ81" s="87">
        <v>5026</v>
      </c>
      <c r="AR81" s="87">
        <v>4638</v>
      </c>
      <c r="AS81" s="87">
        <v>4103</v>
      </c>
      <c r="AT81" s="87">
        <v>3897</v>
      </c>
      <c r="AU81" s="87">
        <v>4149</v>
      </c>
      <c r="AV81" s="87">
        <v>4171</v>
      </c>
      <c r="AW81" s="87">
        <v>3909</v>
      </c>
      <c r="AX81" s="87">
        <v>3562</v>
      </c>
      <c r="AY81" s="87">
        <v>3610</v>
      </c>
      <c r="AZ81" s="87">
        <v>3479</v>
      </c>
      <c r="BA81" s="87">
        <v>3394</v>
      </c>
      <c r="BB81" s="87">
        <v>3253</v>
      </c>
      <c r="BC81" s="87">
        <v>2986</v>
      </c>
      <c r="BD81" s="87">
        <v>2705</v>
      </c>
      <c r="BE81" s="87">
        <v>2629</v>
      </c>
      <c r="BF81" s="87">
        <v>2524</v>
      </c>
      <c r="BG81" s="87">
        <v>2407</v>
      </c>
      <c r="BH81" s="87">
        <v>2627</v>
      </c>
      <c r="BI81" s="87">
        <v>2743</v>
      </c>
      <c r="BJ81" s="87">
        <v>2944</v>
      </c>
      <c r="BK81" s="87">
        <v>2909</v>
      </c>
      <c r="BL81" s="87">
        <v>2991</v>
      </c>
      <c r="BM81" s="87">
        <v>2805</v>
      </c>
      <c r="BN81" s="87">
        <v>2914</v>
      </c>
      <c r="BO81" s="87">
        <v>2623</v>
      </c>
      <c r="BP81" s="87">
        <v>2769</v>
      </c>
      <c r="BQ81" s="87">
        <v>2836</v>
      </c>
      <c r="BR81" s="87">
        <v>2947</v>
      </c>
      <c r="BS81" s="87">
        <v>2888</v>
      </c>
      <c r="BT81" s="87">
        <v>2703</v>
      </c>
      <c r="BU81" s="87">
        <v>2667</v>
      </c>
      <c r="BV81" s="87">
        <v>2552</v>
      </c>
      <c r="BW81" s="87">
        <v>2597</v>
      </c>
      <c r="BX81" s="87">
        <v>2436</v>
      </c>
      <c r="BY81" s="87">
        <v>2435</v>
      </c>
      <c r="BZ81" s="87">
        <v>2202</v>
      </c>
      <c r="CA81" s="87">
        <v>2165</v>
      </c>
      <c r="CB81" s="87">
        <v>2105</v>
      </c>
      <c r="CC81" s="87">
        <v>2112</v>
      </c>
      <c r="CD81" s="87">
        <v>2069</v>
      </c>
      <c r="CE81" s="87">
        <v>1924</v>
      </c>
      <c r="CF81" s="87">
        <v>1914</v>
      </c>
      <c r="CG81" s="87">
        <v>1947</v>
      </c>
      <c r="CH81" s="87">
        <v>2088</v>
      </c>
      <c r="CI81" s="87">
        <v>1582</v>
      </c>
      <c r="CJ81" s="87">
        <v>1303</v>
      </c>
      <c r="CK81" s="87">
        <v>1350</v>
      </c>
      <c r="CL81" s="87">
        <v>1233</v>
      </c>
      <c r="CM81" s="87">
        <v>1033</v>
      </c>
      <c r="CN81" s="87">
        <v>978</v>
      </c>
      <c r="CO81" s="87">
        <v>981</v>
      </c>
      <c r="CP81" s="87">
        <v>1004</v>
      </c>
      <c r="CQ81" s="87">
        <v>893</v>
      </c>
      <c r="CR81" s="87">
        <v>770</v>
      </c>
      <c r="CS81" s="87">
        <v>771</v>
      </c>
      <c r="CT81" s="87">
        <v>621</v>
      </c>
      <c r="CU81" s="87">
        <v>549</v>
      </c>
      <c r="CV81" s="87">
        <v>471</v>
      </c>
      <c r="CW81" s="87">
        <v>399</v>
      </c>
      <c r="CX81" s="87">
        <v>295</v>
      </c>
      <c r="CY81" s="87">
        <v>1031</v>
      </c>
      <c r="CZ81" s="88">
        <v>2603</v>
      </c>
      <c r="DA81" s="88">
        <v>2778</v>
      </c>
      <c r="DB81" s="88">
        <v>2867</v>
      </c>
      <c r="DC81" s="88">
        <v>2878</v>
      </c>
      <c r="DD81" s="88">
        <v>2834</v>
      </c>
      <c r="DE81" s="88">
        <v>2853</v>
      </c>
      <c r="DF81" s="88">
        <v>2855</v>
      </c>
      <c r="DG81" s="88">
        <v>2776</v>
      </c>
      <c r="DH81" s="88">
        <v>2960</v>
      </c>
      <c r="DI81" s="88">
        <v>2631</v>
      </c>
      <c r="DJ81" s="88">
        <v>2466</v>
      </c>
      <c r="DK81" s="88">
        <v>2562</v>
      </c>
      <c r="DL81" s="88">
        <v>2556</v>
      </c>
      <c r="DM81" s="88">
        <v>2435</v>
      </c>
      <c r="DN81" s="88">
        <v>2306</v>
      </c>
      <c r="DO81" s="88">
        <v>2176</v>
      </c>
      <c r="DP81" s="88">
        <v>2217</v>
      </c>
      <c r="DQ81" s="88">
        <v>2273</v>
      </c>
      <c r="DR81" s="88">
        <v>2759</v>
      </c>
      <c r="DS81" s="88">
        <v>5962</v>
      </c>
      <c r="DT81" s="88">
        <v>6791</v>
      </c>
      <c r="DU81" s="88">
        <v>6543</v>
      </c>
      <c r="DV81" s="88">
        <v>5206</v>
      </c>
      <c r="DW81" s="88">
        <v>4423</v>
      </c>
      <c r="DX81" s="88">
        <v>4015</v>
      </c>
      <c r="DY81" s="88">
        <v>4075</v>
      </c>
      <c r="DZ81" s="88">
        <v>4287</v>
      </c>
      <c r="EA81" s="88">
        <v>4417</v>
      </c>
      <c r="EB81" s="88">
        <v>4524</v>
      </c>
      <c r="EC81" s="88">
        <v>4692</v>
      </c>
      <c r="ED81" s="88">
        <v>4208</v>
      </c>
      <c r="EE81" s="88">
        <v>3935</v>
      </c>
      <c r="EF81" s="88">
        <v>3605</v>
      </c>
      <c r="EG81" s="88">
        <v>3426</v>
      </c>
      <c r="EH81" s="88">
        <v>3530</v>
      </c>
      <c r="EI81" s="88">
        <v>3433</v>
      </c>
      <c r="EJ81" s="88">
        <v>3104</v>
      </c>
      <c r="EK81" s="88">
        <v>3320</v>
      </c>
      <c r="EL81" s="88">
        <v>2986</v>
      </c>
      <c r="EM81" s="88">
        <v>3033</v>
      </c>
      <c r="EN81" s="88">
        <v>3107</v>
      </c>
      <c r="EO81" s="88">
        <v>2742</v>
      </c>
      <c r="EP81" s="88">
        <v>2514</v>
      </c>
      <c r="EQ81" s="88">
        <v>2452</v>
      </c>
      <c r="ER81" s="88">
        <v>2541</v>
      </c>
      <c r="ES81" s="88">
        <v>2513</v>
      </c>
      <c r="ET81" s="88">
        <v>2484</v>
      </c>
      <c r="EU81" s="88">
        <v>2574</v>
      </c>
      <c r="EV81" s="88">
        <v>2751</v>
      </c>
      <c r="EW81" s="88">
        <v>2913</v>
      </c>
      <c r="EX81" s="88">
        <v>2878</v>
      </c>
      <c r="EY81" s="88">
        <v>2896</v>
      </c>
      <c r="EZ81" s="88">
        <v>2891</v>
      </c>
      <c r="FA81" s="88">
        <v>2985</v>
      </c>
      <c r="FB81" s="88">
        <v>3147</v>
      </c>
      <c r="FC81" s="88">
        <v>3215</v>
      </c>
      <c r="FD81" s="88">
        <v>3182</v>
      </c>
      <c r="FE81" s="88">
        <v>3202</v>
      </c>
      <c r="FF81" s="88">
        <v>3145</v>
      </c>
      <c r="FG81" s="88">
        <v>3021</v>
      </c>
      <c r="FH81" s="88">
        <v>2867</v>
      </c>
      <c r="FI81" s="88">
        <v>2839</v>
      </c>
      <c r="FJ81" s="88">
        <v>2689</v>
      </c>
      <c r="FK81" s="88">
        <v>2712</v>
      </c>
      <c r="FL81" s="88">
        <v>2509</v>
      </c>
      <c r="FM81" s="88">
        <v>2329</v>
      </c>
      <c r="FN81" s="88">
        <v>2324</v>
      </c>
      <c r="FO81" s="88">
        <v>2209</v>
      </c>
      <c r="FP81" s="88">
        <v>2215</v>
      </c>
      <c r="FQ81" s="88">
        <v>2054</v>
      </c>
      <c r="FR81" s="88">
        <v>2119</v>
      </c>
      <c r="FS81" s="88">
        <v>2019</v>
      </c>
      <c r="FT81" s="88">
        <v>2123</v>
      </c>
      <c r="FU81" s="88">
        <v>2187</v>
      </c>
      <c r="FV81" s="88">
        <v>1661</v>
      </c>
      <c r="FW81" s="88">
        <v>1464</v>
      </c>
      <c r="FX81" s="88">
        <v>1511</v>
      </c>
      <c r="FY81" s="88">
        <v>1476</v>
      </c>
      <c r="FZ81" s="88">
        <v>1251</v>
      </c>
      <c r="GA81" s="88">
        <v>1283</v>
      </c>
      <c r="GB81" s="88">
        <v>1242</v>
      </c>
      <c r="GC81" s="88">
        <v>1269</v>
      </c>
      <c r="GD81" s="88">
        <v>1149</v>
      </c>
      <c r="GE81" s="88">
        <v>1103</v>
      </c>
      <c r="GF81" s="88">
        <v>1091</v>
      </c>
      <c r="GG81" s="88">
        <v>994</v>
      </c>
      <c r="GH81" s="88">
        <v>829</v>
      </c>
      <c r="GI81" s="88">
        <v>762</v>
      </c>
      <c r="GJ81" s="88">
        <v>678</v>
      </c>
      <c r="GK81" s="88">
        <v>584</v>
      </c>
      <c r="GL81" s="89">
        <v>2083</v>
      </c>
    </row>
    <row r="82" spans="1:194" s="1" customFormat="1" hidden="1" x14ac:dyDescent="0.25">
      <c r="A82" s="90" t="s">
        <v>249</v>
      </c>
      <c r="B82" s="148" t="s">
        <v>321</v>
      </c>
      <c r="C82" s="30" t="str">
        <f t="shared" si="16"/>
        <v xml:space="preserve">England – CCGs - Manchester </v>
      </c>
      <c r="D82" s="51">
        <f t="shared" si="17"/>
        <v>219579</v>
      </c>
      <c r="E82" s="51">
        <f t="shared" si="17"/>
        <v>212290</v>
      </c>
      <c r="F82" s="52">
        <f t="shared" si="18"/>
        <v>555741</v>
      </c>
      <c r="G82" s="52">
        <f t="shared" si="19"/>
        <v>282806</v>
      </c>
      <c r="H82" s="53">
        <f t="shared" si="20"/>
        <v>272935</v>
      </c>
      <c r="I82" s="53">
        <f t="shared" si="21"/>
        <v>219579</v>
      </c>
      <c r="J82" s="53">
        <f t="shared" si="22"/>
        <v>212290</v>
      </c>
      <c r="K82" s="50">
        <f t="shared" si="23"/>
        <v>63227</v>
      </c>
      <c r="L82" s="51">
        <f t="shared" si="24"/>
        <v>60645</v>
      </c>
      <c r="M82" s="87">
        <v>3571</v>
      </c>
      <c r="N82" s="87">
        <v>3685</v>
      </c>
      <c r="O82" s="87">
        <v>3635</v>
      </c>
      <c r="P82" s="87">
        <v>3649</v>
      </c>
      <c r="Q82" s="87">
        <v>3886</v>
      </c>
      <c r="R82" s="87">
        <v>3882</v>
      </c>
      <c r="S82" s="87">
        <v>3794</v>
      </c>
      <c r="T82" s="87">
        <v>3828</v>
      </c>
      <c r="U82" s="87">
        <v>3867</v>
      </c>
      <c r="V82" s="87">
        <v>3527</v>
      </c>
      <c r="W82" s="87">
        <v>3559</v>
      </c>
      <c r="X82" s="87">
        <v>3460</v>
      </c>
      <c r="Y82" s="87">
        <v>3434</v>
      </c>
      <c r="Z82" s="87">
        <v>3335</v>
      </c>
      <c r="AA82" s="87">
        <v>3195</v>
      </c>
      <c r="AB82" s="87">
        <v>3057</v>
      </c>
      <c r="AC82" s="87">
        <v>2943</v>
      </c>
      <c r="AD82" s="87">
        <v>2920</v>
      </c>
      <c r="AE82" s="87">
        <v>3385</v>
      </c>
      <c r="AF82" s="87">
        <v>5526</v>
      </c>
      <c r="AG82" s="87">
        <v>6649</v>
      </c>
      <c r="AH82" s="87">
        <v>6837</v>
      </c>
      <c r="AI82" s="87">
        <v>6792</v>
      </c>
      <c r="AJ82" s="87">
        <v>6828</v>
      </c>
      <c r="AK82" s="87">
        <v>6723</v>
      </c>
      <c r="AL82" s="87">
        <v>6551</v>
      </c>
      <c r="AM82" s="87">
        <v>6580</v>
      </c>
      <c r="AN82" s="87">
        <v>6913</v>
      </c>
      <c r="AO82" s="87">
        <v>6425</v>
      </c>
      <c r="AP82" s="87">
        <v>7247</v>
      </c>
      <c r="AQ82" s="87">
        <v>6872</v>
      </c>
      <c r="AR82" s="87">
        <v>6111</v>
      </c>
      <c r="AS82" s="87">
        <v>5690</v>
      </c>
      <c r="AT82" s="87">
        <v>5153</v>
      </c>
      <c r="AU82" s="87">
        <v>5186</v>
      </c>
      <c r="AV82" s="87">
        <v>4951</v>
      </c>
      <c r="AW82" s="87">
        <v>4517</v>
      </c>
      <c r="AX82" s="87">
        <v>4534</v>
      </c>
      <c r="AY82" s="87">
        <v>4264</v>
      </c>
      <c r="AZ82" s="87">
        <v>4180</v>
      </c>
      <c r="BA82" s="87">
        <v>4041</v>
      </c>
      <c r="BB82" s="87">
        <v>3617</v>
      </c>
      <c r="BC82" s="87">
        <v>3279</v>
      </c>
      <c r="BD82" s="87">
        <v>3136</v>
      </c>
      <c r="BE82" s="87">
        <v>2930</v>
      </c>
      <c r="BF82" s="87">
        <v>2846</v>
      </c>
      <c r="BG82" s="87">
        <v>2900</v>
      </c>
      <c r="BH82" s="87">
        <v>2936</v>
      </c>
      <c r="BI82" s="87">
        <v>2886</v>
      </c>
      <c r="BJ82" s="87">
        <v>2888</v>
      </c>
      <c r="BK82" s="87">
        <v>2884</v>
      </c>
      <c r="BL82" s="87">
        <v>3029</v>
      </c>
      <c r="BM82" s="87">
        <v>2812</v>
      </c>
      <c r="BN82" s="87">
        <v>3020</v>
      </c>
      <c r="BO82" s="87">
        <v>2740</v>
      </c>
      <c r="BP82" s="87">
        <v>2638</v>
      </c>
      <c r="BQ82" s="87">
        <v>2575</v>
      </c>
      <c r="BR82" s="87">
        <v>2428</v>
      </c>
      <c r="BS82" s="87">
        <v>2402</v>
      </c>
      <c r="BT82" s="87">
        <v>2190</v>
      </c>
      <c r="BU82" s="87">
        <v>2069</v>
      </c>
      <c r="BV82" s="87">
        <v>2044</v>
      </c>
      <c r="BW82" s="87">
        <v>2037</v>
      </c>
      <c r="BX82" s="87">
        <v>1992</v>
      </c>
      <c r="BY82" s="87">
        <v>1801</v>
      </c>
      <c r="BZ82" s="87">
        <v>1782</v>
      </c>
      <c r="CA82" s="87">
        <v>1616</v>
      </c>
      <c r="CB82" s="87">
        <v>1623</v>
      </c>
      <c r="CC82" s="87">
        <v>1515</v>
      </c>
      <c r="CD82" s="87">
        <v>1424</v>
      </c>
      <c r="CE82" s="87">
        <v>1477</v>
      </c>
      <c r="CF82" s="87">
        <v>1414</v>
      </c>
      <c r="CG82" s="87">
        <v>1462</v>
      </c>
      <c r="CH82" s="87">
        <v>1415</v>
      </c>
      <c r="CI82" s="87">
        <v>926</v>
      </c>
      <c r="CJ82" s="87">
        <v>950</v>
      </c>
      <c r="CK82" s="87">
        <v>858</v>
      </c>
      <c r="CL82" s="87">
        <v>740</v>
      </c>
      <c r="CM82" s="87">
        <v>711</v>
      </c>
      <c r="CN82" s="87">
        <v>720</v>
      </c>
      <c r="CO82" s="87">
        <v>653</v>
      </c>
      <c r="CP82" s="87">
        <v>605</v>
      </c>
      <c r="CQ82" s="87">
        <v>561</v>
      </c>
      <c r="CR82" s="87">
        <v>494</v>
      </c>
      <c r="CS82" s="87">
        <v>435</v>
      </c>
      <c r="CT82" s="87">
        <v>391</v>
      </c>
      <c r="CU82" s="87">
        <v>376</v>
      </c>
      <c r="CV82" s="87">
        <v>258</v>
      </c>
      <c r="CW82" s="87">
        <v>261</v>
      </c>
      <c r="CX82" s="87">
        <v>172</v>
      </c>
      <c r="CY82" s="87">
        <v>706</v>
      </c>
      <c r="CZ82" s="88">
        <v>3447</v>
      </c>
      <c r="DA82" s="88">
        <v>3435</v>
      </c>
      <c r="DB82" s="88">
        <v>3541</v>
      </c>
      <c r="DC82" s="88">
        <v>3675</v>
      </c>
      <c r="DD82" s="88">
        <v>3634</v>
      </c>
      <c r="DE82" s="88">
        <v>3699</v>
      </c>
      <c r="DF82" s="88">
        <v>3622</v>
      </c>
      <c r="DG82" s="88">
        <v>3512</v>
      </c>
      <c r="DH82" s="88">
        <v>3725</v>
      </c>
      <c r="DI82" s="88">
        <v>3508</v>
      </c>
      <c r="DJ82" s="88">
        <v>3498</v>
      </c>
      <c r="DK82" s="88">
        <v>3158</v>
      </c>
      <c r="DL82" s="88">
        <v>3276</v>
      </c>
      <c r="DM82" s="88">
        <v>3269</v>
      </c>
      <c r="DN82" s="88">
        <v>3191</v>
      </c>
      <c r="DO82" s="88">
        <v>2977</v>
      </c>
      <c r="DP82" s="88">
        <v>2628</v>
      </c>
      <c r="DQ82" s="88">
        <v>2850</v>
      </c>
      <c r="DR82" s="88">
        <v>3170</v>
      </c>
      <c r="DS82" s="88">
        <v>5977</v>
      </c>
      <c r="DT82" s="88">
        <v>7112</v>
      </c>
      <c r="DU82" s="88">
        <v>7051</v>
      </c>
      <c r="DV82" s="88">
        <v>6757</v>
      </c>
      <c r="DW82" s="88">
        <v>6618</v>
      </c>
      <c r="DX82" s="88">
        <v>6291</v>
      </c>
      <c r="DY82" s="88">
        <v>6178</v>
      </c>
      <c r="DZ82" s="88">
        <v>6262</v>
      </c>
      <c r="EA82" s="88">
        <v>6377</v>
      </c>
      <c r="EB82" s="88">
        <v>6295</v>
      </c>
      <c r="EC82" s="88">
        <v>6109</v>
      </c>
      <c r="ED82" s="88">
        <v>5948</v>
      </c>
      <c r="EE82" s="88">
        <v>5184</v>
      </c>
      <c r="EF82" s="88">
        <v>4631</v>
      </c>
      <c r="EG82" s="88">
        <v>4261</v>
      </c>
      <c r="EH82" s="88">
        <v>4222</v>
      </c>
      <c r="EI82" s="88">
        <v>4411</v>
      </c>
      <c r="EJ82" s="88">
        <v>3945</v>
      </c>
      <c r="EK82" s="88">
        <v>3945</v>
      </c>
      <c r="EL82" s="88">
        <v>3822</v>
      </c>
      <c r="EM82" s="88">
        <v>3352</v>
      </c>
      <c r="EN82" s="88">
        <v>3607</v>
      </c>
      <c r="EO82" s="88">
        <v>3149</v>
      </c>
      <c r="EP82" s="88">
        <v>2960</v>
      </c>
      <c r="EQ82" s="88">
        <v>2866</v>
      </c>
      <c r="ER82" s="88">
        <v>2768</v>
      </c>
      <c r="ES82" s="88">
        <v>2681</v>
      </c>
      <c r="ET82" s="88">
        <v>2711</v>
      </c>
      <c r="EU82" s="88">
        <v>2745</v>
      </c>
      <c r="EV82" s="88">
        <v>2783</v>
      </c>
      <c r="EW82" s="88">
        <v>2819</v>
      </c>
      <c r="EX82" s="88">
        <v>2819</v>
      </c>
      <c r="EY82" s="88">
        <v>2904</v>
      </c>
      <c r="EZ82" s="88">
        <v>2831</v>
      </c>
      <c r="FA82" s="88">
        <v>2884</v>
      </c>
      <c r="FB82" s="88">
        <v>2716</v>
      </c>
      <c r="FC82" s="88">
        <v>2913</v>
      </c>
      <c r="FD82" s="88">
        <v>2728</v>
      </c>
      <c r="FE82" s="88">
        <v>2513</v>
      </c>
      <c r="FF82" s="88">
        <v>2557</v>
      </c>
      <c r="FG82" s="88">
        <v>2331</v>
      </c>
      <c r="FH82" s="88">
        <v>2170</v>
      </c>
      <c r="FI82" s="88">
        <v>2086</v>
      </c>
      <c r="FJ82" s="88">
        <v>1963</v>
      </c>
      <c r="FK82" s="88">
        <v>2012</v>
      </c>
      <c r="FL82" s="88">
        <v>1844</v>
      </c>
      <c r="FM82" s="88">
        <v>1698</v>
      </c>
      <c r="FN82" s="88">
        <v>1579</v>
      </c>
      <c r="FO82" s="88">
        <v>1552</v>
      </c>
      <c r="FP82" s="88">
        <v>1559</v>
      </c>
      <c r="FQ82" s="88">
        <v>1549</v>
      </c>
      <c r="FR82" s="88">
        <v>1402</v>
      </c>
      <c r="FS82" s="88">
        <v>1379</v>
      </c>
      <c r="FT82" s="88">
        <v>1434</v>
      </c>
      <c r="FU82" s="88">
        <v>1429</v>
      </c>
      <c r="FV82" s="88">
        <v>1160</v>
      </c>
      <c r="FW82" s="88">
        <v>1051</v>
      </c>
      <c r="FX82" s="88">
        <v>1168</v>
      </c>
      <c r="FY82" s="88">
        <v>970</v>
      </c>
      <c r="FZ82" s="88">
        <v>950</v>
      </c>
      <c r="GA82" s="88">
        <v>959</v>
      </c>
      <c r="GB82" s="88">
        <v>859</v>
      </c>
      <c r="GC82" s="88">
        <v>822</v>
      </c>
      <c r="GD82" s="88">
        <v>825</v>
      </c>
      <c r="GE82" s="88">
        <v>791</v>
      </c>
      <c r="GF82" s="88">
        <v>717</v>
      </c>
      <c r="GG82" s="88">
        <v>635</v>
      </c>
      <c r="GH82" s="88">
        <v>518</v>
      </c>
      <c r="GI82" s="88">
        <v>486</v>
      </c>
      <c r="GJ82" s="88">
        <v>469</v>
      </c>
      <c r="GK82" s="88">
        <v>369</v>
      </c>
      <c r="GL82" s="89">
        <v>1682</v>
      </c>
    </row>
    <row r="83" spans="1:194" s="1" customFormat="1" hidden="1" x14ac:dyDescent="0.25">
      <c r="A83" s="90" t="s">
        <v>249</v>
      </c>
      <c r="B83" s="148" t="s">
        <v>322</v>
      </c>
      <c r="C83" s="30" t="str">
        <f t="shared" si="16"/>
        <v xml:space="preserve">England – CCGs - Mid Essex </v>
      </c>
      <c r="D83" s="51">
        <f t="shared" si="17"/>
        <v>152962</v>
      </c>
      <c r="E83" s="51">
        <f t="shared" si="17"/>
        <v>161882</v>
      </c>
      <c r="F83" s="52">
        <f t="shared" si="18"/>
        <v>398041</v>
      </c>
      <c r="G83" s="52">
        <f t="shared" si="19"/>
        <v>195852</v>
      </c>
      <c r="H83" s="53">
        <f t="shared" si="20"/>
        <v>202189</v>
      </c>
      <c r="I83" s="53">
        <f t="shared" si="21"/>
        <v>152962</v>
      </c>
      <c r="J83" s="53">
        <f t="shared" si="22"/>
        <v>161882</v>
      </c>
      <c r="K83" s="50">
        <f t="shared" si="23"/>
        <v>42890</v>
      </c>
      <c r="L83" s="51">
        <f t="shared" si="24"/>
        <v>40307</v>
      </c>
      <c r="M83" s="87">
        <v>1980</v>
      </c>
      <c r="N83" s="87">
        <v>2054</v>
      </c>
      <c r="O83" s="87">
        <v>2231</v>
      </c>
      <c r="P83" s="87">
        <v>2320</v>
      </c>
      <c r="Q83" s="87">
        <v>2443</v>
      </c>
      <c r="R83" s="87">
        <v>2397</v>
      </c>
      <c r="S83" s="87">
        <v>2437</v>
      </c>
      <c r="T83" s="87">
        <v>2374</v>
      </c>
      <c r="U83" s="87">
        <v>2561</v>
      </c>
      <c r="V83" s="87">
        <v>2554</v>
      </c>
      <c r="W83" s="87">
        <v>2575</v>
      </c>
      <c r="X83" s="87">
        <v>2559</v>
      </c>
      <c r="Y83" s="87">
        <v>2535</v>
      </c>
      <c r="Z83" s="87">
        <v>2434</v>
      </c>
      <c r="AA83" s="87">
        <v>2482</v>
      </c>
      <c r="AB83" s="87">
        <v>2418</v>
      </c>
      <c r="AC83" s="87">
        <v>2230</v>
      </c>
      <c r="AD83" s="87">
        <v>2306</v>
      </c>
      <c r="AE83" s="87">
        <v>2155</v>
      </c>
      <c r="AF83" s="87">
        <v>1736</v>
      </c>
      <c r="AG83" s="87">
        <v>1738</v>
      </c>
      <c r="AH83" s="87">
        <v>1893</v>
      </c>
      <c r="AI83" s="87">
        <v>1936</v>
      </c>
      <c r="AJ83" s="87">
        <v>2143</v>
      </c>
      <c r="AK83" s="87">
        <v>2187</v>
      </c>
      <c r="AL83" s="87">
        <v>2142</v>
      </c>
      <c r="AM83" s="87">
        <v>2292</v>
      </c>
      <c r="AN83" s="87">
        <v>2128</v>
      </c>
      <c r="AO83" s="87">
        <v>2322</v>
      </c>
      <c r="AP83" s="87">
        <v>2325</v>
      </c>
      <c r="AQ83" s="87">
        <v>2306</v>
      </c>
      <c r="AR83" s="87">
        <v>2325</v>
      </c>
      <c r="AS83" s="87">
        <v>2356</v>
      </c>
      <c r="AT83" s="87">
        <v>2432</v>
      </c>
      <c r="AU83" s="87">
        <v>2386</v>
      </c>
      <c r="AV83" s="87">
        <v>2349</v>
      </c>
      <c r="AW83" s="87">
        <v>2420</v>
      </c>
      <c r="AX83" s="87">
        <v>2193</v>
      </c>
      <c r="AY83" s="87">
        <v>2587</v>
      </c>
      <c r="AZ83" s="87">
        <v>2414</v>
      </c>
      <c r="BA83" s="87">
        <v>2429</v>
      </c>
      <c r="BB83" s="87">
        <v>2408</v>
      </c>
      <c r="BC83" s="87">
        <v>2312</v>
      </c>
      <c r="BD83" s="87">
        <v>2292</v>
      </c>
      <c r="BE83" s="87">
        <v>2456</v>
      </c>
      <c r="BF83" s="87">
        <v>2551</v>
      </c>
      <c r="BG83" s="87">
        <v>2654</v>
      </c>
      <c r="BH83" s="87">
        <v>2610</v>
      </c>
      <c r="BI83" s="87">
        <v>2948</v>
      </c>
      <c r="BJ83" s="87">
        <v>3015</v>
      </c>
      <c r="BK83" s="87">
        <v>2874</v>
      </c>
      <c r="BL83" s="87">
        <v>2871</v>
      </c>
      <c r="BM83" s="87">
        <v>2876</v>
      </c>
      <c r="BN83" s="87">
        <v>3051</v>
      </c>
      <c r="BO83" s="87">
        <v>2951</v>
      </c>
      <c r="BP83" s="87">
        <v>2921</v>
      </c>
      <c r="BQ83" s="87">
        <v>2826</v>
      </c>
      <c r="BR83" s="87">
        <v>2685</v>
      </c>
      <c r="BS83" s="87">
        <v>2827</v>
      </c>
      <c r="BT83" s="87">
        <v>2582</v>
      </c>
      <c r="BU83" s="87">
        <v>2495</v>
      </c>
      <c r="BV83" s="87">
        <v>2442</v>
      </c>
      <c r="BW83" s="87">
        <v>2396</v>
      </c>
      <c r="BX83" s="87">
        <v>2246</v>
      </c>
      <c r="BY83" s="87">
        <v>2309</v>
      </c>
      <c r="BZ83" s="87">
        <v>2081</v>
      </c>
      <c r="CA83" s="87">
        <v>2166</v>
      </c>
      <c r="CB83" s="87">
        <v>2151</v>
      </c>
      <c r="CC83" s="87">
        <v>2013</v>
      </c>
      <c r="CD83" s="87">
        <v>2007</v>
      </c>
      <c r="CE83" s="87">
        <v>1997</v>
      </c>
      <c r="CF83" s="87">
        <v>2143</v>
      </c>
      <c r="CG83" s="87">
        <v>2335</v>
      </c>
      <c r="CH83" s="87">
        <v>2515</v>
      </c>
      <c r="CI83" s="87">
        <v>1914</v>
      </c>
      <c r="CJ83" s="87">
        <v>1755</v>
      </c>
      <c r="CK83" s="87">
        <v>1754</v>
      </c>
      <c r="CL83" s="87">
        <v>1608</v>
      </c>
      <c r="CM83" s="87">
        <v>1327</v>
      </c>
      <c r="CN83" s="87">
        <v>1088</v>
      </c>
      <c r="CO83" s="87">
        <v>1079</v>
      </c>
      <c r="CP83" s="87">
        <v>1108</v>
      </c>
      <c r="CQ83" s="87">
        <v>1007</v>
      </c>
      <c r="CR83" s="87">
        <v>997</v>
      </c>
      <c r="CS83" s="87">
        <v>842</v>
      </c>
      <c r="CT83" s="87">
        <v>797</v>
      </c>
      <c r="CU83" s="87">
        <v>625</v>
      </c>
      <c r="CV83" s="87">
        <v>578</v>
      </c>
      <c r="CW83" s="87">
        <v>493</v>
      </c>
      <c r="CX83" s="87">
        <v>429</v>
      </c>
      <c r="CY83" s="87">
        <v>1361</v>
      </c>
      <c r="CZ83" s="88">
        <v>1814</v>
      </c>
      <c r="DA83" s="88">
        <v>2026</v>
      </c>
      <c r="DB83" s="88">
        <v>2194</v>
      </c>
      <c r="DC83" s="88">
        <v>2127</v>
      </c>
      <c r="DD83" s="88">
        <v>2198</v>
      </c>
      <c r="DE83" s="88">
        <v>2168</v>
      </c>
      <c r="DF83" s="88">
        <v>2199</v>
      </c>
      <c r="DG83" s="88">
        <v>2278</v>
      </c>
      <c r="DH83" s="88">
        <v>2363</v>
      </c>
      <c r="DI83" s="88">
        <v>2355</v>
      </c>
      <c r="DJ83" s="88">
        <v>2500</v>
      </c>
      <c r="DK83" s="88">
        <v>2387</v>
      </c>
      <c r="DL83" s="88">
        <v>2461</v>
      </c>
      <c r="DM83" s="88">
        <v>2318</v>
      </c>
      <c r="DN83" s="88">
        <v>2356</v>
      </c>
      <c r="DO83" s="88">
        <v>2290</v>
      </c>
      <c r="DP83" s="88">
        <v>2167</v>
      </c>
      <c r="DQ83" s="88">
        <v>2106</v>
      </c>
      <c r="DR83" s="88">
        <v>1930</v>
      </c>
      <c r="DS83" s="88">
        <v>1592</v>
      </c>
      <c r="DT83" s="88">
        <v>1506</v>
      </c>
      <c r="DU83" s="88">
        <v>1653</v>
      </c>
      <c r="DV83" s="88">
        <v>1766</v>
      </c>
      <c r="DW83" s="88">
        <v>2039</v>
      </c>
      <c r="DX83" s="88">
        <v>2105</v>
      </c>
      <c r="DY83" s="88">
        <v>2126</v>
      </c>
      <c r="DZ83" s="88">
        <v>2204</v>
      </c>
      <c r="EA83" s="88">
        <v>2220</v>
      </c>
      <c r="EB83" s="88">
        <v>2193</v>
      </c>
      <c r="EC83" s="88">
        <v>2332</v>
      </c>
      <c r="ED83" s="88">
        <v>2383</v>
      </c>
      <c r="EE83" s="88">
        <v>2457</v>
      </c>
      <c r="EF83" s="88">
        <v>2612</v>
      </c>
      <c r="EG83" s="88">
        <v>2547</v>
      </c>
      <c r="EH83" s="88">
        <v>2536</v>
      </c>
      <c r="EI83" s="88">
        <v>2549</v>
      </c>
      <c r="EJ83" s="88">
        <v>2520</v>
      </c>
      <c r="EK83" s="88">
        <v>2476</v>
      </c>
      <c r="EL83" s="88">
        <v>2486</v>
      </c>
      <c r="EM83" s="88">
        <v>2733</v>
      </c>
      <c r="EN83" s="88">
        <v>2612</v>
      </c>
      <c r="EO83" s="88">
        <v>2549</v>
      </c>
      <c r="EP83" s="88">
        <v>2430</v>
      </c>
      <c r="EQ83" s="88">
        <v>2409</v>
      </c>
      <c r="ER83" s="88">
        <v>2483</v>
      </c>
      <c r="ES83" s="88">
        <v>2685</v>
      </c>
      <c r="ET83" s="88">
        <v>2745</v>
      </c>
      <c r="EU83" s="88">
        <v>2756</v>
      </c>
      <c r="EV83" s="88">
        <v>2848</v>
      </c>
      <c r="EW83" s="88">
        <v>2998</v>
      </c>
      <c r="EX83" s="88">
        <v>2957</v>
      </c>
      <c r="EY83" s="88">
        <v>2926</v>
      </c>
      <c r="EZ83" s="88">
        <v>3167</v>
      </c>
      <c r="FA83" s="88">
        <v>3183</v>
      </c>
      <c r="FB83" s="88">
        <v>3102</v>
      </c>
      <c r="FC83" s="88">
        <v>2922</v>
      </c>
      <c r="FD83" s="88">
        <v>2961</v>
      </c>
      <c r="FE83" s="88">
        <v>2869</v>
      </c>
      <c r="FF83" s="88">
        <v>2776</v>
      </c>
      <c r="FG83" s="88">
        <v>2695</v>
      </c>
      <c r="FH83" s="88">
        <v>2439</v>
      </c>
      <c r="FI83" s="88">
        <v>2412</v>
      </c>
      <c r="FJ83" s="88">
        <v>2547</v>
      </c>
      <c r="FK83" s="88">
        <v>2352</v>
      </c>
      <c r="FL83" s="88">
        <v>2395</v>
      </c>
      <c r="FM83" s="88">
        <v>2284</v>
      </c>
      <c r="FN83" s="88">
        <v>2220</v>
      </c>
      <c r="FO83" s="88">
        <v>2182</v>
      </c>
      <c r="FP83" s="88">
        <v>2146</v>
      </c>
      <c r="FQ83" s="88">
        <v>2291</v>
      </c>
      <c r="FR83" s="88">
        <v>2181</v>
      </c>
      <c r="FS83" s="88">
        <v>2411</v>
      </c>
      <c r="FT83" s="88">
        <v>2620</v>
      </c>
      <c r="FU83" s="88">
        <v>2993</v>
      </c>
      <c r="FV83" s="88">
        <v>2146</v>
      </c>
      <c r="FW83" s="88">
        <v>1988</v>
      </c>
      <c r="FX83" s="88">
        <v>1973</v>
      </c>
      <c r="FY83" s="88">
        <v>1681</v>
      </c>
      <c r="FZ83" s="88">
        <v>1477</v>
      </c>
      <c r="GA83" s="88">
        <v>1305</v>
      </c>
      <c r="GB83" s="88">
        <v>1365</v>
      </c>
      <c r="GC83" s="88">
        <v>1333</v>
      </c>
      <c r="GD83" s="88">
        <v>1207</v>
      </c>
      <c r="GE83" s="88">
        <v>1137</v>
      </c>
      <c r="GF83" s="88">
        <v>1150</v>
      </c>
      <c r="GG83" s="88">
        <v>928</v>
      </c>
      <c r="GH83" s="88">
        <v>820</v>
      </c>
      <c r="GI83" s="88">
        <v>729</v>
      </c>
      <c r="GJ83" s="88">
        <v>778</v>
      </c>
      <c r="GK83" s="88">
        <v>682</v>
      </c>
      <c r="GL83" s="89">
        <v>2672</v>
      </c>
    </row>
    <row r="84" spans="1:194" s="1" customFormat="1" hidden="1" x14ac:dyDescent="0.25">
      <c r="A84" s="90" t="s">
        <v>249</v>
      </c>
      <c r="B84" s="148" t="s">
        <v>323</v>
      </c>
      <c r="C84" s="30" t="str">
        <f t="shared" si="16"/>
        <v xml:space="preserve">England – CCGs - Morecambe Bay </v>
      </c>
      <c r="D84" s="51">
        <f t="shared" si="17"/>
        <v>133687</v>
      </c>
      <c r="E84" s="51">
        <f t="shared" si="17"/>
        <v>139496</v>
      </c>
      <c r="F84" s="52">
        <f t="shared" si="18"/>
        <v>334287</v>
      </c>
      <c r="G84" s="52">
        <f t="shared" si="19"/>
        <v>165161</v>
      </c>
      <c r="H84" s="53">
        <f t="shared" si="20"/>
        <v>169126</v>
      </c>
      <c r="I84" s="53">
        <f t="shared" si="21"/>
        <v>133687</v>
      </c>
      <c r="J84" s="53">
        <f t="shared" si="22"/>
        <v>139496</v>
      </c>
      <c r="K84" s="50">
        <f t="shared" si="23"/>
        <v>31474</v>
      </c>
      <c r="L84" s="51">
        <f t="shared" si="24"/>
        <v>29630</v>
      </c>
      <c r="M84" s="87">
        <v>1406</v>
      </c>
      <c r="N84" s="87">
        <v>1576</v>
      </c>
      <c r="O84" s="87">
        <v>1509</v>
      </c>
      <c r="P84" s="87">
        <v>1619</v>
      </c>
      <c r="Q84" s="87">
        <v>1741</v>
      </c>
      <c r="R84" s="87">
        <v>1662</v>
      </c>
      <c r="S84" s="87">
        <v>1792</v>
      </c>
      <c r="T84" s="87">
        <v>1831</v>
      </c>
      <c r="U84" s="87">
        <v>1808</v>
      </c>
      <c r="V84" s="87">
        <v>1849</v>
      </c>
      <c r="W84" s="87">
        <v>1768</v>
      </c>
      <c r="X84" s="87">
        <v>1851</v>
      </c>
      <c r="Y84" s="87">
        <v>1895</v>
      </c>
      <c r="Z84" s="87">
        <v>1910</v>
      </c>
      <c r="AA84" s="87">
        <v>1873</v>
      </c>
      <c r="AB84" s="87">
        <v>1873</v>
      </c>
      <c r="AC84" s="87">
        <v>1792</v>
      </c>
      <c r="AD84" s="87">
        <v>1719</v>
      </c>
      <c r="AE84" s="87">
        <v>1978</v>
      </c>
      <c r="AF84" s="87">
        <v>2761</v>
      </c>
      <c r="AG84" s="87">
        <v>2818</v>
      </c>
      <c r="AH84" s="87">
        <v>2941</v>
      </c>
      <c r="AI84" s="87">
        <v>2567</v>
      </c>
      <c r="AJ84" s="87">
        <v>2370</v>
      </c>
      <c r="AK84" s="87">
        <v>2242</v>
      </c>
      <c r="AL84" s="87">
        <v>2173</v>
      </c>
      <c r="AM84" s="87">
        <v>2277</v>
      </c>
      <c r="AN84" s="87">
        <v>2075</v>
      </c>
      <c r="AO84" s="87">
        <v>2346</v>
      </c>
      <c r="AP84" s="87">
        <v>2020</v>
      </c>
      <c r="AQ84" s="87">
        <v>1907</v>
      </c>
      <c r="AR84" s="87">
        <v>1781</v>
      </c>
      <c r="AS84" s="87">
        <v>1586</v>
      </c>
      <c r="AT84" s="87">
        <v>1630</v>
      </c>
      <c r="AU84" s="87">
        <v>1587</v>
      </c>
      <c r="AV84" s="87">
        <v>1616</v>
      </c>
      <c r="AW84" s="87">
        <v>1743</v>
      </c>
      <c r="AX84" s="87">
        <v>1611</v>
      </c>
      <c r="AY84" s="87">
        <v>1638</v>
      </c>
      <c r="AZ84" s="87">
        <v>1711</v>
      </c>
      <c r="BA84" s="87">
        <v>1654</v>
      </c>
      <c r="BB84" s="87">
        <v>1632</v>
      </c>
      <c r="BC84" s="87">
        <v>1571</v>
      </c>
      <c r="BD84" s="87">
        <v>1540</v>
      </c>
      <c r="BE84" s="87">
        <v>1598</v>
      </c>
      <c r="BF84" s="87">
        <v>1668</v>
      </c>
      <c r="BG84" s="87">
        <v>1867</v>
      </c>
      <c r="BH84" s="87">
        <v>1823</v>
      </c>
      <c r="BI84" s="87">
        <v>1971</v>
      </c>
      <c r="BJ84" s="87">
        <v>2136</v>
      </c>
      <c r="BK84" s="87">
        <v>2220</v>
      </c>
      <c r="BL84" s="87">
        <v>2301</v>
      </c>
      <c r="BM84" s="87">
        <v>2279</v>
      </c>
      <c r="BN84" s="87">
        <v>2406</v>
      </c>
      <c r="BO84" s="87">
        <v>2380</v>
      </c>
      <c r="BP84" s="87">
        <v>2442</v>
      </c>
      <c r="BQ84" s="87">
        <v>2453</v>
      </c>
      <c r="BR84" s="87">
        <v>2305</v>
      </c>
      <c r="BS84" s="87">
        <v>2456</v>
      </c>
      <c r="BT84" s="87">
        <v>2330</v>
      </c>
      <c r="BU84" s="87">
        <v>2271</v>
      </c>
      <c r="BV84" s="87">
        <v>2233</v>
      </c>
      <c r="BW84" s="87">
        <v>2172</v>
      </c>
      <c r="BX84" s="87">
        <v>2131</v>
      </c>
      <c r="BY84" s="87">
        <v>1973</v>
      </c>
      <c r="BZ84" s="87">
        <v>2047</v>
      </c>
      <c r="CA84" s="87">
        <v>1991</v>
      </c>
      <c r="CB84" s="87">
        <v>1983</v>
      </c>
      <c r="CC84" s="87">
        <v>1882</v>
      </c>
      <c r="CD84" s="87">
        <v>1883</v>
      </c>
      <c r="CE84" s="87">
        <v>1943</v>
      </c>
      <c r="CF84" s="87">
        <v>2200</v>
      </c>
      <c r="CG84" s="87">
        <v>2152</v>
      </c>
      <c r="CH84" s="87">
        <v>2457</v>
      </c>
      <c r="CI84" s="87">
        <v>1830</v>
      </c>
      <c r="CJ84" s="87">
        <v>1689</v>
      </c>
      <c r="CK84" s="87">
        <v>1618</v>
      </c>
      <c r="CL84" s="87">
        <v>1551</v>
      </c>
      <c r="CM84" s="87">
        <v>1364</v>
      </c>
      <c r="CN84" s="87">
        <v>1189</v>
      </c>
      <c r="CO84" s="87">
        <v>1151</v>
      </c>
      <c r="CP84" s="87">
        <v>1086</v>
      </c>
      <c r="CQ84" s="87">
        <v>1044</v>
      </c>
      <c r="CR84" s="87">
        <v>905</v>
      </c>
      <c r="CS84" s="87">
        <v>804</v>
      </c>
      <c r="CT84" s="87">
        <v>655</v>
      </c>
      <c r="CU84" s="87">
        <v>577</v>
      </c>
      <c r="CV84" s="87">
        <v>509</v>
      </c>
      <c r="CW84" s="87">
        <v>423</v>
      </c>
      <c r="CX84" s="87">
        <v>369</v>
      </c>
      <c r="CY84" s="87">
        <v>1195</v>
      </c>
      <c r="CZ84" s="88">
        <v>1361</v>
      </c>
      <c r="DA84" s="88">
        <v>1533</v>
      </c>
      <c r="DB84" s="88">
        <v>1487</v>
      </c>
      <c r="DC84" s="88">
        <v>1576</v>
      </c>
      <c r="DD84" s="88">
        <v>1647</v>
      </c>
      <c r="DE84" s="88">
        <v>1669</v>
      </c>
      <c r="DF84" s="88">
        <v>1637</v>
      </c>
      <c r="DG84" s="88">
        <v>1645</v>
      </c>
      <c r="DH84" s="88">
        <v>1791</v>
      </c>
      <c r="DI84" s="88">
        <v>1786</v>
      </c>
      <c r="DJ84" s="88">
        <v>1632</v>
      </c>
      <c r="DK84" s="88">
        <v>1658</v>
      </c>
      <c r="DL84" s="88">
        <v>1763</v>
      </c>
      <c r="DM84" s="88">
        <v>1725</v>
      </c>
      <c r="DN84" s="88">
        <v>1686</v>
      </c>
      <c r="DO84" s="88">
        <v>1696</v>
      </c>
      <c r="DP84" s="88">
        <v>1656</v>
      </c>
      <c r="DQ84" s="88">
        <v>1682</v>
      </c>
      <c r="DR84" s="88">
        <v>1737</v>
      </c>
      <c r="DS84" s="88">
        <v>2477</v>
      </c>
      <c r="DT84" s="88">
        <v>2516</v>
      </c>
      <c r="DU84" s="88">
        <v>2478</v>
      </c>
      <c r="DV84" s="88">
        <v>2233</v>
      </c>
      <c r="DW84" s="88">
        <v>2028</v>
      </c>
      <c r="DX84" s="88">
        <v>1839</v>
      </c>
      <c r="DY84" s="88">
        <v>1822</v>
      </c>
      <c r="DZ84" s="88">
        <v>1954</v>
      </c>
      <c r="EA84" s="88">
        <v>1998</v>
      </c>
      <c r="EB84" s="88">
        <v>2023</v>
      </c>
      <c r="EC84" s="88">
        <v>1928</v>
      </c>
      <c r="ED84" s="88">
        <v>1738</v>
      </c>
      <c r="EE84" s="88">
        <v>1768</v>
      </c>
      <c r="EF84" s="88">
        <v>1719</v>
      </c>
      <c r="EG84" s="88">
        <v>1707</v>
      </c>
      <c r="EH84" s="88">
        <v>1741</v>
      </c>
      <c r="EI84" s="88">
        <v>1815</v>
      </c>
      <c r="EJ84" s="88">
        <v>1721</v>
      </c>
      <c r="EK84" s="88">
        <v>1826</v>
      </c>
      <c r="EL84" s="88">
        <v>1777</v>
      </c>
      <c r="EM84" s="88">
        <v>1762</v>
      </c>
      <c r="EN84" s="88">
        <v>1813</v>
      </c>
      <c r="EO84" s="88">
        <v>1710</v>
      </c>
      <c r="EP84" s="88">
        <v>1623</v>
      </c>
      <c r="EQ84" s="88">
        <v>1675</v>
      </c>
      <c r="ER84" s="88">
        <v>1826</v>
      </c>
      <c r="ES84" s="88">
        <v>1779</v>
      </c>
      <c r="ET84" s="88">
        <v>1890</v>
      </c>
      <c r="EU84" s="88">
        <v>1929</v>
      </c>
      <c r="EV84" s="88">
        <v>2215</v>
      </c>
      <c r="EW84" s="88">
        <v>2406</v>
      </c>
      <c r="EX84" s="88">
        <v>2355</v>
      </c>
      <c r="EY84" s="88">
        <v>2419</v>
      </c>
      <c r="EZ84" s="88">
        <v>2363</v>
      </c>
      <c r="FA84" s="88">
        <v>2553</v>
      </c>
      <c r="FB84" s="88">
        <v>2506</v>
      </c>
      <c r="FC84" s="88">
        <v>2618</v>
      </c>
      <c r="FD84" s="88">
        <v>2600</v>
      </c>
      <c r="FE84" s="88">
        <v>2552</v>
      </c>
      <c r="FF84" s="88">
        <v>2591</v>
      </c>
      <c r="FG84" s="88">
        <v>2341</v>
      </c>
      <c r="FH84" s="88">
        <v>2422</v>
      </c>
      <c r="FI84" s="88">
        <v>2465</v>
      </c>
      <c r="FJ84" s="88">
        <v>2269</v>
      </c>
      <c r="FK84" s="88">
        <v>2253</v>
      </c>
      <c r="FL84" s="88">
        <v>2141</v>
      </c>
      <c r="FM84" s="88">
        <v>2043</v>
      </c>
      <c r="FN84" s="88">
        <v>2063</v>
      </c>
      <c r="FO84" s="88">
        <v>2071</v>
      </c>
      <c r="FP84" s="88">
        <v>2023</v>
      </c>
      <c r="FQ84" s="88">
        <v>2028</v>
      </c>
      <c r="FR84" s="88">
        <v>2160</v>
      </c>
      <c r="FS84" s="88">
        <v>2146</v>
      </c>
      <c r="FT84" s="88">
        <v>2278</v>
      </c>
      <c r="FU84" s="88">
        <v>2441</v>
      </c>
      <c r="FV84" s="88">
        <v>1913</v>
      </c>
      <c r="FW84" s="88">
        <v>1775</v>
      </c>
      <c r="FX84" s="88">
        <v>1845</v>
      </c>
      <c r="FY84" s="88">
        <v>1627</v>
      </c>
      <c r="FZ84" s="88">
        <v>1458</v>
      </c>
      <c r="GA84" s="88">
        <v>1274</v>
      </c>
      <c r="GB84" s="88">
        <v>1312</v>
      </c>
      <c r="GC84" s="88">
        <v>1276</v>
      </c>
      <c r="GD84" s="88">
        <v>1225</v>
      </c>
      <c r="GE84" s="88">
        <v>1134</v>
      </c>
      <c r="GF84" s="88">
        <v>1049</v>
      </c>
      <c r="GG84" s="88">
        <v>920</v>
      </c>
      <c r="GH84" s="88">
        <v>815</v>
      </c>
      <c r="GI84" s="88">
        <v>775</v>
      </c>
      <c r="GJ84" s="88">
        <v>655</v>
      </c>
      <c r="GK84" s="88">
        <v>666</v>
      </c>
      <c r="GL84" s="89">
        <v>2603</v>
      </c>
    </row>
    <row r="85" spans="1:194" s="1" customFormat="1" hidden="1" x14ac:dyDescent="0.25">
      <c r="A85" s="90" t="s">
        <v>249</v>
      </c>
      <c r="B85" s="148" t="s">
        <v>324</v>
      </c>
      <c r="C85" s="30" t="str">
        <f t="shared" si="16"/>
        <v xml:space="preserve">England – CCGs - Newcastle Gateshead </v>
      </c>
      <c r="D85" s="51">
        <f t="shared" si="17"/>
        <v>204789</v>
      </c>
      <c r="E85" s="51">
        <f t="shared" si="17"/>
        <v>205862</v>
      </c>
      <c r="F85" s="52">
        <f t="shared" si="18"/>
        <v>508774</v>
      </c>
      <c r="G85" s="52">
        <f t="shared" si="19"/>
        <v>255015</v>
      </c>
      <c r="H85" s="53">
        <f t="shared" si="20"/>
        <v>253759</v>
      </c>
      <c r="I85" s="53">
        <f t="shared" si="21"/>
        <v>204789</v>
      </c>
      <c r="J85" s="53">
        <f t="shared" si="22"/>
        <v>205862</v>
      </c>
      <c r="K85" s="50">
        <f t="shared" si="23"/>
        <v>50226</v>
      </c>
      <c r="L85" s="51">
        <f t="shared" si="24"/>
        <v>47897</v>
      </c>
      <c r="M85" s="87">
        <v>2571</v>
      </c>
      <c r="N85" s="87">
        <v>2641</v>
      </c>
      <c r="O85" s="87">
        <v>2680</v>
      </c>
      <c r="P85" s="87">
        <v>2770</v>
      </c>
      <c r="Q85" s="87">
        <v>2883</v>
      </c>
      <c r="R85" s="87">
        <v>2926</v>
      </c>
      <c r="S85" s="87">
        <v>2782</v>
      </c>
      <c r="T85" s="87">
        <v>2873</v>
      </c>
      <c r="U85" s="87">
        <v>3104</v>
      </c>
      <c r="V85" s="87">
        <v>3041</v>
      </c>
      <c r="W85" s="87">
        <v>2977</v>
      </c>
      <c r="X85" s="87">
        <v>2929</v>
      </c>
      <c r="Y85" s="87">
        <v>2875</v>
      </c>
      <c r="Z85" s="87">
        <v>2808</v>
      </c>
      <c r="AA85" s="87">
        <v>2753</v>
      </c>
      <c r="AB85" s="87">
        <v>2467</v>
      </c>
      <c r="AC85" s="87">
        <v>2453</v>
      </c>
      <c r="AD85" s="87">
        <v>2693</v>
      </c>
      <c r="AE85" s="87">
        <v>3119</v>
      </c>
      <c r="AF85" s="87">
        <v>5366</v>
      </c>
      <c r="AG85" s="87">
        <v>6103</v>
      </c>
      <c r="AH85" s="87">
        <v>6170</v>
      </c>
      <c r="AI85" s="87">
        <v>5742</v>
      </c>
      <c r="AJ85" s="87">
        <v>4853</v>
      </c>
      <c r="AK85" s="87">
        <v>4443</v>
      </c>
      <c r="AL85" s="87">
        <v>4532</v>
      </c>
      <c r="AM85" s="87">
        <v>4519</v>
      </c>
      <c r="AN85" s="87">
        <v>4639</v>
      </c>
      <c r="AO85" s="87">
        <v>4568</v>
      </c>
      <c r="AP85" s="87">
        <v>4784</v>
      </c>
      <c r="AQ85" s="87">
        <v>4486</v>
      </c>
      <c r="AR85" s="87">
        <v>4013</v>
      </c>
      <c r="AS85" s="87">
        <v>3687</v>
      </c>
      <c r="AT85" s="87">
        <v>3634</v>
      </c>
      <c r="AU85" s="87">
        <v>3720</v>
      </c>
      <c r="AV85" s="87">
        <v>3389</v>
      </c>
      <c r="AW85" s="87">
        <v>3292</v>
      </c>
      <c r="AX85" s="87">
        <v>3364</v>
      </c>
      <c r="AY85" s="87">
        <v>3105</v>
      </c>
      <c r="AZ85" s="87">
        <v>3041</v>
      </c>
      <c r="BA85" s="87">
        <v>3098</v>
      </c>
      <c r="BB85" s="87">
        <v>2821</v>
      </c>
      <c r="BC85" s="87">
        <v>2635</v>
      </c>
      <c r="BD85" s="87">
        <v>2645</v>
      </c>
      <c r="BE85" s="87">
        <v>2752</v>
      </c>
      <c r="BF85" s="87">
        <v>2618</v>
      </c>
      <c r="BG85" s="87">
        <v>2555</v>
      </c>
      <c r="BH85" s="87">
        <v>2683</v>
      </c>
      <c r="BI85" s="87">
        <v>3089</v>
      </c>
      <c r="BJ85" s="87">
        <v>3156</v>
      </c>
      <c r="BK85" s="87">
        <v>2852</v>
      </c>
      <c r="BL85" s="87">
        <v>2941</v>
      </c>
      <c r="BM85" s="87">
        <v>3019</v>
      </c>
      <c r="BN85" s="87">
        <v>3027</v>
      </c>
      <c r="BO85" s="87">
        <v>3040</v>
      </c>
      <c r="BP85" s="87">
        <v>3038</v>
      </c>
      <c r="BQ85" s="87">
        <v>2957</v>
      </c>
      <c r="BR85" s="87">
        <v>3010</v>
      </c>
      <c r="BS85" s="87">
        <v>3103</v>
      </c>
      <c r="BT85" s="87">
        <v>2869</v>
      </c>
      <c r="BU85" s="87">
        <v>2845</v>
      </c>
      <c r="BV85" s="87">
        <v>2790</v>
      </c>
      <c r="BW85" s="87">
        <v>2878</v>
      </c>
      <c r="BX85" s="87">
        <v>2677</v>
      </c>
      <c r="BY85" s="87">
        <v>2512</v>
      </c>
      <c r="BZ85" s="87">
        <v>2365</v>
      </c>
      <c r="CA85" s="87">
        <v>2319</v>
      </c>
      <c r="CB85" s="87">
        <v>2214</v>
      </c>
      <c r="CC85" s="87">
        <v>2047</v>
      </c>
      <c r="CD85" s="87">
        <v>2094</v>
      </c>
      <c r="CE85" s="87">
        <v>2216</v>
      </c>
      <c r="CF85" s="87">
        <v>2168</v>
      </c>
      <c r="CG85" s="87">
        <v>2247</v>
      </c>
      <c r="CH85" s="87">
        <v>2507</v>
      </c>
      <c r="CI85" s="87">
        <v>1738</v>
      </c>
      <c r="CJ85" s="87">
        <v>1659</v>
      </c>
      <c r="CK85" s="87">
        <v>1539</v>
      </c>
      <c r="CL85" s="87">
        <v>1397</v>
      </c>
      <c r="CM85" s="87">
        <v>1220</v>
      </c>
      <c r="CN85" s="87">
        <v>1165</v>
      </c>
      <c r="CO85" s="87">
        <v>1166</v>
      </c>
      <c r="CP85" s="87">
        <v>1207</v>
      </c>
      <c r="CQ85" s="87">
        <v>1040</v>
      </c>
      <c r="CR85" s="87">
        <v>982</v>
      </c>
      <c r="CS85" s="87">
        <v>837</v>
      </c>
      <c r="CT85" s="87">
        <v>792</v>
      </c>
      <c r="CU85" s="87">
        <v>699</v>
      </c>
      <c r="CV85" s="87">
        <v>571</v>
      </c>
      <c r="CW85" s="87">
        <v>566</v>
      </c>
      <c r="CX85" s="87">
        <v>447</v>
      </c>
      <c r="CY85" s="87">
        <v>1408</v>
      </c>
      <c r="CZ85" s="88">
        <v>2412</v>
      </c>
      <c r="DA85" s="88">
        <v>2613</v>
      </c>
      <c r="DB85" s="88">
        <v>2503</v>
      </c>
      <c r="DC85" s="88">
        <v>2694</v>
      </c>
      <c r="DD85" s="88">
        <v>2790</v>
      </c>
      <c r="DE85" s="88">
        <v>2599</v>
      </c>
      <c r="DF85" s="88">
        <v>2877</v>
      </c>
      <c r="DG85" s="88">
        <v>2849</v>
      </c>
      <c r="DH85" s="88">
        <v>2785</v>
      </c>
      <c r="DI85" s="88">
        <v>2917</v>
      </c>
      <c r="DJ85" s="88">
        <v>2808</v>
      </c>
      <c r="DK85" s="88">
        <v>2767</v>
      </c>
      <c r="DL85" s="88">
        <v>2639</v>
      </c>
      <c r="DM85" s="88">
        <v>2659</v>
      </c>
      <c r="DN85" s="88">
        <v>2581</v>
      </c>
      <c r="DO85" s="88">
        <v>2500</v>
      </c>
      <c r="DP85" s="88">
        <v>2462</v>
      </c>
      <c r="DQ85" s="88">
        <v>2442</v>
      </c>
      <c r="DR85" s="88">
        <v>2954</v>
      </c>
      <c r="DS85" s="88">
        <v>5502</v>
      </c>
      <c r="DT85" s="88">
        <v>5916</v>
      </c>
      <c r="DU85" s="88">
        <v>5788</v>
      </c>
      <c r="DV85" s="88">
        <v>5266</v>
      </c>
      <c r="DW85" s="88">
        <v>4412</v>
      </c>
      <c r="DX85" s="88">
        <v>4356</v>
      </c>
      <c r="DY85" s="88">
        <v>3931</v>
      </c>
      <c r="DZ85" s="88">
        <v>4166</v>
      </c>
      <c r="EA85" s="88">
        <v>4105</v>
      </c>
      <c r="EB85" s="88">
        <v>4245</v>
      </c>
      <c r="EC85" s="88">
        <v>4096</v>
      </c>
      <c r="ED85" s="88">
        <v>3794</v>
      </c>
      <c r="EE85" s="88">
        <v>3494</v>
      </c>
      <c r="EF85" s="88">
        <v>3609</v>
      </c>
      <c r="EG85" s="88">
        <v>3366</v>
      </c>
      <c r="EH85" s="88">
        <v>3405</v>
      </c>
      <c r="EI85" s="88">
        <v>3147</v>
      </c>
      <c r="EJ85" s="88">
        <v>3142</v>
      </c>
      <c r="EK85" s="88">
        <v>3345</v>
      </c>
      <c r="EL85" s="88">
        <v>3097</v>
      </c>
      <c r="EM85" s="88">
        <v>2957</v>
      </c>
      <c r="EN85" s="88">
        <v>3013</v>
      </c>
      <c r="EO85" s="88">
        <v>2911</v>
      </c>
      <c r="EP85" s="88">
        <v>2565</v>
      </c>
      <c r="EQ85" s="88">
        <v>2450</v>
      </c>
      <c r="ER85" s="88">
        <v>2637</v>
      </c>
      <c r="ES85" s="88">
        <v>2635</v>
      </c>
      <c r="ET85" s="88">
        <v>2652</v>
      </c>
      <c r="EU85" s="88">
        <v>2717</v>
      </c>
      <c r="EV85" s="88">
        <v>2970</v>
      </c>
      <c r="EW85" s="88">
        <v>3072</v>
      </c>
      <c r="EX85" s="88">
        <v>2956</v>
      </c>
      <c r="EY85" s="88">
        <v>2950</v>
      </c>
      <c r="EZ85" s="88">
        <v>2933</v>
      </c>
      <c r="FA85" s="88">
        <v>3123</v>
      </c>
      <c r="FB85" s="88">
        <v>3146</v>
      </c>
      <c r="FC85" s="88">
        <v>3203</v>
      </c>
      <c r="FD85" s="88">
        <v>3135</v>
      </c>
      <c r="FE85" s="88">
        <v>3298</v>
      </c>
      <c r="FF85" s="88">
        <v>3104</v>
      </c>
      <c r="FG85" s="88">
        <v>2964</v>
      </c>
      <c r="FH85" s="88">
        <v>2884</v>
      </c>
      <c r="FI85" s="88">
        <v>2907</v>
      </c>
      <c r="FJ85" s="88">
        <v>2858</v>
      </c>
      <c r="FK85" s="88">
        <v>2646</v>
      </c>
      <c r="FL85" s="88">
        <v>2593</v>
      </c>
      <c r="FM85" s="88">
        <v>2443</v>
      </c>
      <c r="FN85" s="88">
        <v>2351</v>
      </c>
      <c r="FO85" s="88">
        <v>2265</v>
      </c>
      <c r="FP85" s="88">
        <v>2221</v>
      </c>
      <c r="FQ85" s="88">
        <v>2177</v>
      </c>
      <c r="FR85" s="88">
        <v>2357</v>
      </c>
      <c r="FS85" s="88">
        <v>2319</v>
      </c>
      <c r="FT85" s="88">
        <v>2439</v>
      </c>
      <c r="FU85" s="88">
        <v>2605</v>
      </c>
      <c r="FV85" s="88">
        <v>1872</v>
      </c>
      <c r="FW85" s="88">
        <v>1876</v>
      </c>
      <c r="FX85" s="88">
        <v>1812</v>
      </c>
      <c r="FY85" s="88">
        <v>1557</v>
      </c>
      <c r="FZ85" s="88">
        <v>1472</v>
      </c>
      <c r="GA85" s="88">
        <v>1437</v>
      </c>
      <c r="GB85" s="88">
        <v>1501</v>
      </c>
      <c r="GC85" s="88">
        <v>1493</v>
      </c>
      <c r="GD85" s="88">
        <v>1448</v>
      </c>
      <c r="GE85" s="88">
        <v>1362</v>
      </c>
      <c r="GF85" s="88">
        <v>1164</v>
      </c>
      <c r="GG85" s="88">
        <v>1137</v>
      </c>
      <c r="GH85" s="88">
        <v>987</v>
      </c>
      <c r="GI85" s="88">
        <v>933</v>
      </c>
      <c r="GJ85" s="88">
        <v>766</v>
      </c>
      <c r="GK85" s="88">
        <v>739</v>
      </c>
      <c r="GL85" s="89">
        <v>2714</v>
      </c>
    </row>
    <row r="86" spans="1:194" s="1" customFormat="1" hidden="1" x14ac:dyDescent="0.25">
      <c r="A86" s="90" t="s">
        <v>249</v>
      </c>
      <c r="B86" s="148" t="s">
        <v>325</v>
      </c>
      <c r="C86" s="30" t="str">
        <f t="shared" si="16"/>
        <v xml:space="preserve">England – CCGs - Norfolk and Waveney </v>
      </c>
      <c r="D86" s="51">
        <f t="shared" si="17"/>
        <v>406639</v>
      </c>
      <c r="E86" s="51">
        <f t="shared" si="17"/>
        <v>431328</v>
      </c>
      <c r="F86" s="52">
        <f t="shared" si="18"/>
        <v>1032661</v>
      </c>
      <c r="G86" s="52">
        <f t="shared" si="19"/>
        <v>506595</v>
      </c>
      <c r="H86" s="53">
        <f t="shared" si="20"/>
        <v>526066</v>
      </c>
      <c r="I86" s="53">
        <f t="shared" si="21"/>
        <v>406639</v>
      </c>
      <c r="J86" s="53">
        <f t="shared" si="22"/>
        <v>431328</v>
      </c>
      <c r="K86" s="50">
        <f t="shared" si="23"/>
        <v>99956</v>
      </c>
      <c r="L86" s="51">
        <f t="shared" si="24"/>
        <v>94738</v>
      </c>
      <c r="M86" s="87">
        <v>4581</v>
      </c>
      <c r="N86" s="87">
        <v>4822</v>
      </c>
      <c r="O86" s="87">
        <v>5157</v>
      </c>
      <c r="P86" s="87">
        <v>5516</v>
      </c>
      <c r="Q86" s="87">
        <v>5547</v>
      </c>
      <c r="R86" s="87">
        <v>5679</v>
      </c>
      <c r="S86" s="87">
        <v>5577</v>
      </c>
      <c r="T86" s="87">
        <v>5922</v>
      </c>
      <c r="U86" s="87">
        <v>5905</v>
      </c>
      <c r="V86" s="87">
        <v>6055</v>
      </c>
      <c r="W86" s="87">
        <v>5903</v>
      </c>
      <c r="X86" s="87">
        <v>5850</v>
      </c>
      <c r="Y86" s="87">
        <v>6099</v>
      </c>
      <c r="Z86" s="87">
        <v>5827</v>
      </c>
      <c r="AA86" s="87">
        <v>5555</v>
      </c>
      <c r="AB86" s="87">
        <v>5451</v>
      </c>
      <c r="AC86" s="87">
        <v>5291</v>
      </c>
      <c r="AD86" s="87">
        <v>5219</v>
      </c>
      <c r="AE86" s="87">
        <v>5203</v>
      </c>
      <c r="AF86" s="87">
        <v>5621</v>
      </c>
      <c r="AG86" s="87">
        <v>5831</v>
      </c>
      <c r="AH86" s="87">
        <v>5743</v>
      </c>
      <c r="AI86" s="87">
        <v>5916</v>
      </c>
      <c r="AJ86" s="87">
        <v>5799</v>
      </c>
      <c r="AK86" s="87">
        <v>5926</v>
      </c>
      <c r="AL86" s="87">
        <v>5877</v>
      </c>
      <c r="AM86" s="87">
        <v>6205</v>
      </c>
      <c r="AN86" s="87">
        <v>5902</v>
      </c>
      <c r="AO86" s="87">
        <v>5764</v>
      </c>
      <c r="AP86" s="87">
        <v>5832</v>
      </c>
      <c r="AQ86" s="87">
        <v>5920</v>
      </c>
      <c r="AR86" s="87">
        <v>5838</v>
      </c>
      <c r="AS86" s="87">
        <v>5935</v>
      </c>
      <c r="AT86" s="87">
        <v>5748</v>
      </c>
      <c r="AU86" s="87">
        <v>5729</v>
      </c>
      <c r="AV86" s="87">
        <v>5846</v>
      </c>
      <c r="AW86" s="87">
        <v>5707</v>
      </c>
      <c r="AX86" s="87">
        <v>5595</v>
      </c>
      <c r="AY86" s="87">
        <v>5585</v>
      </c>
      <c r="AZ86" s="87">
        <v>5719</v>
      </c>
      <c r="BA86" s="87">
        <v>5723</v>
      </c>
      <c r="BB86" s="87">
        <v>5539</v>
      </c>
      <c r="BC86" s="87">
        <v>5108</v>
      </c>
      <c r="BD86" s="87">
        <v>5001</v>
      </c>
      <c r="BE86" s="87">
        <v>5202</v>
      </c>
      <c r="BF86" s="87">
        <v>5470</v>
      </c>
      <c r="BG86" s="87">
        <v>5736</v>
      </c>
      <c r="BH86" s="87">
        <v>6133</v>
      </c>
      <c r="BI86" s="87">
        <v>6438</v>
      </c>
      <c r="BJ86" s="87">
        <v>6688</v>
      </c>
      <c r="BK86" s="87">
        <v>6730</v>
      </c>
      <c r="BL86" s="87">
        <v>7037</v>
      </c>
      <c r="BM86" s="87">
        <v>6861</v>
      </c>
      <c r="BN86" s="87">
        <v>7005</v>
      </c>
      <c r="BO86" s="87">
        <v>7222</v>
      </c>
      <c r="BP86" s="87">
        <v>7266</v>
      </c>
      <c r="BQ86" s="87">
        <v>7288</v>
      </c>
      <c r="BR86" s="87">
        <v>7147</v>
      </c>
      <c r="BS86" s="87">
        <v>6982</v>
      </c>
      <c r="BT86" s="87">
        <v>7013</v>
      </c>
      <c r="BU86" s="87">
        <v>6687</v>
      </c>
      <c r="BV86" s="87">
        <v>6535</v>
      </c>
      <c r="BW86" s="87">
        <v>6416</v>
      </c>
      <c r="BX86" s="87">
        <v>6329</v>
      </c>
      <c r="BY86" s="87">
        <v>6199</v>
      </c>
      <c r="BZ86" s="87">
        <v>5946</v>
      </c>
      <c r="CA86" s="87">
        <v>6284</v>
      </c>
      <c r="CB86" s="87">
        <v>6119</v>
      </c>
      <c r="CC86" s="87">
        <v>6063</v>
      </c>
      <c r="CD86" s="87">
        <v>6251</v>
      </c>
      <c r="CE86" s="87">
        <v>6394</v>
      </c>
      <c r="CF86" s="87">
        <v>6581</v>
      </c>
      <c r="CG86" s="87">
        <v>7149</v>
      </c>
      <c r="CH86" s="87">
        <v>7941</v>
      </c>
      <c r="CI86" s="87">
        <v>6052</v>
      </c>
      <c r="CJ86" s="87">
        <v>5738</v>
      </c>
      <c r="CK86" s="87">
        <v>5585</v>
      </c>
      <c r="CL86" s="87">
        <v>5056</v>
      </c>
      <c r="CM86" s="87">
        <v>4493</v>
      </c>
      <c r="CN86" s="87">
        <v>3655</v>
      </c>
      <c r="CO86" s="87">
        <v>3741</v>
      </c>
      <c r="CP86" s="87">
        <v>3594</v>
      </c>
      <c r="CQ86" s="87">
        <v>3473</v>
      </c>
      <c r="CR86" s="87">
        <v>3128</v>
      </c>
      <c r="CS86" s="87">
        <v>2693</v>
      </c>
      <c r="CT86" s="87">
        <v>2450</v>
      </c>
      <c r="CU86" s="87">
        <v>2087</v>
      </c>
      <c r="CV86" s="87">
        <v>1853</v>
      </c>
      <c r="CW86" s="87">
        <v>1646</v>
      </c>
      <c r="CX86" s="87">
        <v>1306</v>
      </c>
      <c r="CY86" s="87">
        <v>4365</v>
      </c>
      <c r="CZ86" s="88">
        <v>4282</v>
      </c>
      <c r="DA86" s="88">
        <v>4578</v>
      </c>
      <c r="DB86" s="88">
        <v>4802</v>
      </c>
      <c r="DC86" s="88">
        <v>5104</v>
      </c>
      <c r="DD86" s="88">
        <v>5326</v>
      </c>
      <c r="DE86" s="88">
        <v>5239</v>
      </c>
      <c r="DF86" s="88">
        <v>5487</v>
      </c>
      <c r="DG86" s="88">
        <v>5701</v>
      </c>
      <c r="DH86" s="88">
        <v>5840</v>
      </c>
      <c r="DI86" s="88">
        <v>5724</v>
      </c>
      <c r="DJ86" s="88">
        <v>5706</v>
      </c>
      <c r="DK86" s="88">
        <v>5630</v>
      </c>
      <c r="DL86" s="88">
        <v>5662</v>
      </c>
      <c r="DM86" s="88">
        <v>5457</v>
      </c>
      <c r="DN86" s="88">
        <v>5225</v>
      </c>
      <c r="DO86" s="88">
        <v>5016</v>
      </c>
      <c r="DP86" s="88">
        <v>5059</v>
      </c>
      <c r="DQ86" s="88">
        <v>4900</v>
      </c>
      <c r="DR86" s="88">
        <v>4973</v>
      </c>
      <c r="DS86" s="88">
        <v>5690</v>
      </c>
      <c r="DT86" s="88">
        <v>5556</v>
      </c>
      <c r="DU86" s="88">
        <v>5769</v>
      </c>
      <c r="DV86" s="88">
        <v>5520</v>
      </c>
      <c r="DW86" s="88">
        <v>5843</v>
      </c>
      <c r="DX86" s="88">
        <v>5869</v>
      </c>
      <c r="DY86" s="88">
        <v>5612</v>
      </c>
      <c r="DZ86" s="88">
        <v>5743</v>
      </c>
      <c r="EA86" s="88">
        <v>5387</v>
      </c>
      <c r="EB86" s="88">
        <v>5698</v>
      </c>
      <c r="EC86" s="88">
        <v>5844</v>
      </c>
      <c r="ED86" s="88">
        <v>5656</v>
      </c>
      <c r="EE86" s="88">
        <v>5905</v>
      </c>
      <c r="EF86" s="88">
        <v>5968</v>
      </c>
      <c r="EG86" s="88">
        <v>6026</v>
      </c>
      <c r="EH86" s="88">
        <v>6019</v>
      </c>
      <c r="EI86" s="88">
        <v>5844</v>
      </c>
      <c r="EJ86" s="88">
        <v>5729</v>
      </c>
      <c r="EK86" s="88">
        <v>5842</v>
      </c>
      <c r="EL86" s="88">
        <v>6052</v>
      </c>
      <c r="EM86" s="88">
        <v>5858</v>
      </c>
      <c r="EN86" s="88">
        <v>5673</v>
      </c>
      <c r="EO86" s="88">
        <v>5557</v>
      </c>
      <c r="EP86" s="88">
        <v>5244</v>
      </c>
      <c r="EQ86" s="88">
        <v>5231</v>
      </c>
      <c r="ER86" s="88">
        <v>5427</v>
      </c>
      <c r="ES86" s="88">
        <v>5658</v>
      </c>
      <c r="ET86" s="88">
        <v>6099</v>
      </c>
      <c r="EU86" s="88">
        <v>6241</v>
      </c>
      <c r="EV86" s="88">
        <v>6652</v>
      </c>
      <c r="EW86" s="88">
        <v>7025</v>
      </c>
      <c r="EX86" s="88">
        <v>6918</v>
      </c>
      <c r="EY86" s="88">
        <v>7139</v>
      </c>
      <c r="EZ86" s="88">
        <v>7332</v>
      </c>
      <c r="FA86" s="88">
        <v>7286</v>
      </c>
      <c r="FB86" s="88">
        <v>7543</v>
      </c>
      <c r="FC86" s="88">
        <v>7647</v>
      </c>
      <c r="FD86" s="88">
        <v>7600</v>
      </c>
      <c r="FE86" s="88">
        <v>7346</v>
      </c>
      <c r="FF86" s="88">
        <v>7391</v>
      </c>
      <c r="FG86" s="88">
        <v>7254</v>
      </c>
      <c r="FH86" s="88">
        <v>7008</v>
      </c>
      <c r="FI86" s="88">
        <v>6950</v>
      </c>
      <c r="FJ86" s="88">
        <v>6907</v>
      </c>
      <c r="FK86" s="88">
        <v>6823</v>
      </c>
      <c r="FL86" s="88">
        <v>6762</v>
      </c>
      <c r="FM86" s="88">
        <v>6541</v>
      </c>
      <c r="FN86" s="88">
        <v>6603</v>
      </c>
      <c r="FO86" s="88">
        <v>6787</v>
      </c>
      <c r="FP86" s="88">
        <v>6712</v>
      </c>
      <c r="FQ86" s="88">
        <v>6577</v>
      </c>
      <c r="FR86" s="88">
        <v>6831</v>
      </c>
      <c r="FS86" s="88">
        <v>6975</v>
      </c>
      <c r="FT86" s="88">
        <v>7701</v>
      </c>
      <c r="FU86" s="88">
        <v>8727</v>
      </c>
      <c r="FV86" s="88">
        <v>6395</v>
      </c>
      <c r="FW86" s="88">
        <v>6025</v>
      </c>
      <c r="FX86" s="88">
        <v>6000</v>
      </c>
      <c r="FY86" s="88">
        <v>5561</v>
      </c>
      <c r="FZ86" s="88">
        <v>4738</v>
      </c>
      <c r="GA86" s="88">
        <v>4280</v>
      </c>
      <c r="GB86" s="88">
        <v>4232</v>
      </c>
      <c r="GC86" s="88">
        <v>4065</v>
      </c>
      <c r="GD86" s="88">
        <v>3974</v>
      </c>
      <c r="GE86" s="88">
        <v>3731</v>
      </c>
      <c r="GF86" s="88">
        <v>3456</v>
      </c>
      <c r="GG86" s="88">
        <v>3125</v>
      </c>
      <c r="GH86" s="88">
        <v>2838</v>
      </c>
      <c r="GI86" s="88">
        <v>2602</v>
      </c>
      <c r="GJ86" s="88">
        <v>2402</v>
      </c>
      <c r="GK86" s="88">
        <v>2168</v>
      </c>
      <c r="GL86" s="89">
        <v>9166</v>
      </c>
    </row>
    <row r="87" spans="1:194" s="1" customFormat="1" hidden="1" x14ac:dyDescent="0.25">
      <c r="A87" s="90" t="s">
        <v>249</v>
      </c>
      <c r="B87" s="148" t="s">
        <v>326</v>
      </c>
      <c r="C87" s="30" t="str">
        <f t="shared" si="16"/>
        <v xml:space="preserve">England – CCGs - North Central London </v>
      </c>
      <c r="D87" s="51">
        <f t="shared" si="17"/>
        <v>593891</v>
      </c>
      <c r="E87" s="51">
        <f t="shared" si="17"/>
        <v>596826</v>
      </c>
      <c r="F87" s="52">
        <f t="shared" si="18"/>
        <v>1526582</v>
      </c>
      <c r="G87" s="52">
        <f t="shared" si="19"/>
        <v>766256</v>
      </c>
      <c r="H87" s="53">
        <f t="shared" si="20"/>
        <v>760326</v>
      </c>
      <c r="I87" s="53">
        <f t="shared" si="21"/>
        <v>593891</v>
      </c>
      <c r="J87" s="53">
        <f t="shared" si="22"/>
        <v>596826</v>
      </c>
      <c r="K87" s="50">
        <f t="shared" si="23"/>
        <v>172365</v>
      </c>
      <c r="L87" s="51">
        <f t="shared" si="24"/>
        <v>163500</v>
      </c>
      <c r="M87" s="87">
        <v>9302</v>
      </c>
      <c r="N87" s="87">
        <v>9275</v>
      </c>
      <c r="O87" s="87">
        <v>9788</v>
      </c>
      <c r="P87" s="87">
        <v>9863</v>
      </c>
      <c r="Q87" s="87">
        <v>9982</v>
      </c>
      <c r="R87" s="87">
        <v>9977</v>
      </c>
      <c r="S87" s="87">
        <v>9964</v>
      </c>
      <c r="T87" s="87">
        <v>10165</v>
      </c>
      <c r="U87" s="87">
        <v>10344</v>
      </c>
      <c r="V87" s="87">
        <v>9955</v>
      </c>
      <c r="W87" s="87">
        <v>9877</v>
      </c>
      <c r="X87" s="87">
        <v>9568</v>
      </c>
      <c r="Y87" s="87">
        <v>9717</v>
      </c>
      <c r="Z87" s="87">
        <v>9467</v>
      </c>
      <c r="AA87" s="87">
        <v>9212</v>
      </c>
      <c r="AB87" s="87">
        <v>8961</v>
      </c>
      <c r="AC87" s="87">
        <v>8544</v>
      </c>
      <c r="AD87" s="87">
        <v>8404</v>
      </c>
      <c r="AE87" s="87">
        <v>8454</v>
      </c>
      <c r="AF87" s="87">
        <v>8416</v>
      </c>
      <c r="AG87" s="87">
        <v>8864</v>
      </c>
      <c r="AH87" s="87">
        <v>9634</v>
      </c>
      <c r="AI87" s="87">
        <v>10563</v>
      </c>
      <c r="AJ87" s="87">
        <v>12124</v>
      </c>
      <c r="AK87" s="87">
        <v>13209</v>
      </c>
      <c r="AL87" s="87">
        <v>13493</v>
      </c>
      <c r="AM87" s="87">
        <v>14095</v>
      </c>
      <c r="AN87" s="87">
        <v>13944</v>
      </c>
      <c r="AO87" s="87">
        <v>14752</v>
      </c>
      <c r="AP87" s="87">
        <v>14677</v>
      </c>
      <c r="AQ87" s="87">
        <v>15016</v>
      </c>
      <c r="AR87" s="87">
        <v>14458</v>
      </c>
      <c r="AS87" s="87">
        <v>14778</v>
      </c>
      <c r="AT87" s="87">
        <v>14103</v>
      </c>
      <c r="AU87" s="87">
        <v>14032</v>
      </c>
      <c r="AV87" s="87">
        <v>13772</v>
      </c>
      <c r="AW87" s="87">
        <v>13280</v>
      </c>
      <c r="AX87" s="87">
        <v>13298</v>
      </c>
      <c r="AY87" s="87">
        <v>12836</v>
      </c>
      <c r="AZ87" s="87">
        <v>12984</v>
      </c>
      <c r="BA87" s="87">
        <v>12736</v>
      </c>
      <c r="BB87" s="87">
        <v>12178</v>
      </c>
      <c r="BC87" s="87">
        <v>11239</v>
      </c>
      <c r="BD87" s="87">
        <v>10688</v>
      </c>
      <c r="BE87" s="87">
        <v>10438</v>
      </c>
      <c r="BF87" s="87">
        <v>10077</v>
      </c>
      <c r="BG87" s="87">
        <v>10131</v>
      </c>
      <c r="BH87" s="87">
        <v>10094</v>
      </c>
      <c r="BI87" s="87">
        <v>9923</v>
      </c>
      <c r="BJ87" s="87">
        <v>10215</v>
      </c>
      <c r="BK87" s="87">
        <v>9678</v>
      </c>
      <c r="BL87" s="87">
        <v>9581</v>
      </c>
      <c r="BM87" s="87">
        <v>9641</v>
      </c>
      <c r="BN87" s="87">
        <v>9607</v>
      </c>
      <c r="BO87" s="87">
        <v>9457</v>
      </c>
      <c r="BP87" s="87">
        <v>8921</v>
      </c>
      <c r="BQ87" s="87">
        <v>8631</v>
      </c>
      <c r="BR87" s="87">
        <v>8407</v>
      </c>
      <c r="BS87" s="87">
        <v>7833</v>
      </c>
      <c r="BT87" s="87">
        <v>7445</v>
      </c>
      <c r="BU87" s="87">
        <v>7124</v>
      </c>
      <c r="BV87" s="87">
        <v>6808</v>
      </c>
      <c r="BW87" s="87">
        <v>6498</v>
      </c>
      <c r="BX87" s="87">
        <v>6207</v>
      </c>
      <c r="BY87" s="87">
        <v>5904</v>
      </c>
      <c r="BZ87" s="87">
        <v>5609</v>
      </c>
      <c r="CA87" s="87">
        <v>5116</v>
      </c>
      <c r="CB87" s="87">
        <v>5091</v>
      </c>
      <c r="CC87" s="87">
        <v>4753</v>
      </c>
      <c r="CD87" s="87">
        <v>4585</v>
      </c>
      <c r="CE87" s="87">
        <v>4596</v>
      </c>
      <c r="CF87" s="87">
        <v>4560</v>
      </c>
      <c r="CG87" s="87">
        <v>4580</v>
      </c>
      <c r="CH87" s="87">
        <v>4630</v>
      </c>
      <c r="CI87" s="87">
        <v>3720</v>
      </c>
      <c r="CJ87" s="87">
        <v>3579</v>
      </c>
      <c r="CK87" s="87">
        <v>3635</v>
      </c>
      <c r="CL87" s="87">
        <v>3103</v>
      </c>
      <c r="CM87" s="87">
        <v>2719</v>
      </c>
      <c r="CN87" s="87">
        <v>2379</v>
      </c>
      <c r="CO87" s="87">
        <v>2509</v>
      </c>
      <c r="CP87" s="87">
        <v>2384</v>
      </c>
      <c r="CQ87" s="87">
        <v>2196</v>
      </c>
      <c r="CR87" s="87">
        <v>2029</v>
      </c>
      <c r="CS87" s="87">
        <v>1812</v>
      </c>
      <c r="CT87" s="87">
        <v>1632</v>
      </c>
      <c r="CU87" s="87">
        <v>1519</v>
      </c>
      <c r="CV87" s="87">
        <v>1274</v>
      </c>
      <c r="CW87" s="87">
        <v>1079</v>
      </c>
      <c r="CX87" s="87">
        <v>973</v>
      </c>
      <c r="CY87" s="87">
        <v>3586</v>
      </c>
      <c r="CZ87" s="88">
        <v>8613</v>
      </c>
      <c r="DA87" s="88">
        <v>8970</v>
      </c>
      <c r="DB87" s="88">
        <v>9205</v>
      </c>
      <c r="DC87" s="88">
        <v>9409</v>
      </c>
      <c r="DD87" s="88">
        <v>9549</v>
      </c>
      <c r="DE87" s="88">
        <v>9407</v>
      </c>
      <c r="DF87" s="88">
        <v>9353</v>
      </c>
      <c r="DG87" s="88">
        <v>9554</v>
      </c>
      <c r="DH87" s="88">
        <v>9929</v>
      </c>
      <c r="DI87" s="88">
        <v>9656</v>
      </c>
      <c r="DJ87" s="88">
        <v>9357</v>
      </c>
      <c r="DK87" s="88">
        <v>9214</v>
      </c>
      <c r="DL87" s="88">
        <v>9208</v>
      </c>
      <c r="DM87" s="88">
        <v>8775</v>
      </c>
      <c r="DN87" s="88">
        <v>8625</v>
      </c>
      <c r="DO87" s="88">
        <v>8185</v>
      </c>
      <c r="DP87" s="88">
        <v>8299</v>
      </c>
      <c r="DQ87" s="88">
        <v>8192</v>
      </c>
      <c r="DR87" s="88">
        <v>7878</v>
      </c>
      <c r="DS87" s="88">
        <v>8016</v>
      </c>
      <c r="DT87" s="88">
        <v>8325</v>
      </c>
      <c r="DU87" s="88">
        <v>8984</v>
      </c>
      <c r="DV87" s="88">
        <v>10602</v>
      </c>
      <c r="DW87" s="88">
        <v>11972</v>
      </c>
      <c r="DX87" s="88">
        <v>12884</v>
      </c>
      <c r="DY87" s="88">
        <v>13211</v>
      </c>
      <c r="DZ87" s="88">
        <v>13660</v>
      </c>
      <c r="EA87" s="88">
        <v>13462</v>
      </c>
      <c r="EB87" s="88">
        <v>14069</v>
      </c>
      <c r="EC87" s="88">
        <v>14001</v>
      </c>
      <c r="ED87" s="88">
        <v>13638</v>
      </c>
      <c r="EE87" s="88">
        <v>13616</v>
      </c>
      <c r="EF87" s="88">
        <v>13575</v>
      </c>
      <c r="EG87" s="88">
        <v>12709</v>
      </c>
      <c r="EH87" s="88">
        <v>12666</v>
      </c>
      <c r="EI87" s="88">
        <v>12734</v>
      </c>
      <c r="EJ87" s="88">
        <v>12034</v>
      </c>
      <c r="EK87" s="88">
        <v>11719</v>
      </c>
      <c r="EL87" s="88">
        <v>11848</v>
      </c>
      <c r="EM87" s="88">
        <v>11713</v>
      </c>
      <c r="EN87" s="88">
        <v>11356</v>
      </c>
      <c r="EO87" s="88">
        <v>10998</v>
      </c>
      <c r="EP87" s="88">
        <v>10532</v>
      </c>
      <c r="EQ87" s="88">
        <v>10255</v>
      </c>
      <c r="ER87" s="88">
        <v>10345</v>
      </c>
      <c r="ES87" s="88">
        <v>9963</v>
      </c>
      <c r="ET87" s="88">
        <v>10006</v>
      </c>
      <c r="EU87" s="88">
        <v>9844</v>
      </c>
      <c r="EV87" s="88">
        <v>9846</v>
      </c>
      <c r="EW87" s="88">
        <v>10079</v>
      </c>
      <c r="EX87" s="88">
        <v>9885</v>
      </c>
      <c r="EY87" s="88">
        <v>10092</v>
      </c>
      <c r="EZ87" s="88">
        <v>9844</v>
      </c>
      <c r="FA87" s="88">
        <v>9323</v>
      </c>
      <c r="FB87" s="88">
        <v>9636</v>
      </c>
      <c r="FC87" s="88">
        <v>9429</v>
      </c>
      <c r="FD87" s="88">
        <v>9108</v>
      </c>
      <c r="FE87" s="88">
        <v>8744</v>
      </c>
      <c r="FF87" s="88">
        <v>8334</v>
      </c>
      <c r="FG87" s="88">
        <v>7970</v>
      </c>
      <c r="FH87" s="88">
        <v>7690</v>
      </c>
      <c r="FI87" s="88">
        <v>7144</v>
      </c>
      <c r="FJ87" s="88">
        <v>6897</v>
      </c>
      <c r="FK87" s="88">
        <v>6445</v>
      </c>
      <c r="FL87" s="88">
        <v>6325</v>
      </c>
      <c r="FM87" s="88">
        <v>5904</v>
      </c>
      <c r="FN87" s="88">
        <v>5813</v>
      </c>
      <c r="FO87" s="88">
        <v>5524</v>
      </c>
      <c r="FP87" s="88">
        <v>5523</v>
      </c>
      <c r="FQ87" s="88">
        <v>5216</v>
      </c>
      <c r="FR87" s="88">
        <v>5376</v>
      </c>
      <c r="FS87" s="88">
        <v>5283</v>
      </c>
      <c r="FT87" s="88">
        <v>5084</v>
      </c>
      <c r="FU87" s="88">
        <v>5299</v>
      </c>
      <c r="FV87" s="88">
        <v>4709</v>
      </c>
      <c r="FW87" s="88">
        <v>4360</v>
      </c>
      <c r="FX87" s="88">
        <v>4222</v>
      </c>
      <c r="FY87" s="88">
        <v>3889</v>
      </c>
      <c r="FZ87" s="88">
        <v>3504</v>
      </c>
      <c r="GA87" s="88">
        <v>3093</v>
      </c>
      <c r="GB87" s="88">
        <v>3160</v>
      </c>
      <c r="GC87" s="88">
        <v>3208</v>
      </c>
      <c r="GD87" s="88">
        <v>2930</v>
      </c>
      <c r="GE87" s="88">
        <v>2613</v>
      </c>
      <c r="GF87" s="88">
        <v>2561</v>
      </c>
      <c r="GG87" s="88">
        <v>2353</v>
      </c>
      <c r="GH87" s="88">
        <v>2050</v>
      </c>
      <c r="GI87" s="88">
        <v>1994</v>
      </c>
      <c r="GJ87" s="88">
        <v>1721</v>
      </c>
      <c r="GK87" s="88">
        <v>1554</v>
      </c>
      <c r="GL87" s="89">
        <v>6477</v>
      </c>
    </row>
    <row r="88" spans="1:194" s="1" customFormat="1" hidden="1" x14ac:dyDescent="0.25">
      <c r="A88" s="90" t="s">
        <v>249</v>
      </c>
      <c r="B88" s="148" t="s">
        <v>327</v>
      </c>
      <c r="C88" s="30" t="str">
        <f t="shared" si="16"/>
        <v xml:space="preserve">England – CCGs - North Cumbria </v>
      </c>
      <c r="D88" s="51">
        <f t="shared" si="17"/>
        <v>126576</v>
      </c>
      <c r="E88" s="51">
        <f t="shared" si="17"/>
        <v>133052</v>
      </c>
      <c r="F88" s="52">
        <f t="shared" si="18"/>
        <v>319669</v>
      </c>
      <c r="G88" s="52">
        <f t="shared" si="19"/>
        <v>157561</v>
      </c>
      <c r="H88" s="53">
        <f t="shared" si="20"/>
        <v>162108</v>
      </c>
      <c r="I88" s="53">
        <f t="shared" si="21"/>
        <v>126576</v>
      </c>
      <c r="J88" s="53">
        <f t="shared" si="22"/>
        <v>133052</v>
      </c>
      <c r="K88" s="50">
        <f t="shared" si="23"/>
        <v>30985</v>
      </c>
      <c r="L88" s="51">
        <f t="shared" si="24"/>
        <v>29056</v>
      </c>
      <c r="M88" s="87">
        <v>1424</v>
      </c>
      <c r="N88" s="87">
        <v>1469</v>
      </c>
      <c r="O88" s="87">
        <v>1524</v>
      </c>
      <c r="P88" s="87">
        <v>1634</v>
      </c>
      <c r="Q88" s="87">
        <v>1681</v>
      </c>
      <c r="R88" s="87">
        <v>1708</v>
      </c>
      <c r="S88" s="87">
        <v>1693</v>
      </c>
      <c r="T88" s="87">
        <v>1822</v>
      </c>
      <c r="U88" s="87">
        <v>1853</v>
      </c>
      <c r="V88" s="87">
        <v>1812</v>
      </c>
      <c r="W88" s="87">
        <v>1817</v>
      </c>
      <c r="X88" s="87">
        <v>1914</v>
      </c>
      <c r="Y88" s="87">
        <v>1872</v>
      </c>
      <c r="Z88" s="87">
        <v>1761</v>
      </c>
      <c r="AA88" s="87">
        <v>1849</v>
      </c>
      <c r="AB88" s="87">
        <v>1687</v>
      </c>
      <c r="AC88" s="87">
        <v>1751</v>
      </c>
      <c r="AD88" s="87">
        <v>1714</v>
      </c>
      <c r="AE88" s="87">
        <v>1507</v>
      </c>
      <c r="AF88" s="87">
        <v>1316</v>
      </c>
      <c r="AG88" s="87">
        <v>1377</v>
      </c>
      <c r="AH88" s="87">
        <v>1412</v>
      </c>
      <c r="AI88" s="87">
        <v>1542</v>
      </c>
      <c r="AJ88" s="87">
        <v>1665</v>
      </c>
      <c r="AK88" s="87">
        <v>1671</v>
      </c>
      <c r="AL88" s="87">
        <v>1702</v>
      </c>
      <c r="AM88" s="87">
        <v>1739</v>
      </c>
      <c r="AN88" s="87">
        <v>1833</v>
      </c>
      <c r="AO88" s="87">
        <v>1969</v>
      </c>
      <c r="AP88" s="87">
        <v>1791</v>
      </c>
      <c r="AQ88" s="87">
        <v>1636</v>
      </c>
      <c r="AR88" s="87">
        <v>1760</v>
      </c>
      <c r="AS88" s="87">
        <v>1695</v>
      </c>
      <c r="AT88" s="87">
        <v>1582</v>
      </c>
      <c r="AU88" s="87">
        <v>1703</v>
      </c>
      <c r="AV88" s="87">
        <v>1679</v>
      </c>
      <c r="AW88" s="87">
        <v>1624</v>
      </c>
      <c r="AX88" s="87">
        <v>1714</v>
      </c>
      <c r="AY88" s="87">
        <v>1746</v>
      </c>
      <c r="AZ88" s="87">
        <v>1691</v>
      </c>
      <c r="BA88" s="87">
        <v>1771</v>
      </c>
      <c r="BB88" s="87">
        <v>1688</v>
      </c>
      <c r="BC88" s="87">
        <v>1641</v>
      </c>
      <c r="BD88" s="87">
        <v>1518</v>
      </c>
      <c r="BE88" s="87">
        <v>1582</v>
      </c>
      <c r="BF88" s="87">
        <v>1735</v>
      </c>
      <c r="BG88" s="87">
        <v>1765</v>
      </c>
      <c r="BH88" s="87">
        <v>1994</v>
      </c>
      <c r="BI88" s="87">
        <v>2119</v>
      </c>
      <c r="BJ88" s="87">
        <v>2291</v>
      </c>
      <c r="BK88" s="87">
        <v>2218</v>
      </c>
      <c r="BL88" s="87">
        <v>2429</v>
      </c>
      <c r="BM88" s="87">
        <v>2379</v>
      </c>
      <c r="BN88" s="87">
        <v>2493</v>
      </c>
      <c r="BO88" s="87">
        <v>2444</v>
      </c>
      <c r="BP88" s="87">
        <v>2609</v>
      </c>
      <c r="BQ88" s="87">
        <v>2487</v>
      </c>
      <c r="BR88" s="87">
        <v>2567</v>
      </c>
      <c r="BS88" s="87">
        <v>2480</v>
      </c>
      <c r="BT88" s="87">
        <v>2400</v>
      </c>
      <c r="BU88" s="87">
        <v>2463</v>
      </c>
      <c r="BV88" s="87">
        <v>2392</v>
      </c>
      <c r="BW88" s="87">
        <v>2348</v>
      </c>
      <c r="BX88" s="87">
        <v>2223</v>
      </c>
      <c r="BY88" s="87">
        <v>2081</v>
      </c>
      <c r="BZ88" s="87">
        <v>2047</v>
      </c>
      <c r="CA88" s="87">
        <v>2111</v>
      </c>
      <c r="CB88" s="87">
        <v>2005</v>
      </c>
      <c r="CC88" s="87">
        <v>2009</v>
      </c>
      <c r="CD88" s="87">
        <v>2087</v>
      </c>
      <c r="CE88" s="87">
        <v>2011</v>
      </c>
      <c r="CF88" s="87">
        <v>2173</v>
      </c>
      <c r="CG88" s="87">
        <v>2135</v>
      </c>
      <c r="CH88" s="87">
        <v>2330</v>
      </c>
      <c r="CI88" s="87">
        <v>1689</v>
      </c>
      <c r="CJ88" s="87">
        <v>1549</v>
      </c>
      <c r="CK88" s="87">
        <v>1614</v>
      </c>
      <c r="CL88" s="87">
        <v>1460</v>
      </c>
      <c r="CM88" s="87">
        <v>1304</v>
      </c>
      <c r="CN88" s="87">
        <v>1172</v>
      </c>
      <c r="CO88" s="87">
        <v>1143</v>
      </c>
      <c r="CP88" s="87">
        <v>1037</v>
      </c>
      <c r="CQ88" s="87">
        <v>987</v>
      </c>
      <c r="CR88" s="87">
        <v>893</v>
      </c>
      <c r="CS88" s="87">
        <v>796</v>
      </c>
      <c r="CT88" s="87">
        <v>610</v>
      </c>
      <c r="CU88" s="87">
        <v>534</v>
      </c>
      <c r="CV88" s="87">
        <v>525</v>
      </c>
      <c r="CW88" s="87">
        <v>491</v>
      </c>
      <c r="CX88" s="87">
        <v>329</v>
      </c>
      <c r="CY88" s="87">
        <v>1064</v>
      </c>
      <c r="CZ88" s="88">
        <v>1320</v>
      </c>
      <c r="DA88" s="88">
        <v>1381</v>
      </c>
      <c r="DB88" s="88">
        <v>1434</v>
      </c>
      <c r="DC88" s="88">
        <v>1543</v>
      </c>
      <c r="DD88" s="88">
        <v>1629</v>
      </c>
      <c r="DE88" s="88">
        <v>1600</v>
      </c>
      <c r="DF88" s="88">
        <v>1749</v>
      </c>
      <c r="DG88" s="88">
        <v>1622</v>
      </c>
      <c r="DH88" s="88">
        <v>1763</v>
      </c>
      <c r="DI88" s="88">
        <v>1804</v>
      </c>
      <c r="DJ88" s="88">
        <v>1755</v>
      </c>
      <c r="DK88" s="88">
        <v>1624</v>
      </c>
      <c r="DL88" s="88">
        <v>1725</v>
      </c>
      <c r="DM88" s="88">
        <v>1665</v>
      </c>
      <c r="DN88" s="88">
        <v>1679</v>
      </c>
      <c r="DO88" s="88">
        <v>1599</v>
      </c>
      <c r="DP88" s="88">
        <v>1625</v>
      </c>
      <c r="DQ88" s="88">
        <v>1539</v>
      </c>
      <c r="DR88" s="88">
        <v>1538</v>
      </c>
      <c r="DS88" s="88">
        <v>1328</v>
      </c>
      <c r="DT88" s="88">
        <v>1288</v>
      </c>
      <c r="DU88" s="88">
        <v>1481</v>
      </c>
      <c r="DV88" s="88">
        <v>1460</v>
      </c>
      <c r="DW88" s="88">
        <v>1646</v>
      </c>
      <c r="DX88" s="88">
        <v>1579</v>
      </c>
      <c r="DY88" s="88">
        <v>1486</v>
      </c>
      <c r="DZ88" s="88">
        <v>1663</v>
      </c>
      <c r="EA88" s="88">
        <v>1639</v>
      </c>
      <c r="EB88" s="88">
        <v>1832</v>
      </c>
      <c r="EC88" s="88">
        <v>1854</v>
      </c>
      <c r="ED88" s="88">
        <v>1761</v>
      </c>
      <c r="EE88" s="88">
        <v>1651</v>
      </c>
      <c r="EF88" s="88">
        <v>1732</v>
      </c>
      <c r="EG88" s="88">
        <v>1641</v>
      </c>
      <c r="EH88" s="88">
        <v>1745</v>
      </c>
      <c r="EI88" s="88">
        <v>1772</v>
      </c>
      <c r="EJ88" s="88">
        <v>1726</v>
      </c>
      <c r="EK88" s="88">
        <v>1898</v>
      </c>
      <c r="EL88" s="88">
        <v>1777</v>
      </c>
      <c r="EM88" s="88">
        <v>1889</v>
      </c>
      <c r="EN88" s="88">
        <v>1909</v>
      </c>
      <c r="EO88" s="88">
        <v>1710</v>
      </c>
      <c r="EP88" s="88">
        <v>1605</v>
      </c>
      <c r="EQ88" s="88">
        <v>1593</v>
      </c>
      <c r="ER88" s="88">
        <v>1786</v>
      </c>
      <c r="ES88" s="88">
        <v>1779</v>
      </c>
      <c r="ET88" s="88">
        <v>2001</v>
      </c>
      <c r="EU88" s="88">
        <v>2096</v>
      </c>
      <c r="EV88" s="88">
        <v>2176</v>
      </c>
      <c r="EW88" s="88">
        <v>2463</v>
      </c>
      <c r="EX88" s="88">
        <v>2406</v>
      </c>
      <c r="EY88" s="88">
        <v>2543</v>
      </c>
      <c r="EZ88" s="88">
        <v>2492</v>
      </c>
      <c r="FA88" s="88">
        <v>2569</v>
      </c>
      <c r="FB88" s="88">
        <v>2608</v>
      </c>
      <c r="FC88" s="88">
        <v>2527</v>
      </c>
      <c r="FD88" s="88">
        <v>2669</v>
      </c>
      <c r="FE88" s="88">
        <v>2568</v>
      </c>
      <c r="FF88" s="88">
        <v>2573</v>
      </c>
      <c r="FG88" s="88">
        <v>2481</v>
      </c>
      <c r="FH88" s="88">
        <v>2334</v>
      </c>
      <c r="FI88" s="88">
        <v>2452</v>
      </c>
      <c r="FJ88" s="88">
        <v>2421</v>
      </c>
      <c r="FK88" s="88">
        <v>2222</v>
      </c>
      <c r="FL88" s="88">
        <v>2249</v>
      </c>
      <c r="FM88" s="88">
        <v>2046</v>
      </c>
      <c r="FN88" s="88">
        <v>2010</v>
      </c>
      <c r="FO88" s="88">
        <v>2160</v>
      </c>
      <c r="FP88" s="88">
        <v>1994</v>
      </c>
      <c r="FQ88" s="88">
        <v>2177</v>
      </c>
      <c r="FR88" s="88">
        <v>2109</v>
      </c>
      <c r="FS88" s="88">
        <v>2105</v>
      </c>
      <c r="FT88" s="88">
        <v>2283</v>
      </c>
      <c r="FU88" s="88">
        <v>2269</v>
      </c>
      <c r="FV88" s="88">
        <v>1692</v>
      </c>
      <c r="FW88" s="88">
        <v>1643</v>
      </c>
      <c r="FX88" s="88">
        <v>1711</v>
      </c>
      <c r="FY88" s="88">
        <v>1496</v>
      </c>
      <c r="FZ88" s="88">
        <v>1427</v>
      </c>
      <c r="GA88" s="88">
        <v>1239</v>
      </c>
      <c r="GB88" s="88">
        <v>1237</v>
      </c>
      <c r="GC88" s="88">
        <v>1212</v>
      </c>
      <c r="GD88" s="88">
        <v>1256</v>
      </c>
      <c r="GE88" s="88">
        <v>1125</v>
      </c>
      <c r="GF88" s="88">
        <v>958</v>
      </c>
      <c r="GG88" s="88">
        <v>919</v>
      </c>
      <c r="GH88" s="88">
        <v>759</v>
      </c>
      <c r="GI88" s="88">
        <v>729</v>
      </c>
      <c r="GJ88" s="88">
        <v>695</v>
      </c>
      <c r="GK88" s="88">
        <v>600</v>
      </c>
      <c r="GL88" s="89">
        <v>2583</v>
      </c>
    </row>
    <row r="89" spans="1:194" s="1" customFormat="1" hidden="1" x14ac:dyDescent="0.25">
      <c r="A89" s="90" t="s">
        <v>249</v>
      </c>
      <c r="B89" s="148" t="s">
        <v>328</v>
      </c>
      <c r="C89" s="30" t="str">
        <f t="shared" si="16"/>
        <v xml:space="preserve">England – CCGs - North East Essex </v>
      </c>
      <c r="D89" s="51">
        <f t="shared" si="17"/>
        <v>134387</v>
      </c>
      <c r="E89" s="51">
        <f t="shared" si="17"/>
        <v>142156</v>
      </c>
      <c r="F89" s="52">
        <f t="shared" si="18"/>
        <v>344553</v>
      </c>
      <c r="G89" s="52">
        <f t="shared" si="19"/>
        <v>169275</v>
      </c>
      <c r="H89" s="53">
        <f t="shared" si="20"/>
        <v>175278</v>
      </c>
      <c r="I89" s="53">
        <f t="shared" si="21"/>
        <v>134387</v>
      </c>
      <c r="J89" s="53">
        <f t="shared" si="22"/>
        <v>142156</v>
      </c>
      <c r="K89" s="50">
        <f t="shared" si="23"/>
        <v>34888</v>
      </c>
      <c r="L89" s="51">
        <f t="shared" si="24"/>
        <v>33122</v>
      </c>
      <c r="M89" s="87">
        <v>1726</v>
      </c>
      <c r="N89" s="87">
        <v>1730</v>
      </c>
      <c r="O89" s="87">
        <v>1937</v>
      </c>
      <c r="P89" s="87">
        <v>1907</v>
      </c>
      <c r="Q89" s="87">
        <v>1884</v>
      </c>
      <c r="R89" s="87">
        <v>2063</v>
      </c>
      <c r="S89" s="87">
        <v>2075</v>
      </c>
      <c r="T89" s="87">
        <v>2045</v>
      </c>
      <c r="U89" s="87">
        <v>2098</v>
      </c>
      <c r="V89" s="87">
        <v>2135</v>
      </c>
      <c r="W89" s="87">
        <v>2102</v>
      </c>
      <c r="X89" s="87">
        <v>1998</v>
      </c>
      <c r="Y89" s="87">
        <v>2001</v>
      </c>
      <c r="Z89" s="87">
        <v>1869</v>
      </c>
      <c r="AA89" s="87">
        <v>1913</v>
      </c>
      <c r="AB89" s="87">
        <v>1840</v>
      </c>
      <c r="AC89" s="87">
        <v>1842</v>
      </c>
      <c r="AD89" s="87">
        <v>1723</v>
      </c>
      <c r="AE89" s="87">
        <v>1845</v>
      </c>
      <c r="AF89" s="87">
        <v>2394</v>
      </c>
      <c r="AG89" s="87">
        <v>2542</v>
      </c>
      <c r="AH89" s="87">
        <v>2552</v>
      </c>
      <c r="AI89" s="87">
        <v>2571</v>
      </c>
      <c r="AJ89" s="87">
        <v>2334</v>
      </c>
      <c r="AK89" s="87">
        <v>2286</v>
      </c>
      <c r="AL89" s="87">
        <v>2046</v>
      </c>
      <c r="AM89" s="87">
        <v>2199</v>
      </c>
      <c r="AN89" s="87">
        <v>2237</v>
      </c>
      <c r="AO89" s="87">
        <v>2314</v>
      </c>
      <c r="AP89" s="87">
        <v>2479</v>
      </c>
      <c r="AQ89" s="87">
        <v>2180</v>
      </c>
      <c r="AR89" s="87">
        <v>2118</v>
      </c>
      <c r="AS89" s="87">
        <v>2085</v>
      </c>
      <c r="AT89" s="87">
        <v>1920</v>
      </c>
      <c r="AU89" s="87">
        <v>1826</v>
      </c>
      <c r="AV89" s="87">
        <v>1899</v>
      </c>
      <c r="AW89" s="87">
        <v>1844</v>
      </c>
      <c r="AX89" s="87">
        <v>1929</v>
      </c>
      <c r="AY89" s="87">
        <v>1851</v>
      </c>
      <c r="AZ89" s="87">
        <v>1894</v>
      </c>
      <c r="BA89" s="87">
        <v>1927</v>
      </c>
      <c r="BB89" s="87">
        <v>1842</v>
      </c>
      <c r="BC89" s="87">
        <v>1771</v>
      </c>
      <c r="BD89" s="87">
        <v>1854</v>
      </c>
      <c r="BE89" s="87">
        <v>1789</v>
      </c>
      <c r="BF89" s="87">
        <v>1897</v>
      </c>
      <c r="BG89" s="87">
        <v>1883</v>
      </c>
      <c r="BH89" s="87">
        <v>2011</v>
      </c>
      <c r="BI89" s="87">
        <v>2184</v>
      </c>
      <c r="BJ89" s="87">
        <v>2163</v>
      </c>
      <c r="BK89" s="87">
        <v>2109</v>
      </c>
      <c r="BL89" s="87">
        <v>2286</v>
      </c>
      <c r="BM89" s="87">
        <v>2286</v>
      </c>
      <c r="BN89" s="87">
        <v>2285</v>
      </c>
      <c r="BO89" s="87">
        <v>2287</v>
      </c>
      <c r="BP89" s="87">
        <v>2231</v>
      </c>
      <c r="BQ89" s="87">
        <v>2237</v>
      </c>
      <c r="BR89" s="87">
        <v>2132</v>
      </c>
      <c r="BS89" s="87">
        <v>2247</v>
      </c>
      <c r="BT89" s="87">
        <v>2229</v>
      </c>
      <c r="BU89" s="87">
        <v>2019</v>
      </c>
      <c r="BV89" s="87">
        <v>2018</v>
      </c>
      <c r="BW89" s="87">
        <v>1999</v>
      </c>
      <c r="BX89" s="87">
        <v>1905</v>
      </c>
      <c r="BY89" s="87">
        <v>1842</v>
      </c>
      <c r="BZ89" s="87">
        <v>1802</v>
      </c>
      <c r="CA89" s="87">
        <v>1784</v>
      </c>
      <c r="CB89" s="87">
        <v>1942</v>
      </c>
      <c r="CC89" s="87">
        <v>1866</v>
      </c>
      <c r="CD89" s="87">
        <v>1798</v>
      </c>
      <c r="CE89" s="87">
        <v>1837</v>
      </c>
      <c r="CF89" s="87">
        <v>2004</v>
      </c>
      <c r="CG89" s="87">
        <v>2132</v>
      </c>
      <c r="CH89" s="87">
        <v>2436</v>
      </c>
      <c r="CI89" s="87">
        <v>1771</v>
      </c>
      <c r="CJ89" s="87">
        <v>1701</v>
      </c>
      <c r="CK89" s="87">
        <v>1693</v>
      </c>
      <c r="CL89" s="87">
        <v>1543</v>
      </c>
      <c r="CM89" s="87">
        <v>1288</v>
      </c>
      <c r="CN89" s="87">
        <v>1069</v>
      </c>
      <c r="CO89" s="87">
        <v>1152</v>
      </c>
      <c r="CP89" s="87">
        <v>1097</v>
      </c>
      <c r="CQ89" s="87">
        <v>1024</v>
      </c>
      <c r="CR89" s="87">
        <v>921</v>
      </c>
      <c r="CS89" s="87">
        <v>778</v>
      </c>
      <c r="CT89" s="87">
        <v>754</v>
      </c>
      <c r="CU89" s="87">
        <v>599</v>
      </c>
      <c r="CV89" s="87">
        <v>561</v>
      </c>
      <c r="CW89" s="87">
        <v>457</v>
      </c>
      <c r="CX89" s="87">
        <v>361</v>
      </c>
      <c r="CY89" s="87">
        <v>1239</v>
      </c>
      <c r="CZ89" s="88">
        <v>1601</v>
      </c>
      <c r="DA89" s="88">
        <v>1646</v>
      </c>
      <c r="DB89" s="88">
        <v>1797</v>
      </c>
      <c r="DC89" s="88">
        <v>1847</v>
      </c>
      <c r="DD89" s="88">
        <v>1894</v>
      </c>
      <c r="DE89" s="88">
        <v>1878</v>
      </c>
      <c r="DF89" s="88">
        <v>1982</v>
      </c>
      <c r="DG89" s="88">
        <v>1999</v>
      </c>
      <c r="DH89" s="88">
        <v>2116</v>
      </c>
      <c r="DI89" s="88">
        <v>1881</v>
      </c>
      <c r="DJ89" s="88">
        <v>1921</v>
      </c>
      <c r="DK89" s="88">
        <v>1931</v>
      </c>
      <c r="DL89" s="88">
        <v>1936</v>
      </c>
      <c r="DM89" s="88">
        <v>1838</v>
      </c>
      <c r="DN89" s="88">
        <v>1770</v>
      </c>
      <c r="DO89" s="88">
        <v>1732</v>
      </c>
      <c r="DP89" s="88">
        <v>1714</v>
      </c>
      <c r="DQ89" s="88">
        <v>1639</v>
      </c>
      <c r="DR89" s="88">
        <v>1688</v>
      </c>
      <c r="DS89" s="88">
        <v>2088</v>
      </c>
      <c r="DT89" s="88">
        <v>2197</v>
      </c>
      <c r="DU89" s="88">
        <v>2319</v>
      </c>
      <c r="DV89" s="88">
        <v>2080</v>
      </c>
      <c r="DW89" s="88">
        <v>2032</v>
      </c>
      <c r="DX89" s="88">
        <v>1934</v>
      </c>
      <c r="DY89" s="88">
        <v>1821</v>
      </c>
      <c r="DZ89" s="88">
        <v>2152</v>
      </c>
      <c r="EA89" s="88">
        <v>2146</v>
      </c>
      <c r="EB89" s="88">
        <v>2270</v>
      </c>
      <c r="EC89" s="88">
        <v>2304</v>
      </c>
      <c r="ED89" s="88">
        <v>2283</v>
      </c>
      <c r="EE89" s="88">
        <v>2203</v>
      </c>
      <c r="EF89" s="88">
        <v>2165</v>
      </c>
      <c r="EG89" s="88">
        <v>1981</v>
      </c>
      <c r="EH89" s="88">
        <v>2045</v>
      </c>
      <c r="EI89" s="88">
        <v>1993</v>
      </c>
      <c r="EJ89" s="88">
        <v>1896</v>
      </c>
      <c r="EK89" s="88">
        <v>2032</v>
      </c>
      <c r="EL89" s="88">
        <v>1949</v>
      </c>
      <c r="EM89" s="88">
        <v>2051</v>
      </c>
      <c r="EN89" s="88">
        <v>1992</v>
      </c>
      <c r="EO89" s="88">
        <v>1933</v>
      </c>
      <c r="EP89" s="88">
        <v>1884</v>
      </c>
      <c r="EQ89" s="88">
        <v>1812</v>
      </c>
      <c r="ER89" s="88">
        <v>1887</v>
      </c>
      <c r="ES89" s="88">
        <v>2012</v>
      </c>
      <c r="ET89" s="88">
        <v>1989</v>
      </c>
      <c r="EU89" s="88">
        <v>2078</v>
      </c>
      <c r="EV89" s="88">
        <v>2147</v>
      </c>
      <c r="EW89" s="88">
        <v>2284</v>
      </c>
      <c r="EX89" s="88">
        <v>2209</v>
      </c>
      <c r="EY89" s="88">
        <v>2353</v>
      </c>
      <c r="EZ89" s="88">
        <v>2368</v>
      </c>
      <c r="FA89" s="88">
        <v>2355</v>
      </c>
      <c r="FB89" s="88">
        <v>2484</v>
      </c>
      <c r="FC89" s="88">
        <v>2370</v>
      </c>
      <c r="FD89" s="88">
        <v>2429</v>
      </c>
      <c r="FE89" s="88">
        <v>2345</v>
      </c>
      <c r="FF89" s="88">
        <v>2362</v>
      </c>
      <c r="FG89" s="88">
        <v>2168</v>
      </c>
      <c r="FH89" s="88">
        <v>2217</v>
      </c>
      <c r="FI89" s="88">
        <v>2131</v>
      </c>
      <c r="FJ89" s="88">
        <v>2186</v>
      </c>
      <c r="FK89" s="88">
        <v>2036</v>
      </c>
      <c r="FL89" s="88">
        <v>1998</v>
      </c>
      <c r="FM89" s="88">
        <v>1983</v>
      </c>
      <c r="FN89" s="88">
        <v>2070</v>
      </c>
      <c r="FO89" s="88">
        <v>2103</v>
      </c>
      <c r="FP89" s="88">
        <v>1996</v>
      </c>
      <c r="FQ89" s="88">
        <v>2040</v>
      </c>
      <c r="FR89" s="88">
        <v>2221</v>
      </c>
      <c r="FS89" s="88">
        <v>2359</v>
      </c>
      <c r="FT89" s="88">
        <v>2510</v>
      </c>
      <c r="FU89" s="88">
        <v>2778</v>
      </c>
      <c r="FV89" s="88">
        <v>2006</v>
      </c>
      <c r="FW89" s="88">
        <v>1882</v>
      </c>
      <c r="FX89" s="88">
        <v>1948</v>
      </c>
      <c r="FY89" s="88">
        <v>1685</v>
      </c>
      <c r="FZ89" s="88">
        <v>1500</v>
      </c>
      <c r="GA89" s="88">
        <v>1286</v>
      </c>
      <c r="GB89" s="88">
        <v>1327</v>
      </c>
      <c r="GC89" s="88">
        <v>1291</v>
      </c>
      <c r="GD89" s="88">
        <v>1157</v>
      </c>
      <c r="GE89" s="88">
        <v>1071</v>
      </c>
      <c r="GF89" s="88">
        <v>977</v>
      </c>
      <c r="GG89" s="88">
        <v>956</v>
      </c>
      <c r="GH89" s="88">
        <v>846</v>
      </c>
      <c r="GI89" s="88">
        <v>773</v>
      </c>
      <c r="GJ89" s="88">
        <v>662</v>
      </c>
      <c r="GK89" s="88">
        <v>603</v>
      </c>
      <c r="GL89" s="89">
        <v>2468</v>
      </c>
    </row>
    <row r="90" spans="1:194" s="1" customFormat="1" hidden="1" x14ac:dyDescent="0.25">
      <c r="A90" s="90" t="s">
        <v>249</v>
      </c>
      <c r="B90" s="148" t="s">
        <v>329</v>
      </c>
      <c r="C90" s="30" t="str">
        <f t="shared" si="16"/>
        <v xml:space="preserve">England – CCGs - North East Lincolnshire </v>
      </c>
      <c r="D90" s="51">
        <f t="shared" si="17"/>
        <v>60580</v>
      </c>
      <c r="E90" s="51">
        <f t="shared" si="17"/>
        <v>64324</v>
      </c>
      <c r="F90" s="52">
        <f t="shared" si="18"/>
        <v>159364</v>
      </c>
      <c r="G90" s="52">
        <f t="shared" si="19"/>
        <v>78063</v>
      </c>
      <c r="H90" s="53">
        <f t="shared" si="20"/>
        <v>81301</v>
      </c>
      <c r="I90" s="53">
        <f t="shared" si="21"/>
        <v>60580</v>
      </c>
      <c r="J90" s="53">
        <f t="shared" si="22"/>
        <v>64324</v>
      </c>
      <c r="K90" s="50">
        <f t="shared" si="23"/>
        <v>17483</v>
      </c>
      <c r="L90" s="51">
        <f t="shared" si="24"/>
        <v>16977</v>
      </c>
      <c r="M90" s="87">
        <v>873</v>
      </c>
      <c r="N90" s="87">
        <v>807</v>
      </c>
      <c r="O90" s="87">
        <v>916</v>
      </c>
      <c r="P90" s="87">
        <v>981</v>
      </c>
      <c r="Q90" s="87">
        <v>977</v>
      </c>
      <c r="R90" s="87">
        <v>1009</v>
      </c>
      <c r="S90" s="87">
        <v>970</v>
      </c>
      <c r="T90" s="87">
        <v>1006</v>
      </c>
      <c r="U90" s="87">
        <v>1009</v>
      </c>
      <c r="V90" s="87">
        <v>1069</v>
      </c>
      <c r="W90" s="87">
        <v>1043</v>
      </c>
      <c r="X90" s="87">
        <v>1016</v>
      </c>
      <c r="Y90" s="87">
        <v>1029</v>
      </c>
      <c r="Z90" s="87">
        <v>1040</v>
      </c>
      <c r="AA90" s="87">
        <v>1059</v>
      </c>
      <c r="AB90" s="87">
        <v>967</v>
      </c>
      <c r="AC90" s="87">
        <v>886</v>
      </c>
      <c r="AD90" s="87">
        <v>826</v>
      </c>
      <c r="AE90" s="87">
        <v>866</v>
      </c>
      <c r="AF90" s="87">
        <v>690</v>
      </c>
      <c r="AG90" s="87">
        <v>738</v>
      </c>
      <c r="AH90" s="87">
        <v>813</v>
      </c>
      <c r="AI90" s="87">
        <v>785</v>
      </c>
      <c r="AJ90" s="87">
        <v>851</v>
      </c>
      <c r="AK90" s="87">
        <v>931</v>
      </c>
      <c r="AL90" s="87">
        <v>867</v>
      </c>
      <c r="AM90" s="87">
        <v>941</v>
      </c>
      <c r="AN90" s="87">
        <v>967</v>
      </c>
      <c r="AO90" s="87">
        <v>1056</v>
      </c>
      <c r="AP90" s="87">
        <v>1065</v>
      </c>
      <c r="AQ90" s="87">
        <v>991</v>
      </c>
      <c r="AR90" s="87">
        <v>1070</v>
      </c>
      <c r="AS90" s="87">
        <v>1121</v>
      </c>
      <c r="AT90" s="87">
        <v>1000</v>
      </c>
      <c r="AU90" s="87">
        <v>1049</v>
      </c>
      <c r="AV90" s="87">
        <v>928</v>
      </c>
      <c r="AW90" s="87">
        <v>827</v>
      </c>
      <c r="AX90" s="87">
        <v>863</v>
      </c>
      <c r="AY90" s="87">
        <v>907</v>
      </c>
      <c r="AZ90" s="87">
        <v>914</v>
      </c>
      <c r="BA90" s="87">
        <v>854</v>
      </c>
      <c r="BB90" s="87">
        <v>901</v>
      </c>
      <c r="BC90" s="87">
        <v>792</v>
      </c>
      <c r="BD90" s="87">
        <v>746</v>
      </c>
      <c r="BE90" s="87">
        <v>865</v>
      </c>
      <c r="BF90" s="87">
        <v>892</v>
      </c>
      <c r="BG90" s="87">
        <v>896</v>
      </c>
      <c r="BH90" s="87">
        <v>993</v>
      </c>
      <c r="BI90" s="87">
        <v>1041</v>
      </c>
      <c r="BJ90" s="87">
        <v>1106</v>
      </c>
      <c r="BK90" s="87">
        <v>1053</v>
      </c>
      <c r="BL90" s="87">
        <v>1052</v>
      </c>
      <c r="BM90" s="87">
        <v>1038</v>
      </c>
      <c r="BN90" s="87">
        <v>1116</v>
      </c>
      <c r="BO90" s="87">
        <v>1090</v>
      </c>
      <c r="BP90" s="87">
        <v>1140</v>
      </c>
      <c r="BQ90" s="87">
        <v>1165</v>
      </c>
      <c r="BR90" s="87">
        <v>1129</v>
      </c>
      <c r="BS90" s="87">
        <v>1154</v>
      </c>
      <c r="BT90" s="87">
        <v>1119</v>
      </c>
      <c r="BU90" s="87">
        <v>1083</v>
      </c>
      <c r="BV90" s="87">
        <v>972</v>
      </c>
      <c r="BW90" s="87">
        <v>1013</v>
      </c>
      <c r="BX90" s="87">
        <v>941</v>
      </c>
      <c r="BY90" s="87">
        <v>934</v>
      </c>
      <c r="BZ90" s="87">
        <v>915</v>
      </c>
      <c r="CA90" s="87">
        <v>906</v>
      </c>
      <c r="CB90" s="87">
        <v>872</v>
      </c>
      <c r="CC90" s="87">
        <v>833</v>
      </c>
      <c r="CD90" s="87">
        <v>837</v>
      </c>
      <c r="CE90" s="87">
        <v>810</v>
      </c>
      <c r="CF90" s="87">
        <v>852</v>
      </c>
      <c r="CG90" s="87">
        <v>895</v>
      </c>
      <c r="CH90" s="87">
        <v>1001</v>
      </c>
      <c r="CI90" s="87">
        <v>704</v>
      </c>
      <c r="CJ90" s="87">
        <v>670</v>
      </c>
      <c r="CK90" s="87">
        <v>640</v>
      </c>
      <c r="CL90" s="87">
        <v>581</v>
      </c>
      <c r="CM90" s="87">
        <v>536</v>
      </c>
      <c r="CN90" s="87">
        <v>496</v>
      </c>
      <c r="CO90" s="87">
        <v>442</v>
      </c>
      <c r="CP90" s="87">
        <v>403</v>
      </c>
      <c r="CQ90" s="87">
        <v>400</v>
      </c>
      <c r="CR90" s="87">
        <v>421</v>
      </c>
      <c r="CS90" s="87">
        <v>298</v>
      </c>
      <c r="CT90" s="87">
        <v>358</v>
      </c>
      <c r="CU90" s="87">
        <v>290</v>
      </c>
      <c r="CV90" s="87">
        <v>241</v>
      </c>
      <c r="CW90" s="87">
        <v>181</v>
      </c>
      <c r="CX90" s="87">
        <v>165</v>
      </c>
      <c r="CY90" s="87">
        <v>508</v>
      </c>
      <c r="CZ90" s="88">
        <v>788</v>
      </c>
      <c r="DA90" s="88">
        <v>815</v>
      </c>
      <c r="DB90" s="88">
        <v>870</v>
      </c>
      <c r="DC90" s="88">
        <v>910</v>
      </c>
      <c r="DD90" s="88">
        <v>926</v>
      </c>
      <c r="DE90" s="88">
        <v>986</v>
      </c>
      <c r="DF90" s="88">
        <v>994</v>
      </c>
      <c r="DG90" s="88">
        <v>998</v>
      </c>
      <c r="DH90" s="88">
        <v>1085</v>
      </c>
      <c r="DI90" s="88">
        <v>996</v>
      </c>
      <c r="DJ90" s="88">
        <v>1053</v>
      </c>
      <c r="DK90" s="88">
        <v>1027</v>
      </c>
      <c r="DL90" s="88">
        <v>929</v>
      </c>
      <c r="DM90" s="88">
        <v>915</v>
      </c>
      <c r="DN90" s="88">
        <v>928</v>
      </c>
      <c r="DO90" s="88">
        <v>985</v>
      </c>
      <c r="DP90" s="88">
        <v>860</v>
      </c>
      <c r="DQ90" s="88">
        <v>912</v>
      </c>
      <c r="DR90" s="88">
        <v>843</v>
      </c>
      <c r="DS90" s="88">
        <v>677</v>
      </c>
      <c r="DT90" s="88">
        <v>595</v>
      </c>
      <c r="DU90" s="88">
        <v>700</v>
      </c>
      <c r="DV90" s="88">
        <v>750</v>
      </c>
      <c r="DW90" s="88">
        <v>868</v>
      </c>
      <c r="DX90" s="88">
        <v>837</v>
      </c>
      <c r="DY90" s="88">
        <v>771</v>
      </c>
      <c r="DZ90" s="88">
        <v>965</v>
      </c>
      <c r="EA90" s="88">
        <v>921</v>
      </c>
      <c r="EB90" s="88">
        <v>1040</v>
      </c>
      <c r="EC90" s="88">
        <v>1045</v>
      </c>
      <c r="ED90" s="88">
        <v>1045</v>
      </c>
      <c r="EE90" s="88">
        <v>1102</v>
      </c>
      <c r="EF90" s="88">
        <v>1144</v>
      </c>
      <c r="EG90" s="88">
        <v>1039</v>
      </c>
      <c r="EH90" s="88">
        <v>1066</v>
      </c>
      <c r="EI90" s="88">
        <v>1003</v>
      </c>
      <c r="EJ90" s="88">
        <v>1044</v>
      </c>
      <c r="EK90" s="88">
        <v>982</v>
      </c>
      <c r="EL90" s="88">
        <v>977</v>
      </c>
      <c r="EM90" s="88">
        <v>969</v>
      </c>
      <c r="EN90" s="88">
        <v>909</v>
      </c>
      <c r="EO90" s="88">
        <v>847</v>
      </c>
      <c r="EP90" s="88">
        <v>808</v>
      </c>
      <c r="EQ90" s="88">
        <v>808</v>
      </c>
      <c r="ER90" s="88">
        <v>833</v>
      </c>
      <c r="ES90" s="88">
        <v>876</v>
      </c>
      <c r="ET90" s="88">
        <v>917</v>
      </c>
      <c r="EU90" s="88">
        <v>954</v>
      </c>
      <c r="EV90" s="88">
        <v>1131</v>
      </c>
      <c r="EW90" s="88">
        <v>1154</v>
      </c>
      <c r="EX90" s="88">
        <v>1044</v>
      </c>
      <c r="EY90" s="88">
        <v>1213</v>
      </c>
      <c r="EZ90" s="88">
        <v>1148</v>
      </c>
      <c r="FA90" s="88">
        <v>1141</v>
      </c>
      <c r="FB90" s="88">
        <v>1216</v>
      </c>
      <c r="FC90" s="88">
        <v>1166</v>
      </c>
      <c r="FD90" s="88">
        <v>1153</v>
      </c>
      <c r="FE90" s="88">
        <v>1253</v>
      </c>
      <c r="FF90" s="88">
        <v>1161</v>
      </c>
      <c r="FG90" s="88">
        <v>1108</v>
      </c>
      <c r="FH90" s="88">
        <v>1048</v>
      </c>
      <c r="FI90" s="88">
        <v>1091</v>
      </c>
      <c r="FJ90" s="88">
        <v>1051</v>
      </c>
      <c r="FK90" s="88">
        <v>934</v>
      </c>
      <c r="FL90" s="88">
        <v>974</v>
      </c>
      <c r="FM90" s="88">
        <v>901</v>
      </c>
      <c r="FN90" s="88">
        <v>935</v>
      </c>
      <c r="FO90" s="88">
        <v>876</v>
      </c>
      <c r="FP90" s="88">
        <v>898</v>
      </c>
      <c r="FQ90" s="88">
        <v>880</v>
      </c>
      <c r="FR90" s="88">
        <v>887</v>
      </c>
      <c r="FS90" s="88">
        <v>886</v>
      </c>
      <c r="FT90" s="88">
        <v>953</v>
      </c>
      <c r="FU90" s="88">
        <v>1070</v>
      </c>
      <c r="FV90" s="88">
        <v>815</v>
      </c>
      <c r="FW90" s="88">
        <v>746</v>
      </c>
      <c r="FX90" s="88">
        <v>730</v>
      </c>
      <c r="FY90" s="88">
        <v>669</v>
      </c>
      <c r="FZ90" s="88">
        <v>569</v>
      </c>
      <c r="GA90" s="88">
        <v>582</v>
      </c>
      <c r="GB90" s="88">
        <v>619</v>
      </c>
      <c r="GC90" s="88">
        <v>595</v>
      </c>
      <c r="GD90" s="88">
        <v>562</v>
      </c>
      <c r="GE90" s="88">
        <v>517</v>
      </c>
      <c r="GF90" s="88">
        <v>467</v>
      </c>
      <c r="GG90" s="88">
        <v>434</v>
      </c>
      <c r="GH90" s="88">
        <v>379</v>
      </c>
      <c r="GI90" s="88">
        <v>334</v>
      </c>
      <c r="GJ90" s="88">
        <v>310</v>
      </c>
      <c r="GK90" s="88">
        <v>280</v>
      </c>
      <c r="GL90" s="89">
        <v>1109</v>
      </c>
    </row>
    <row r="91" spans="1:194" s="1" customFormat="1" hidden="1" x14ac:dyDescent="0.25">
      <c r="A91" s="90" t="s">
        <v>249</v>
      </c>
      <c r="B91" s="148" t="s">
        <v>330</v>
      </c>
      <c r="C91" s="30" t="str">
        <f t="shared" si="16"/>
        <v xml:space="preserve">England – CCGs - North East London </v>
      </c>
      <c r="D91" s="51">
        <f t="shared" ref="D91:E134" si="25">I91</f>
        <v>784566</v>
      </c>
      <c r="E91" s="51">
        <f t="shared" si="25"/>
        <v>758991</v>
      </c>
      <c r="F91" s="52">
        <f t="shared" si="18"/>
        <v>2036470</v>
      </c>
      <c r="G91" s="52">
        <f t="shared" si="19"/>
        <v>1037604</v>
      </c>
      <c r="H91" s="53">
        <f t="shared" si="20"/>
        <v>998866</v>
      </c>
      <c r="I91" s="53">
        <f t="shared" si="21"/>
        <v>784566</v>
      </c>
      <c r="J91" s="53">
        <f t="shared" si="22"/>
        <v>758991</v>
      </c>
      <c r="K91" s="50">
        <f t="shared" si="23"/>
        <v>253038</v>
      </c>
      <c r="L91" s="51">
        <f t="shared" si="24"/>
        <v>239875</v>
      </c>
      <c r="M91" s="87">
        <v>15005</v>
      </c>
      <c r="N91" s="87">
        <v>15129</v>
      </c>
      <c r="O91" s="87">
        <v>15277</v>
      </c>
      <c r="P91" s="87">
        <v>15295</v>
      </c>
      <c r="Q91" s="87">
        <v>15333</v>
      </c>
      <c r="R91" s="87">
        <v>15058</v>
      </c>
      <c r="S91" s="87">
        <v>14917</v>
      </c>
      <c r="T91" s="87">
        <v>14974</v>
      </c>
      <c r="U91" s="87">
        <v>15433</v>
      </c>
      <c r="V91" s="87">
        <v>14057</v>
      </c>
      <c r="W91" s="87">
        <v>13669</v>
      </c>
      <c r="X91" s="87">
        <v>13095</v>
      </c>
      <c r="Y91" s="87">
        <v>13419</v>
      </c>
      <c r="Z91" s="87">
        <v>13211</v>
      </c>
      <c r="AA91" s="87">
        <v>12704</v>
      </c>
      <c r="AB91" s="87">
        <v>12470</v>
      </c>
      <c r="AC91" s="87">
        <v>11870</v>
      </c>
      <c r="AD91" s="87">
        <v>12122</v>
      </c>
      <c r="AE91" s="87">
        <v>11500</v>
      </c>
      <c r="AF91" s="87">
        <v>11039</v>
      </c>
      <c r="AG91" s="87">
        <v>11422</v>
      </c>
      <c r="AH91" s="87">
        <v>12105</v>
      </c>
      <c r="AI91" s="87">
        <v>13331</v>
      </c>
      <c r="AJ91" s="87">
        <v>15015</v>
      </c>
      <c r="AK91" s="87">
        <v>16418</v>
      </c>
      <c r="AL91" s="87">
        <v>17117</v>
      </c>
      <c r="AM91" s="87">
        <v>17792</v>
      </c>
      <c r="AN91" s="87">
        <v>18216</v>
      </c>
      <c r="AO91" s="87">
        <v>19057</v>
      </c>
      <c r="AP91" s="87">
        <v>20660</v>
      </c>
      <c r="AQ91" s="87">
        <v>21747</v>
      </c>
      <c r="AR91" s="87">
        <v>21680</v>
      </c>
      <c r="AS91" s="87">
        <v>22490</v>
      </c>
      <c r="AT91" s="87">
        <v>21769</v>
      </c>
      <c r="AU91" s="87">
        <v>22179</v>
      </c>
      <c r="AV91" s="87">
        <v>22355</v>
      </c>
      <c r="AW91" s="87">
        <v>21180</v>
      </c>
      <c r="AX91" s="87">
        <v>20606</v>
      </c>
      <c r="AY91" s="87">
        <v>19530</v>
      </c>
      <c r="AZ91" s="87">
        <v>18613</v>
      </c>
      <c r="BA91" s="87">
        <v>17689</v>
      </c>
      <c r="BB91" s="87">
        <v>16268</v>
      </c>
      <c r="BC91" s="87">
        <v>15388</v>
      </c>
      <c r="BD91" s="87">
        <v>14787</v>
      </c>
      <c r="BE91" s="87">
        <v>14183</v>
      </c>
      <c r="BF91" s="87">
        <v>13921</v>
      </c>
      <c r="BG91" s="87">
        <v>13381</v>
      </c>
      <c r="BH91" s="87">
        <v>12825</v>
      </c>
      <c r="BI91" s="87">
        <v>13100</v>
      </c>
      <c r="BJ91" s="87">
        <v>12834</v>
      </c>
      <c r="BK91" s="87">
        <v>12443</v>
      </c>
      <c r="BL91" s="87">
        <v>12041</v>
      </c>
      <c r="BM91" s="87">
        <v>12115</v>
      </c>
      <c r="BN91" s="87">
        <v>11568</v>
      </c>
      <c r="BO91" s="87">
        <v>11083</v>
      </c>
      <c r="BP91" s="87">
        <v>10759</v>
      </c>
      <c r="BQ91" s="87">
        <v>10680</v>
      </c>
      <c r="BR91" s="87">
        <v>10049</v>
      </c>
      <c r="BS91" s="87">
        <v>9557</v>
      </c>
      <c r="BT91" s="87">
        <v>9132</v>
      </c>
      <c r="BU91" s="87">
        <v>9094</v>
      </c>
      <c r="BV91" s="87">
        <v>8565</v>
      </c>
      <c r="BW91" s="87">
        <v>8204</v>
      </c>
      <c r="BX91" s="87">
        <v>7723</v>
      </c>
      <c r="BY91" s="87">
        <v>7301</v>
      </c>
      <c r="BZ91" s="87">
        <v>6847</v>
      </c>
      <c r="CA91" s="87">
        <v>6374</v>
      </c>
      <c r="CB91" s="87">
        <v>5961</v>
      </c>
      <c r="CC91" s="87">
        <v>5705</v>
      </c>
      <c r="CD91" s="87">
        <v>5405</v>
      </c>
      <c r="CE91" s="87">
        <v>5159</v>
      </c>
      <c r="CF91" s="87">
        <v>4896</v>
      </c>
      <c r="CG91" s="87">
        <v>5011</v>
      </c>
      <c r="CH91" s="87">
        <v>5152</v>
      </c>
      <c r="CI91" s="87">
        <v>4162</v>
      </c>
      <c r="CJ91" s="87">
        <v>3731</v>
      </c>
      <c r="CK91" s="87">
        <v>3448</v>
      </c>
      <c r="CL91" s="87">
        <v>3269</v>
      </c>
      <c r="CM91" s="87">
        <v>3051</v>
      </c>
      <c r="CN91" s="87">
        <v>2691</v>
      </c>
      <c r="CO91" s="87">
        <v>2844</v>
      </c>
      <c r="CP91" s="87">
        <v>2640</v>
      </c>
      <c r="CQ91" s="87">
        <v>2506</v>
      </c>
      <c r="CR91" s="87">
        <v>2257</v>
      </c>
      <c r="CS91" s="87">
        <v>2085</v>
      </c>
      <c r="CT91" s="87">
        <v>1804</v>
      </c>
      <c r="CU91" s="87">
        <v>1577</v>
      </c>
      <c r="CV91" s="87">
        <v>1357</v>
      </c>
      <c r="CW91" s="87">
        <v>1269</v>
      </c>
      <c r="CX91" s="87">
        <v>1040</v>
      </c>
      <c r="CY91" s="87">
        <v>3814</v>
      </c>
      <c r="CZ91" s="88">
        <v>14168</v>
      </c>
      <c r="DA91" s="88">
        <v>14308</v>
      </c>
      <c r="DB91" s="88">
        <v>14501</v>
      </c>
      <c r="DC91" s="88">
        <v>14858</v>
      </c>
      <c r="DD91" s="88">
        <v>14832</v>
      </c>
      <c r="DE91" s="88">
        <v>14383</v>
      </c>
      <c r="DF91" s="88">
        <v>14068</v>
      </c>
      <c r="DG91" s="88">
        <v>14670</v>
      </c>
      <c r="DH91" s="88">
        <v>14454</v>
      </c>
      <c r="DI91" s="88">
        <v>13214</v>
      </c>
      <c r="DJ91" s="88">
        <v>12614</v>
      </c>
      <c r="DK91" s="88">
        <v>12669</v>
      </c>
      <c r="DL91" s="88">
        <v>12697</v>
      </c>
      <c r="DM91" s="88">
        <v>12408</v>
      </c>
      <c r="DN91" s="88">
        <v>12076</v>
      </c>
      <c r="DO91" s="88">
        <v>11485</v>
      </c>
      <c r="DP91" s="88">
        <v>11253</v>
      </c>
      <c r="DQ91" s="88">
        <v>11217</v>
      </c>
      <c r="DR91" s="88">
        <v>10791</v>
      </c>
      <c r="DS91" s="88">
        <v>9993</v>
      </c>
      <c r="DT91" s="88">
        <v>9959</v>
      </c>
      <c r="DU91" s="88">
        <v>10797</v>
      </c>
      <c r="DV91" s="88">
        <v>12296</v>
      </c>
      <c r="DW91" s="88">
        <v>14389</v>
      </c>
      <c r="DX91" s="88">
        <v>15565</v>
      </c>
      <c r="DY91" s="88">
        <v>16538</v>
      </c>
      <c r="DZ91" s="88">
        <v>16842</v>
      </c>
      <c r="EA91" s="88">
        <v>17600</v>
      </c>
      <c r="EB91" s="88">
        <v>18257</v>
      </c>
      <c r="EC91" s="88">
        <v>19247</v>
      </c>
      <c r="ED91" s="88">
        <v>18739</v>
      </c>
      <c r="EE91" s="88">
        <v>19432</v>
      </c>
      <c r="EF91" s="88">
        <v>20325</v>
      </c>
      <c r="EG91" s="88">
        <v>20095</v>
      </c>
      <c r="EH91" s="88">
        <v>19353</v>
      </c>
      <c r="EI91" s="88">
        <v>18689</v>
      </c>
      <c r="EJ91" s="88">
        <v>18100</v>
      </c>
      <c r="EK91" s="88">
        <v>17538</v>
      </c>
      <c r="EL91" s="88">
        <v>17154</v>
      </c>
      <c r="EM91" s="88">
        <v>16412</v>
      </c>
      <c r="EN91" s="88">
        <v>16041</v>
      </c>
      <c r="EO91" s="88">
        <v>15161</v>
      </c>
      <c r="EP91" s="88">
        <v>14207</v>
      </c>
      <c r="EQ91" s="88">
        <v>13698</v>
      </c>
      <c r="ER91" s="88">
        <v>13160</v>
      </c>
      <c r="ES91" s="88">
        <v>12585</v>
      </c>
      <c r="ET91" s="88">
        <v>12280</v>
      </c>
      <c r="EU91" s="88">
        <v>12085</v>
      </c>
      <c r="EV91" s="88">
        <v>12127</v>
      </c>
      <c r="EW91" s="88">
        <v>12047</v>
      </c>
      <c r="EX91" s="88">
        <v>12039</v>
      </c>
      <c r="EY91" s="88">
        <v>11941</v>
      </c>
      <c r="EZ91" s="88">
        <v>11741</v>
      </c>
      <c r="FA91" s="88">
        <v>11657</v>
      </c>
      <c r="FB91" s="88">
        <v>11394</v>
      </c>
      <c r="FC91" s="88">
        <v>10995</v>
      </c>
      <c r="FD91" s="88">
        <v>10841</v>
      </c>
      <c r="FE91" s="88">
        <v>10398</v>
      </c>
      <c r="FF91" s="88">
        <v>9756</v>
      </c>
      <c r="FG91" s="88">
        <v>9587</v>
      </c>
      <c r="FH91" s="88">
        <v>9040</v>
      </c>
      <c r="FI91" s="88">
        <v>8676</v>
      </c>
      <c r="FJ91" s="88">
        <v>8189</v>
      </c>
      <c r="FK91" s="88">
        <v>7992</v>
      </c>
      <c r="FL91" s="88">
        <v>7411</v>
      </c>
      <c r="FM91" s="88">
        <v>7052</v>
      </c>
      <c r="FN91" s="88">
        <v>6965</v>
      </c>
      <c r="FO91" s="88">
        <v>6546</v>
      </c>
      <c r="FP91" s="88">
        <v>6461</v>
      </c>
      <c r="FQ91" s="88">
        <v>6023</v>
      </c>
      <c r="FR91" s="88">
        <v>6059</v>
      </c>
      <c r="FS91" s="88">
        <v>5785</v>
      </c>
      <c r="FT91" s="88">
        <v>5785</v>
      </c>
      <c r="FU91" s="88">
        <v>5923</v>
      </c>
      <c r="FV91" s="88">
        <v>4842</v>
      </c>
      <c r="FW91" s="88">
        <v>4506</v>
      </c>
      <c r="FX91" s="88">
        <v>4301</v>
      </c>
      <c r="FY91" s="88">
        <v>4227</v>
      </c>
      <c r="FZ91" s="88">
        <v>3772</v>
      </c>
      <c r="GA91" s="88">
        <v>3311</v>
      </c>
      <c r="GB91" s="88">
        <v>3510</v>
      </c>
      <c r="GC91" s="88">
        <v>3393</v>
      </c>
      <c r="GD91" s="88">
        <v>3327</v>
      </c>
      <c r="GE91" s="88">
        <v>3036</v>
      </c>
      <c r="GF91" s="88">
        <v>2750</v>
      </c>
      <c r="GG91" s="88">
        <v>2663</v>
      </c>
      <c r="GH91" s="88">
        <v>2345</v>
      </c>
      <c r="GI91" s="88">
        <v>2078</v>
      </c>
      <c r="GJ91" s="88">
        <v>1904</v>
      </c>
      <c r="GK91" s="88">
        <v>1670</v>
      </c>
      <c r="GL91" s="89">
        <v>7598</v>
      </c>
    </row>
    <row r="92" spans="1:194" s="1" customFormat="1" hidden="1" x14ac:dyDescent="0.25">
      <c r="A92" s="90" t="s">
        <v>249</v>
      </c>
      <c r="B92" s="148" t="s">
        <v>331</v>
      </c>
      <c r="C92" s="30" t="str">
        <f t="shared" si="16"/>
        <v xml:space="preserve">England – CCGs - North Lincolnshire </v>
      </c>
      <c r="D92" s="51">
        <f t="shared" si="25"/>
        <v>67256</v>
      </c>
      <c r="E92" s="51">
        <f t="shared" si="25"/>
        <v>69815</v>
      </c>
      <c r="F92" s="52">
        <f t="shared" si="18"/>
        <v>172748</v>
      </c>
      <c r="G92" s="52">
        <f t="shared" si="19"/>
        <v>85356</v>
      </c>
      <c r="H92" s="53">
        <f t="shared" si="20"/>
        <v>87392</v>
      </c>
      <c r="I92" s="53">
        <f t="shared" si="21"/>
        <v>67256</v>
      </c>
      <c r="J92" s="53">
        <f t="shared" si="22"/>
        <v>69815</v>
      </c>
      <c r="K92" s="50">
        <f t="shared" si="23"/>
        <v>18100</v>
      </c>
      <c r="L92" s="51">
        <f t="shared" si="24"/>
        <v>17577</v>
      </c>
      <c r="M92" s="87">
        <v>800</v>
      </c>
      <c r="N92" s="87">
        <v>796</v>
      </c>
      <c r="O92" s="87">
        <v>884</v>
      </c>
      <c r="P92" s="87">
        <v>942</v>
      </c>
      <c r="Q92" s="87">
        <v>939</v>
      </c>
      <c r="R92" s="87">
        <v>969</v>
      </c>
      <c r="S92" s="87">
        <v>1035</v>
      </c>
      <c r="T92" s="87">
        <v>1010</v>
      </c>
      <c r="U92" s="87">
        <v>1070</v>
      </c>
      <c r="V92" s="87">
        <v>1052</v>
      </c>
      <c r="W92" s="87">
        <v>1150</v>
      </c>
      <c r="X92" s="87">
        <v>1181</v>
      </c>
      <c r="Y92" s="87">
        <v>1103</v>
      </c>
      <c r="Z92" s="87">
        <v>1080</v>
      </c>
      <c r="AA92" s="87">
        <v>1110</v>
      </c>
      <c r="AB92" s="87">
        <v>1029</v>
      </c>
      <c r="AC92" s="87">
        <v>993</v>
      </c>
      <c r="AD92" s="87">
        <v>957</v>
      </c>
      <c r="AE92" s="87">
        <v>966</v>
      </c>
      <c r="AF92" s="87">
        <v>738</v>
      </c>
      <c r="AG92" s="87">
        <v>752</v>
      </c>
      <c r="AH92" s="87">
        <v>765</v>
      </c>
      <c r="AI92" s="87">
        <v>864</v>
      </c>
      <c r="AJ92" s="87">
        <v>880</v>
      </c>
      <c r="AK92" s="87">
        <v>968</v>
      </c>
      <c r="AL92" s="87">
        <v>985</v>
      </c>
      <c r="AM92" s="87">
        <v>957</v>
      </c>
      <c r="AN92" s="87">
        <v>1014</v>
      </c>
      <c r="AO92" s="87">
        <v>1000</v>
      </c>
      <c r="AP92" s="87">
        <v>1057</v>
      </c>
      <c r="AQ92" s="87">
        <v>976</v>
      </c>
      <c r="AR92" s="87">
        <v>997</v>
      </c>
      <c r="AS92" s="87">
        <v>1044</v>
      </c>
      <c r="AT92" s="87">
        <v>1022</v>
      </c>
      <c r="AU92" s="87">
        <v>1059</v>
      </c>
      <c r="AV92" s="87">
        <v>1086</v>
      </c>
      <c r="AW92" s="87">
        <v>1085</v>
      </c>
      <c r="AX92" s="87">
        <v>1032</v>
      </c>
      <c r="AY92" s="87">
        <v>969</v>
      </c>
      <c r="AZ92" s="87">
        <v>1018</v>
      </c>
      <c r="BA92" s="87">
        <v>1029</v>
      </c>
      <c r="BB92" s="87">
        <v>979</v>
      </c>
      <c r="BC92" s="87">
        <v>921</v>
      </c>
      <c r="BD92" s="87">
        <v>920</v>
      </c>
      <c r="BE92" s="87">
        <v>911</v>
      </c>
      <c r="BF92" s="87">
        <v>980</v>
      </c>
      <c r="BG92" s="87">
        <v>999</v>
      </c>
      <c r="BH92" s="87">
        <v>1054</v>
      </c>
      <c r="BI92" s="87">
        <v>1192</v>
      </c>
      <c r="BJ92" s="87">
        <v>1145</v>
      </c>
      <c r="BK92" s="87">
        <v>1174</v>
      </c>
      <c r="BL92" s="87">
        <v>1286</v>
      </c>
      <c r="BM92" s="87">
        <v>1209</v>
      </c>
      <c r="BN92" s="87">
        <v>1323</v>
      </c>
      <c r="BO92" s="87">
        <v>1261</v>
      </c>
      <c r="BP92" s="87">
        <v>1297</v>
      </c>
      <c r="BQ92" s="87">
        <v>1356</v>
      </c>
      <c r="BR92" s="87">
        <v>1348</v>
      </c>
      <c r="BS92" s="87">
        <v>1305</v>
      </c>
      <c r="BT92" s="87">
        <v>1220</v>
      </c>
      <c r="BU92" s="87">
        <v>1213</v>
      </c>
      <c r="BV92" s="87">
        <v>1166</v>
      </c>
      <c r="BW92" s="87">
        <v>1169</v>
      </c>
      <c r="BX92" s="87">
        <v>1111</v>
      </c>
      <c r="BY92" s="87">
        <v>1134</v>
      </c>
      <c r="BZ92" s="87">
        <v>1031</v>
      </c>
      <c r="CA92" s="87">
        <v>976</v>
      </c>
      <c r="CB92" s="87">
        <v>1038</v>
      </c>
      <c r="CC92" s="87">
        <v>1008</v>
      </c>
      <c r="CD92" s="87">
        <v>1017</v>
      </c>
      <c r="CE92" s="87">
        <v>1018</v>
      </c>
      <c r="CF92" s="87">
        <v>998</v>
      </c>
      <c r="CG92" s="87">
        <v>1057</v>
      </c>
      <c r="CH92" s="87">
        <v>1135</v>
      </c>
      <c r="CI92" s="87">
        <v>808</v>
      </c>
      <c r="CJ92" s="87">
        <v>821</v>
      </c>
      <c r="CK92" s="87">
        <v>730</v>
      </c>
      <c r="CL92" s="87">
        <v>669</v>
      </c>
      <c r="CM92" s="87">
        <v>592</v>
      </c>
      <c r="CN92" s="87">
        <v>513</v>
      </c>
      <c r="CO92" s="87">
        <v>522</v>
      </c>
      <c r="CP92" s="87">
        <v>480</v>
      </c>
      <c r="CQ92" s="87">
        <v>463</v>
      </c>
      <c r="CR92" s="87">
        <v>394</v>
      </c>
      <c r="CS92" s="87">
        <v>407</v>
      </c>
      <c r="CT92" s="87">
        <v>333</v>
      </c>
      <c r="CU92" s="87">
        <v>272</v>
      </c>
      <c r="CV92" s="87">
        <v>241</v>
      </c>
      <c r="CW92" s="87">
        <v>158</v>
      </c>
      <c r="CX92" s="87">
        <v>178</v>
      </c>
      <c r="CY92" s="87">
        <v>461</v>
      </c>
      <c r="CZ92" s="88">
        <v>789</v>
      </c>
      <c r="DA92" s="88">
        <v>835</v>
      </c>
      <c r="DB92" s="88">
        <v>890</v>
      </c>
      <c r="DC92" s="88">
        <v>937</v>
      </c>
      <c r="DD92" s="88">
        <v>973</v>
      </c>
      <c r="DE92" s="88">
        <v>923</v>
      </c>
      <c r="DF92" s="88">
        <v>959</v>
      </c>
      <c r="DG92" s="88">
        <v>1071</v>
      </c>
      <c r="DH92" s="88">
        <v>1008</v>
      </c>
      <c r="DI92" s="88">
        <v>1094</v>
      </c>
      <c r="DJ92" s="88">
        <v>1040</v>
      </c>
      <c r="DK92" s="88">
        <v>1049</v>
      </c>
      <c r="DL92" s="88">
        <v>1101</v>
      </c>
      <c r="DM92" s="88">
        <v>1033</v>
      </c>
      <c r="DN92" s="88">
        <v>1027</v>
      </c>
      <c r="DO92" s="88">
        <v>989</v>
      </c>
      <c r="DP92" s="88">
        <v>974</v>
      </c>
      <c r="DQ92" s="88">
        <v>885</v>
      </c>
      <c r="DR92" s="88">
        <v>801</v>
      </c>
      <c r="DS92" s="88">
        <v>708</v>
      </c>
      <c r="DT92" s="88">
        <v>669</v>
      </c>
      <c r="DU92" s="88">
        <v>631</v>
      </c>
      <c r="DV92" s="88">
        <v>816</v>
      </c>
      <c r="DW92" s="88">
        <v>838</v>
      </c>
      <c r="DX92" s="88">
        <v>843</v>
      </c>
      <c r="DY92" s="88">
        <v>904</v>
      </c>
      <c r="DZ92" s="88">
        <v>944</v>
      </c>
      <c r="EA92" s="88">
        <v>942</v>
      </c>
      <c r="EB92" s="88">
        <v>982</v>
      </c>
      <c r="EC92" s="88">
        <v>1020</v>
      </c>
      <c r="ED92" s="88">
        <v>1075</v>
      </c>
      <c r="EE92" s="88">
        <v>1058</v>
      </c>
      <c r="EF92" s="88">
        <v>1092</v>
      </c>
      <c r="EG92" s="88">
        <v>1137</v>
      </c>
      <c r="EH92" s="88">
        <v>1157</v>
      </c>
      <c r="EI92" s="88">
        <v>1052</v>
      </c>
      <c r="EJ92" s="88">
        <v>1102</v>
      </c>
      <c r="EK92" s="88">
        <v>1090</v>
      </c>
      <c r="EL92" s="88">
        <v>1030</v>
      </c>
      <c r="EM92" s="88">
        <v>1056</v>
      </c>
      <c r="EN92" s="88">
        <v>1043</v>
      </c>
      <c r="EO92" s="88">
        <v>1030</v>
      </c>
      <c r="EP92" s="88">
        <v>872</v>
      </c>
      <c r="EQ92" s="88">
        <v>849</v>
      </c>
      <c r="ER92" s="88">
        <v>988</v>
      </c>
      <c r="ES92" s="88">
        <v>986</v>
      </c>
      <c r="ET92" s="88">
        <v>1051</v>
      </c>
      <c r="EU92" s="88">
        <v>1040</v>
      </c>
      <c r="EV92" s="88">
        <v>1104</v>
      </c>
      <c r="EW92" s="88">
        <v>1200</v>
      </c>
      <c r="EX92" s="88">
        <v>1307</v>
      </c>
      <c r="EY92" s="88">
        <v>1328</v>
      </c>
      <c r="EZ92" s="88">
        <v>1258</v>
      </c>
      <c r="FA92" s="88">
        <v>1299</v>
      </c>
      <c r="FB92" s="88">
        <v>1326</v>
      </c>
      <c r="FC92" s="88">
        <v>1328</v>
      </c>
      <c r="FD92" s="88">
        <v>1338</v>
      </c>
      <c r="FE92" s="88">
        <v>1274</v>
      </c>
      <c r="FF92" s="88">
        <v>1294</v>
      </c>
      <c r="FG92" s="88">
        <v>1258</v>
      </c>
      <c r="FH92" s="88">
        <v>1185</v>
      </c>
      <c r="FI92" s="88">
        <v>1190</v>
      </c>
      <c r="FJ92" s="88">
        <v>1131</v>
      </c>
      <c r="FK92" s="88">
        <v>1105</v>
      </c>
      <c r="FL92" s="88">
        <v>1110</v>
      </c>
      <c r="FM92" s="88">
        <v>1091</v>
      </c>
      <c r="FN92" s="88">
        <v>1070</v>
      </c>
      <c r="FO92" s="88">
        <v>1087</v>
      </c>
      <c r="FP92" s="88">
        <v>1016</v>
      </c>
      <c r="FQ92" s="88">
        <v>1001</v>
      </c>
      <c r="FR92" s="88">
        <v>1100</v>
      </c>
      <c r="FS92" s="88">
        <v>1062</v>
      </c>
      <c r="FT92" s="88">
        <v>1061</v>
      </c>
      <c r="FU92" s="88">
        <v>1123</v>
      </c>
      <c r="FV92" s="88">
        <v>862</v>
      </c>
      <c r="FW92" s="88">
        <v>876</v>
      </c>
      <c r="FX92" s="88">
        <v>827</v>
      </c>
      <c r="FY92" s="88">
        <v>761</v>
      </c>
      <c r="FZ92" s="88">
        <v>718</v>
      </c>
      <c r="GA92" s="88">
        <v>609</v>
      </c>
      <c r="GB92" s="88">
        <v>617</v>
      </c>
      <c r="GC92" s="88">
        <v>590</v>
      </c>
      <c r="GD92" s="88">
        <v>516</v>
      </c>
      <c r="GE92" s="88">
        <v>505</v>
      </c>
      <c r="GF92" s="88">
        <v>469</v>
      </c>
      <c r="GG92" s="88">
        <v>428</v>
      </c>
      <c r="GH92" s="88">
        <v>372</v>
      </c>
      <c r="GI92" s="88">
        <v>351</v>
      </c>
      <c r="GJ92" s="88">
        <v>345</v>
      </c>
      <c r="GK92" s="88">
        <v>277</v>
      </c>
      <c r="GL92" s="89">
        <v>1240</v>
      </c>
    </row>
    <row r="93" spans="1:194" s="1" customFormat="1" hidden="1" x14ac:dyDescent="0.25">
      <c r="A93" s="90" t="s">
        <v>249</v>
      </c>
      <c r="B93" s="148" t="s">
        <v>332</v>
      </c>
      <c r="C93" s="30" t="str">
        <f t="shared" ref="C93:C134" si="26">CONCATENATE(A93," - ",B93)</f>
        <v xml:space="preserve">England – CCGs - North Staffordshire </v>
      </c>
      <c r="D93" s="51">
        <f t="shared" si="25"/>
        <v>88333</v>
      </c>
      <c r="E93" s="51">
        <f t="shared" si="25"/>
        <v>91482</v>
      </c>
      <c r="F93" s="52">
        <f t="shared" si="18"/>
        <v>219786</v>
      </c>
      <c r="G93" s="52">
        <f t="shared" si="19"/>
        <v>108945</v>
      </c>
      <c r="H93" s="53">
        <f t="shared" si="20"/>
        <v>110841</v>
      </c>
      <c r="I93" s="53">
        <f t="shared" si="21"/>
        <v>88333</v>
      </c>
      <c r="J93" s="53">
        <f t="shared" si="22"/>
        <v>91482</v>
      </c>
      <c r="K93" s="50">
        <f t="shared" si="23"/>
        <v>20612</v>
      </c>
      <c r="L93" s="51">
        <f t="shared" si="24"/>
        <v>19359</v>
      </c>
      <c r="M93" s="87">
        <v>935</v>
      </c>
      <c r="N93" s="87">
        <v>878</v>
      </c>
      <c r="O93" s="87">
        <v>1004</v>
      </c>
      <c r="P93" s="87">
        <v>1071</v>
      </c>
      <c r="Q93" s="87">
        <v>1044</v>
      </c>
      <c r="R93" s="87">
        <v>1165</v>
      </c>
      <c r="S93" s="87">
        <v>1163</v>
      </c>
      <c r="T93" s="87">
        <v>1155</v>
      </c>
      <c r="U93" s="87">
        <v>1145</v>
      </c>
      <c r="V93" s="87">
        <v>1281</v>
      </c>
      <c r="W93" s="87">
        <v>1246</v>
      </c>
      <c r="X93" s="87">
        <v>1289</v>
      </c>
      <c r="Y93" s="87">
        <v>1266</v>
      </c>
      <c r="Z93" s="87">
        <v>1168</v>
      </c>
      <c r="AA93" s="87">
        <v>1173</v>
      </c>
      <c r="AB93" s="87">
        <v>1266</v>
      </c>
      <c r="AC93" s="87">
        <v>1188</v>
      </c>
      <c r="AD93" s="87">
        <v>1175</v>
      </c>
      <c r="AE93" s="87">
        <v>1197</v>
      </c>
      <c r="AF93" s="87">
        <v>1440</v>
      </c>
      <c r="AG93" s="87">
        <v>1564</v>
      </c>
      <c r="AH93" s="87">
        <v>1513</v>
      </c>
      <c r="AI93" s="87">
        <v>1547</v>
      </c>
      <c r="AJ93" s="87">
        <v>1479</v>
      </c>
      <c r="AK93" s="87">
        <v>1314</v>
      </c>
      <c r="AL93" s="87">
        <v>1340</v>
      </c>
      <c r="AM93" s="87">
        <v>1331</v>
      </c>
      <c r="AN93" s="87">
        <v>1329</v>
      </c>
      <c r="AO93" s="87">
        <v>1435</v>
      </c>
      <c r="AP93" s="87">
        <v>1593</v>
      </c>
      <c r="AQ93" s="87">
        <v>1538</v>
      </c>
      <c r="AR93" s="87">
        <v>1449</v>
      </c>
      <c r="AS93" s="87">
        <v>1203</v>
      </c>
      <c r="AT93" s="87">
        <v>1176</v>
      </c>
      <c r="AU93" s="87">
        <v>1252</v>
      </c>
      <c r="AV93" s="87">
        <v>1186</v>
      </c>
      <c r="AW93" s="87">
        <v>1178</v>
      </c>
      <c r="AX93" s="87">
        <v>1156</v>
      </c>
      <c r="AY93" s="87">
        <v>1210</v>
      </c>
      <c r="AZ93" s="87">
        <v>1141</v>
      </c>
      <c r="BA93" s="87">
        <v>1273</v>
      </c>
      <c r="BB93" s="87">
        <v>1006</v>
      </c>
      <c r="BC93" s="87">
        <v>1131</v>
      </c>
      <c r="BD93" s="87">
        <v>1156</v>
      </c>
      <c r="BE93" s="87">
        <v>1140</v>
      </c>
      <c r="BF93" s="87">
        <v>1270</v>
      </c>
      <c r="BG93" s="87">
        <v>1313</v>
      </c>
      <c r="BH93" s="87">
        <v>1414</v>
      </c>
      <c r="BI93" s="87">
        <v>1474</v>
      </c>
      <c r="BJ93" s="87">
        <v>1607</v>
      </c>
      <c r="BK93" s="87">
        <v>1626</v>
      </c>
      <c r="BL93" s="87">
        <v>1584</v>
      </c>
      <c r="BM93" s="87">
        <v>1604</v>
      </c>
      <c r="BN93" s="87">
        <v>1680</v>
      </c>
      <c r="BO93" s="87">
        <v>1664</v>
      </c>
      <c r="BP93" s="87">
        <v>1529</v>
      </c>
      <c r="BQ93" s="87">
        <v>1584</v>
      </c>
      <c r="BR93" s="87">
        <v>1636</v>
      </c>
      <c r="BS93" s="87">
        <v>1595</v>
      </c>
      <c r="BT93" s="87">
        <v>1516</v>
      </c>
      <c r="BU93" s="87">
        <v>1367</v>
      </c>
      <c r="BV93" s="87">
        <v>1453</v>
      </c>
      <c r="BW93" s="87">
        <v>1452</v>
      </c>
      <c r="BX93" s="87">
        <v>1307</v>
      </c>
      <c r="BY93" s="87">
        <v>1272</v>
      </c>
      <c r="BZ93" s="87">
        <v>1232</v>
      </c>
      <c r="CA93" s="87">
        <v>1291</v>
      </c>
      <c r="CB93" s="87">
        <v>1293</v>
      </c>
      <c r="CC93" s="87">
        <v>1205</v>
      </c>
      <c r="CD93" s="87">
        <v>1227</v>
      </c>
      <c r="CE93" s="87">
        <v>1293</v>
      </c>
      <c r="CF93" s="87">
        <v>1365</v>
      </c>
      <c r="CG93" s="87">
        <v>1465</v>
      </c>
      <c r="CH93" s="87">
        <v>1491</v>
      </c>
      <c r="CI93" s="87">
        <v>1091</v>
      </c>
      <c r="CJ93" s="87">
        <v>1092</v>
      </c>
      <c r="CK93" s="87">
        <v>1111</v>
      </c>
      <c r="CL93" s="87">
        <v>985</v>
      </c>
      <c r="CM93" s="87">
        <v>882</v>
      </c>
      <c r="CN93" s="87">
        <v>740</v>
      </c>
      <c r="CO93" s="87">
        <v>677</v>
      </c>
      <c r="CP93" s="87">
        <v>690</v>
      </c>
      <c r="CQ93" s="87">
        <v>620</v>
      </c>
      <c r="CR93" s="87">
        <v>601</v>
      </c>
      <c r="CS93" s="87">
        <v>480</v>
      </c>
      <c r="CT93" s="87">
        <v>410</v>
      </c>
      <c r="CU93" s="87">
        <v>362</v>
      </c>
      <c r="CV93" s="87">
        <v>292</v>
      </c>
      <c r="CW93" s="87">
        <v>290</v>
      </c>
      <c r="CX93" s="87">
        <v>218</v>
      </c>
      <c r="CY93" s="87">
        <v>706</v>
      </c>
      <c r="CZ93" s="88">
        <v>907</v>
      </c>
      <c r="DA93" s="88">
        <v>901</v>
      </c>
      <c r="DB93" s="88">
        <v>950</v>
      </c>
      <c r="DC93" s="88">
        <v>982</v>
      </c>
      <c r="DD93" s="88">
        <v>1041</v>
      </c>
      <c r="DE93" s="88">
        <v>978</v>
      </c>
      <c r="DF93" s="88">
        <v>1038</v>
      </c>
      <c r="DG93" s="88">
        <v>1053</v>
      </c>
      <c r="DH93" s="88">
        <v>1100</v>
      </c>
      <c r="DI93" s="88">
        <v>1185</v>
      </c>
      <c r="DJ93" s="88">
        <v>1122</v>
      </c>
      <c r="DK93" s="88">
        <v>1138</v>
      </c>
      <c r="DL93" s="88">
        <v>1205</v>
      </c>
      <c r="DM93" s="88">
        <v>1159</v>
      </c>
      <c r="DN93" s="88">
        <v>1174</v>
      </c>
      <c r="DO93" s="88">
        <v>1199</v>
      </c>
      <c r="DP93" s="88">
        <v>1128</v>
      </c>
      <c r="DQ93" s="88">
        <v>1099</v>
      </c>
      <c r="DR93" s="88">
        <v>1105</v>
      </c>
      <c r="DS93" s="88">
        <v>1497</v>
      </c>
      <c r="DT93" s="88">
        <v>1491</v>
      </c>
      <c r="DU93" s="88">
        <v>1496</v>
      </c>
      <c r="DV93" s="88">
        <v>1362</v>
      </c>
      <c r="DW93" s="88">
        <v>1274</v>
      </c>
      <c r="DX93" s="88">
        <v>1238</v>
      </c>
      <c r="DY93" s="88">
        <v>1216</v>
      </c>
      <c r="DZ93" s="88">
        <v>1326</v>
      </c>
      <c r="EA93" s="88">
        <v>1256</v>
      </c>
      <c r="EB93" s="88">
        <v>1400</v>
      </c>
      <c r="EC93" s="88">
        <v>1461</v>
      </c>
      <c r="ED93" s="88">
        <v>1357</v>
      </c>
      <c r="EE93" s="88">
        <v>1243</v>
      </c>
      <c r="EF93" s="88">
        <v>1273</v>
      </c>
      <c r="EG93" s="88">
        <v>1247</v>
      </c>
      <c r="EH93" s="88">
        <v>1267</v>
      </c>
      <c r="EI93" s="88">
        <v>1241</v>
      </c>
      <c r="EJ93" s="88">
        <v>1134</v>
      </c>
      <c r="EK93" s="88">
        <v>1235</v>
      </c>
      <c r="EL93" s="88">
        <v>1310</v>
      </c>
      <c r="EM93" s="88">
        <v>1206</v>
      </c>
      <c r="EN93" s="88">
        <v>1293</v>
      </c>
      <c r="EO93" s="88">
        <v>1203</v>
      </c>
      <c r="EP93" s="88">
        <v>1167</v>
      </c>
      <c r="EQ93" s="88">
        <v>1137</v>
      </c>
      <c r="ER93" s="88">
        <v>1247</v>
      </c>
      <c r="ES93" s="88">
        <v>1295</v>
      </c>
      <c r="ET93" s="88">
        <v>1350</v>
      </c>
      <c r="EU93" s="88">
        <v>1339</v>
      </c>
      <c r="EV93" s="88">
        <v>1509</v>
      </c>
      <c r="EW93" s="88">
        <v>1577</v>
      </c>
      <c r="EX93" s="88">
        <v>1605</v>
      </c>
      <c r="EY93" s="88">
        <v>1609</v>
      </c>
      <c r="EZ93" s="88">
        <v>1630</v>
      </c>
      <c r="FA93" s="88">
        <v>1648</v>
      </c>
      <c r="FB93" s="88">
        <v>1657</v>
      </c>
      <c r="FC93" s="88">
        <v>1637</v>
      </c>
      <c r="FD93" s="88">
        <v>1623</v>
      </c>
      <c r="FE93" s="88">
        <v>1574</v>
      </c>
      <c r="FF93" s="88">
        <v>1582</v>
      </c>
      <c r="FG93" s="88">
        <v>1612</v>
      </c>
      <c r="FH93" s="88">
        <v>1465</v>
      </c>
      <c r="FI93" s="88">
        <v>1417</v>
      </c>
      <c r="FJ93" s="88">
        <v>1453</v>
      </c>
      <c r="FK93" s="88">
        <v>1357</v>
      </c>
      <c r="FL93" s="88">
        <v>1372</v>
      </c>
      <c r="FM93" s="88">
        <v>1283</v>
      </c>
      <c r="FN93" s="88">
        <v>1357</v>
      </c>
      <c r="FO93" s="88">
        <v>1314</v>
      </c>
      <c r="FP93" s="88">
        <v>1267</v>
      </c>
      <c r="FQ93" s="88">
        <v>1339</v>
      </c>
      <c r="FR93" s="88">
        <v>1450</v>
      </c>
      <c r="FS93" s="88">
        <v>1376</v>
      </c>
      <c r="FT93" s="88">
        <v>1568</v>
      </c>
      <c r="FU93" s="88">
        <v>1570</v>
      </c>
      <c r="FV93" s="88">
        <v>1177</v>
      </c>
      <c r="FW93" s="88">
        <v>1209</v>
      </c>
      <c r="FX93" s="88">
        <v>1148</v>
      </c>
      <c r="FY93" s="88">
        <v>1004</v>
      </c>
      <c r="FZ93" s="88">
        <v>911</v>
      </c>
      <c r="GA93" s="88">
        <v>910</v>
      </c>
      <c r="GB93" s="88">
        <v>798</v>
      </c>
      <c r="GC93" s="88">
        <v>782</v>
      </c>
      <c r="GD93" s="88">
        <v>781</v>
      </c>
      <c r="GE93" s="88">
        <v>735</v>
      </c>
      <c r="GF93" s="88">
        <v>658</v>
      </c>
      <c r="GG93" s="88">
        <v>581</v>
      </c>
      <c r="GH93" s="88">
        <v>560</v>
      </c>
      <c r="GI93" s="88">
        <v>459</v>
      </c>
      <c r="GJ93" s="88">
        <v>443</v>
      </c>
      <c r="GK93" s="88">
        <v>360</v>
      </c>
      <c r="GL93" s="89">
        <v>1449</v>
      </c>
    </row>
    <row r="94" spans="1:194" s="1" customFormat="1" hidden="1" x14ac:dyDescent="0.25">
      <c r="A94" s="90" t="s">
        <v>249</v>
      </c>
      <c r="B94" s="148" t="s">
        <v>333</v>
      </c>
      <c r="C94" s="30" t="str">
        <f t="shared" si="26"/>
        <v xml:space="preserve">England – CCGs - North Tyneside </v>
      </c>
      <c r="D94" s="51">
        <f t="shared" si="25"/>
        <v>79343</v>
      </c>
      <c r="E94" s="51">
        <f t="shared" si="25"/>
        <v>87511</v>
      </c>
      <c r="F94" s="52">
        <f t="shared" si="18"/>
        <v>208871</v>
      </c>
      <c r="G94" s="52">
        <f t="shared" si="19"/>
        <v>101089</v>
      </c>
      <c r="H94" s="53">
        <f t="shared" si="20"/>
        <v>107782</v>
      </c>
      <c r="I94" s="53">
        <f t="shared" si="21"/>
        <v>79343</v>
      </c>
      <c r="J94" s="53">
        <f t="shared" si="22"/>
        <v>87511</v>
      </c>
      <c r="K94" s="50">
        <f t="shared" si="23"/>
        <v>21746</v>
      </c>
      <c r="L94" s="51">
        <f t="shared" si="24"/>
        <v>20271</v>
      </c>
      <c r="M94" s="87">
        <v>1083</v>
      </c>
      <c r="N94" s="87">
        <v>1171</v>
      </c>
      <c r="O94" s="87">
        <v>1139</v>
      </c>
      <c r="P94" s="87">
        <v>1164</v>
      </c>
      <c r="Q94" s="87">
        <v>1217</v>
      </c>
      <c r="R94" s="87">
        <v>1206</v>
      </c>
      <c r="S94" s="87">
        <v>1292</v>
      </c>
      <c r="T94" s="87">
        <v>1227</v>
      </c>
      <c r="U94" s="87">
        <v>1152</v>
      </c>
      <c r="V94" s="87">
        <v>1272</v>
      </c>
      <c r="W94" s="87">
        <v>1289</v>
      </c>
      <c r="X94" s="87">
        <v>1319</v>
      </c>
      <c r="Y94" s="87">
        <v>1282</v>
      </c>
      <c r="Z94" s="87">
        <v>1202</v>
      </c>
      <c r="AA94" s="87">
        <v>1298</v>
      </c>
      <c r="AB94" s="87">
        <v>1210</v>
      </c>
      <c r="AC94" s="87">
        <v>1110</v>
      </c>
      <c r="AD94" s="87">
        <v>1113</v>
      </c>
      <c r="AE94" s="87">
        <v>1058</v>
      </c>
      <c r="AF94" s="87">
        <v>916</v>
      </c>
      <c r="AG94" s="87">
        <v>833</v>
      </c>
      <c r="AH94" s="87">
        <v>913</v>
      </c>
      <c r="AI94" s="87">
        <v>1067</v>
      </c>
      <c r="AJ94" s="87">
        <v>1135</v>
      </c>
      <c r="AK94" s="87">
        <v>1113</v>
      </c>
      <c r="AL94" s="87">
        <v>1061</v>
      </c>
      <c r="AM94" s="87">
        <v>1197</v>
      </c>
      <c r="AN94" s="87">
        <v>1214</v>
      </c>
      <c r="AO94" s="87">
        <v>1187</v>
      </c>
      <c r="AP94" s="87">
        <v>1212</v>
      </c>
      <c r="AQ94" s="87">
        <v>1129</v>
      </c>
      <c r="AR94" s="87">
        <v>1221</v>
      </c>
      <c r="AS94" s="87">
        <v>1280</v>
      </c>
      <c r="AT94" s="87">
        <v>1348</v>
      </c>
      <c r="AU94" s="87">
        <v>1343</v>
      </c>
      <c r="AV94" s="87">
        <v>1312</v>
      </c>
      <c r="AW94" s="87">
        <v>1302</v>
      </c>
      <c r="AX94" s="87">
        <v>1326</v>
      </c>
      <c r="AY94" s="87">
        <v>1331</v>
      </c>
      <c r="AZ94" s="87">
        <v>1472</v>
      </c>
      <c r="BA94" s="87">
        <v>1458</v>
      </c>
      <c r="BB94" s="87">
        <v>1515</v>
      </c>
      <c r="BC94" s="87">
        <v>1263</v>
      </c>
      <c r="BD94" s="87">
        <v>1201</v>
      </c>
      <c r="BE94" s="87">
        <v>1257</v>
      </c>
      <c r="BF94" s="87">
        <v>1251</v>
      </c>
      <c r="BG94" s="87">
        <v>1220</v>
      </c>
      <c r="BH94" s="87">
        <v>1328</v>
      </c>
      <c r="BI94" s="87">
        <v>1509</v>
      </c>
      <c r="BJ94" s="87">
        <v>1449</v>
      </c>
      <c r="BK94" s="87">
        <v>1428</v>
      </c>
      <c r="BL94" s="87">
        <v>1348</v>
      </c>
      <c r="BM94" s="87">
        <v>1401</v>
      </c>
      <c r="BN94" s="87">
        <v>1413</v>
      </c>
      <c r="BO94" s="87">
        <v>1482</v>
      </c>
      <c r="BP94" s="87">
        <v>1554</v>
      </c>
      <c r="BQ94" s="87">
        <v>1539</v>
      </c>
      <c r="BR94" s="87">
        <v>1571</v>
      </c>
      <c r="BS94" s="87">
        <v>1392</v>
      </c>
      <c r="BT94" s="87">
        <v>1372</v>
      </c>
      <c r="BU94" s="87">
        <v>1290</v>
      </c>
      <c r="BV94" s="87">
        <v>1328</v>
      </c>
      <c r="BW94" s="87">
        <v>1358</v>
      </c>
      <c r="BX94" s="87">
        <v>1240</v>
      </c>
      <c r="BY94" s="87">
        <v>1199</v>
      </c>
      <c r="BZ94" s="87">
        <v>1173</v>
      </c>
      <c r="CA94" s="87">
        <v>1229</v>
      </c>
      <c r="CB94" s="87">
        <v>1173</v>
      </c>
      <c r="CC94" s="87">
        <v>1138</v>
      </c>
      <c r="CD94" s="87">
        <v>1068</v>
      </c>
      <c r="CE94" s="87">
        <v>1053</v>
      </c>
      <c r="CF94" s="87">
        <v>1083</v>
      </c>
      <c r="CG94" s="87">
        <v>1189</v>
      </c>
      <c r="CH94" s="87">
        <v>1237</v>
      </c>
      <c r="CI94" s="87">
        <v>932</v>
      </c>
      <c r="CJ94" s="87">
        <v>832</v>
      </c>
      <c r="CK94" s="87">
        <v>826</v>
      </c>
      <c r="CL94" s="87">
        <v>705</v>
      </c>
      <c r="CM94" s="87">
        <v>607</v>
      </c>
      <c r="CN94" s="87">
        <v>496</v>
      </c>
      <c r="CO94" s="87">
        <v>554</v>
      </c>
      <c r="CP94" s="87">
        <v>524</v>
      </c>
      <c r="CQ94" s="87">
        <v>499</v>
      </c>
      <c r="CR94" s="87">
        <v>406</v>
      </c>
      <c r="CS94" s="87">
        <v>381</v>
      </c>
      <c r="CT94" s="87">
        <v>379</v>
      </c>
      <c r="CU94" s="87">
        <v>315</v>
      </c>
      <c r="CV94" s="87">
        <v>264</v>
      </c>
      <c r="CW94" s="87">
        <v>230</v>
      </c>
      <c r="CX94" s="87">
        <v>176</v>
      </c>
      <c r="CY94" s="87">
        <v>538</v>
      </c>
      <c r="CZ94" s="88">
        <v>950</v>
      </c>
      <c r="DA94" s="88">
        <v>1106</v>
      </c>
      <c r="DB94" s="88">
        <v>1138</v>
      </c>
      <c r="DC94" s="88">
        <v>1117</v>
      </c>
      <c r="DD94" s="88">
        <v>1171</v>
      </c>
      <c r="DE94" s="88">
        <v>1085</v>
      </c>
      <c r="DF94" s="88">
        <v>1151</v>
      </c>
      <c r="DG94" s="88">
        <v>1159</v>
      </c>
      <c r="DH94" s="88">
        <v>1191</v>
      </c>
      <c r="DI94" s="88">
        <v>1193</v>
      </c>
      <c r="DJ94" s="88">
        <v>1188</v>
      </c>
      <c r="DK94" s="88">
        <v>1118</v>
      </c>
      <c r="DL94" s="88">
        <v>1200</v>
      </c>
      <c r="DM94" s="88">
        <v>1084</v>
      </c>
      <c r="DN94" s="88">
        <v>1182</v>
      </c>
      <c r="DO94" s="88">
        <v>1103</v>
      </c>
      <c r="DP94" s="88">
        <v>1089</v>
      </c>
      <c r="DQ94" s="88">
        <v>1046</v>
      </c>
      <c r="DR94" s="88">
        <v>1018</v>
      </c>
      <c r="DS94" s="88">
        <v>808</v>
      </c>
      <c r="DT94" s="88">
        <v>791</v>
      </c>
      <c r="DU94" s="88">
        <v>785</v>
      </c>
      <c r="DV94" s="88">
        <v>1021</v>
      </c>
      <c r="DW94" s="88">
        <v>1115</v>
      </c>
      <c r="DX94" s="88">
        <v>1157</v>
      </c>
      <c r="DY94" s="88">
        <v>1051</v>
      </c>
      <c r="DZ94" s="88">
        <v>1106</v>
      </c>
      <c r="EA94" s="88">
        <v>1182</v>
      </c>
      <c r="EB94" s="88">
        <v>1340</v>
      </c>
      <c r="EC94" s="88">
        <v>1361</v>
      </c>
      <c r="ED94" s="88">
        <v>1253</v>
      </c>
      <c r="EE94" s="88">
        <v>1419</v>
      </c>
      <c r="EF94" s="88">
        <v>1434</v>
      </c>
      <c r="EG94" s="88">
        <v>1535</v>
      </c>
      <c r="EH94" s="88">
        <v>1454</v>
      </c>
      <c r="EI94" s="88">
        <v>1550</v>
      </c>
      <c r="EJ94" s="88">
        <v>1462</v>
      </c>
      <c r="EK94" s="88">
        <v>1434</v>
      </c>
      <c r="EL94" s="88">
        <v>1439</v>
      </c>
      <c r="EM94" s="88">
        <v>1578</v>
      </c>
      <c r="EN94" s="88">
        <v>1543</v>
      </c>
      <c r="EO94" s="88">
        <v>1449</v>
      </c>
      <c r="EP94" s="88">
        <v>1188</v>
      </c>
      <c r="EQ94" s="88">
        <v>1279</v>
      </c>
      <c r="ER94" s="88">
        <v>1323</v>
      </c>
      <c r="ES94" s="88">
        <v>1325</v>
      </c>
      <c r="ET94" s="88">
        <v>1414</v>
      </c>
      <c r="EU94" s="88">
        <v>1424</v>
      </c>
      <c r="EV94" s="88">
        <v>1552</v>
      </c>
      <c r="EW94" s="88">
        <v>1525</v>
      </c>
      <c r="EX94" s="88">
        <v>1519</v>
      </c>
      <c r="EY94" s="88">
        <v>1561</v>
      </c>
      <c r="EZ94" s="88">
        <v>1504</v>
      </c>
      <c r="FA94" s="88">
        <v>1548</v>
      </c>
      <c r="FB94" s="88">
        <v>1525</v>
      </c>
      <c r="FC94" s="88">
        <v>1636</v>
      </c>
      <c r="FD94" s="88">
        <v>1606</v>
      </c>
      <c r="FE94" s="88">
        <v>1603</v>
      </c>
      <c r="FF94" s="88">
        <v>1571</v>
      </c>
      <c r="FG94" s="88">
        <v>1469</v>
      </c>
      <c r="FH94" s="88">
        <v>1451</v>
      </c>
      <c r="FI94" s="88">
        <v>1413</v>
      </c>
      <c r="FJ94" s="88">
        <v>1453</v>
      </c>
      <c r="FK94" s="88">
        <v>1368</v>
      </c>
      <c r="FL94" s="88">
        <v>1327</v>
      </c>
      <c r="FM94" s="88">
        <v>1293</v>
      </c>
      <c r="FN94" s="88">
        <v>1290</v>
      </c>
      <c r="FO94" s="88">
        <v>1290</v>
      </c>
      <c r="FP94" s="88">
        <v>1151</v>
      </c>
      <c r="FQ94" s="88">
        <v>1224</v>
      </c>
      <c r="FR94" s="88">
        <v>1237</v>
      </c>
      <c r="FS94" s="88">
        <v>1217</v>
      </c>
      <c r="FT94" s="88">
        <v>1328</v>
      </c>
      <c r="FU94" s="88">
        <v>1391</v>
      </c>
      <c r="FV94" s="88">
        <v>1063</v>
      </c>
      <c r="FW94" s="88">
        <v>966</v>
      </c>
      <c r="FX94" s="88">
        <v>981</v>
      </c>
      <c r="FY94" s="88">
        <v>833</v>
      </c>
      <c r="FZ94" s="88">
        <v>731</v>
      </c>
      <c r="GA94" s="88">
        <v>665</v>
      </c>
      <c r="GB94" s="88">
        <v>768</v>
      </c>
      <c r="GC94" s="88">
        <v>692</v>
      </c>
      <c r="GD94" s="88">
        <v>723</v>
      </c>
      <c r="GE94" s="88">
        <v>644</v>
      </c>
      <c r="GF94" s="88">
        <v>587</v>
      </c>
      <c r="GG94" s="88">
        <v>527</v>
      </c>
      <c r="GH94" s="88">
        <v>472</v>
      </c>
      <c r="GI94" s="88">
        <v>444</v>
      </c>
      <c r="GJ94" s="88">
        <v>392</v>
      </c>
      <c r="GK94" s="88">
        <v>335</v>
      </c>
      <c r="GL94" s="89">
        <v>1398</v>
      </c>
    </row>
    <row r="95" spans="1:194" s="1" customFormat="1" hidden="1" x14ac:dyDescent="0.25">
      <c r="A95" s="90" t="s">
        <v>249</v>
      </c>
      <c r="B95" s="148" t="s">
        <v>334</v>
      </c>
      <c r="C95" s="30" t="str">
        <f t="shared" si="26"/>
        <v xml:space="preserve">England – CCGs - North West London </v>
      </c>
      <c r="D95" s="51">
        <f t="shared" si="25"/>
        <v>828249</v>
      </c>
      <c r="E95" s="51">
        <f t="shared" si="25"/>
        <v>805826</v>
      </c>
      <c r="F95" s="52">
        <f t="shared" ref="F95:F134" si="27">G95+H95</f>
        <v>2111469</v>
      </c>
      <c r="G95" s="52">
        <f t="shared" ref="G95:G134" si="28">SUM(M95:CY95)</f>
        <v>1073359</v>
      </c>
      <c r="H95" s="53">
        <f t="shared" ref="H95:H134" si="29">SUM(CZ95:GL95)</f>
        <v>1038110</v>
      </c>
      <c r="I95" s="53">
        <f t="shared" ref="I95:I134" si="30">SUM(AE95:CY95)</f>
        <v>828249</v>
      </c>
      <c r="J95" s="53">
        <f t="shared" ref="J95:J134" si="31">SUM(DR95:GL95)</f>
        <v>805826</v>
      </c>
      <c r="K95" s="50">
        <f t="shared" ref="K95:K134" si="32">SUM(M95:AD95)</f>
        <v>245110</v>
      </c>
      <c r="L95" s="51">
        <f t="shared" ref="L95:L134" si="33">SUM(CZ95:DQ95)</f>
        <v>232284</v>
      </c>
      <c r="M95" s="87">
        <v>13413</v>
      </c>
      <c r="N95" s="87">
        <v>14002</v>
      </c>
      <c r="O95" s="87">
        <v>14286</v>
      </c>
      <c r="P95" s="87">
        <v>14512</v>
      </c>
      <c r="Q95" s="87">
        <v>14876</v>
      </c>
      <c r="R95" s="87">
        <v>14398</v>
      </c>
      <c r="S95" s="87">
        <v>14735</v>
      </c>
      <c r="T95" s="87">
        <v>14829</v>
      </c>
      <c r="U95" s="87">
        <v>15259</v>
      </c>
      <c r="V95" s="87">
        <v>14151</v>
      </c>
      <c r="W95" s="87">
        <v>13609</v>
      </c>
      <c r="X95" s="87">
        <v>13185</v>
      </c>
      <c r="Y95" s="87">
        <v>13195</v>
      </c>
      <c r="Z95" s="87">
        <v>12809</v>
      </c>
      <c r="AA95" s="87">
        <v>12502</v>
      </c>
      <c r="AB95" s="87">
        <v>11904</v>
      </c>
      <c r="AC95" s="87">
        <v>11769</v>
      </c>
      <c r="AD95" s="87">
        <v>11676</v>
      </c>
      <c r="AE95" s="87">
        <v>11602</v>
      </c>
      <c r="AF95" s="87">
        <v>11368</v>
      </c>
      <c r="AG95" s="87">
        <v>11685</v>
      </c>
      <c r="AH95" s="87">
        <v>12934</v>
      </c>
      <c r="AI95" s="87">
        <v>13918</v>
      </c>
      <c r="AJ95" s="87">
        <v>15234</v>
      </c>
      <c r="AK95" s="87">
        <v>15995</v>
      </c>
      <c r="AL95" s="87">
        <v>16346</v>
      </c>
      <c r="AM95" s="87">
        <v>17465</v>
      </c>
      <c r="AN95" s="87">
        <v>17058</v>
      </c>
      <c r="AO95" s="87">
        <v>17267</v>
      </c>
      <c r="AP95" s="87">
        <v>18071</v>
      </c>
      <c r="AQ95" s="87">
        <v>18099</v>
      </c>
      <c r="AR95" s="87">
        <v>18267</v>
      </c>
      <c r="AS95" s="87">
        <v>18349</v>
      </c>
      <c r="AT95" s="87">
        <v>18260</v>
      </c>
      <c r="AU95" s="87">
        <v>19317</v>
      </c>
      <c r="AV95" s="87">
        <v>18752</v>
      </c>
      <c r="AW95" s="87">
        <v>18197</v>
      </c>
      <c r="AX95" s="87">
        <v>18035</v>
      </c>
      <c r="AY95" s="87">
        <v>18136</v>
      </c>
      <c r="AZ95" s="87">
        <v>18215</v>
      </c>
      <c r="BA95" s="87">
        <v>18090</v>
      </c>
      <c r="BB95" s="87">
        <v>17599</v>
      </c>
      <c r="BC95" s="87">
        <v>16284</v>
      </c>
      <c r="BD95" s="87">
        <v>16172</v>
      </c>
      <c r="BE95" s="87">
        <v>15486</v>
      </c>
      <c r="BF95" s="87">
        <v>14999</v>
      </c>
      <c r="BG95" s="87">
        <v>14749</v>
      </c>
      <c r="BH95" s="87">
        <v>14772</v>
      </c>
      <c r="BI95" s="87">
        <v>14687</v>
      </c>
      <c r="BJ95" s="87">
        <v>14015</v>
      </c>
      <c r="BK95" s="87">
        <v>13986</v>
      </c>
      <c r="BL95" s="87">
        <v>13604</v>
      </c>
      <c r="BM95" s="87">
        <v>13672</v>
      </c>
      <c r="BN95" s="87">
        <v>13454</v>
      </c>
      <c r="BO95" s="87">
        <v>13051</v>
      </c>
      <c r="BP95" s="87">
        <v>13096</v>
      </c>
      <c r="BQ95" s="87">
        <v>12741</v>
      </c>
      <c r="BR95" s="87">
        <v>12214</v>
      </c>
      <c r="BS95" s="87">
        <v>11736</v>
      </c>
      <c r="BT95" s="87">
        <v>11183</v>
      </c>
      <c r="BU95" s="87">
        <v>10923</v>
      </c>
      <c r="BV95" s="87">
        <v>10272</v>
      </c>
      <c r="BW95" s="87">
        <v>9843</v>
      </c>
      <c r="BX95" s="87">
        <v>9445</v>
      </c>
      <c r="BY95" s="87">
        <v>9426</v>
      </c>
      <c r="BZ95" s="87">
        <v>8831</v>
      </c>
      <c r="CA95" s="87">
        <v>8165</v>
      </c>
      <c r="CB95" s="87">
        <v>7947</v>
      </c>
      <c r="CC95" s="87">
        <v>7614</v>
      </c>
      <c r="CD95" s="87">
        <v>7230</v>
      </c>
      <c r="CE95" s="87">
        <v>7292</v>
      </c>
      <c r="CF95" s="87">
        <v>6917</v>
      </c>
      <c r="CG95" s="87">
        <v>6801</v>
      </c>
      <c r="CH95" s="87">
        <v>6973</v>
      </c>
      <c r="CI95" s="87">
        <v>5711</v>
      </c>
      <c r="CJ95" s="87">
        <v>5255</v>
      </c>
      <c r="CK95" s="87">
        <v>5139</v>
      </c>
      <c r="CL95" s="87">
        <v>4635</v>
      </c>
      <c r="CM95" s="87">
        <v>4245</v>
      </c>
      <c r="CN95" s="87">
        <v>3739</v>
      </c>
      <c r="CO95" s="87">
        <v>4122</v>
      </c>
      <c r="CP95" s="87">
        <v>3894</v>
      </c>
      <c r="CQ95" s="87">
        <v>3591</v>
      </c>
      <c r="CR95" s="87">
        <v>3194</v>
      </c>
      <c r="CS95" s="87">
        <v>2963</v>
      </c>
      <c r="CT95" s="87">
        <v>2692</v>
      </c>
      <c r="CU95" s="87">
        <v>2346</v>
      </c>
      <c r="CV95" s="87">
        <v>2041</v>
      </c>
      <c r="CW95" s="87">
        <v>1804</v>
      </c>
      <c r="CX95" s="87">
        <v>1441</v>
      </c>
      <c r="CY95" s="87">
        <v>5598</v>
      </c>
      <c r="CZ95" s="88">
        <v>13124</v>
      </c>
      <c r="DA95" s="88">
        <v>13370</v>
      </c>
      <c r="DB95" s="88">
        <v>13524</v>
      </c>
      <c r="DC95" s="88">
        <v>13791</v>
      </c>
      <c r="DD95" s="88">
        <v>14099</v>
      </c>
      <c r="DE95" s="88">
        <v>13858</v>
      </c>
      <c r="DF95" s="88">
        <v>13771</v>
      </c>
      <c r="DG95" s="88">
        <v>14147</v>
      </c>
      <c r="DH95" s="88">
        <v>14428</v>
      </c>
      <c r="DI95" s="88">
        <v>13256</v>
      </c>
      <c r="DJ95" s="88">
        <v>12948</v>
      </c>
      <c r="DK95" s="88">
        <v>12615</v>
      </c>
      <c r="DL95" s="88">
        <v>12561</v>
      </c>
      <c r="DM95" s="88">
        <v>11912</v>
      </c>
      <c r="DN95" s="88">
        <v>11721</v>
      </c>
      <c r="DO95" s="88">
        <v>11212</v>
      </c>
      <c r="DP95" s="88">
        <v>10918</v>
      </c>
      <c r="DQ95" s="88">
        <v>11029</v>
      </c>
      <c r="DR95" s="88">
        <v>10275</v>
      </c>
      <c r="DS95" s="88">
        <v>9853</v>
      </c>
      <c r="DT95" s="88">
        <v>10107</v>
      </c>
      <c r="DU95" s="88">
        <v>10363</v>
      </c>
      <c r="DV95" s="88">
        <v>12444</v>
      </c>
      <c r="DW95" s="88">
        <v>13966</v>
      </c>
      <c r="DX95" s="88">
        <v>15098</v>
      </c>
      <c r="DY95" s="88">
        <v>15378</v>
      </c>
      <c r="DZ95" s="88">
        <v>15474</v>
      </c>
      <c r="EA95" s="88">
        <v>15509</v>
      </c>
      <c r="EB95" s="88">
        <v>14757</v>
      </c>
      <c r="EC95" s="88">
        <v>14982</v>
      </c>
      <c r="ED95" s="88">
        <v>15282</v>
      </c>
      <c r="EE95" s="88">
        <v>15983</v>
      </c>
      <c r="EF95" s="88">
        <v>16034</v>
      </c>
      <c r="EG95" s="88">
        <v>16133</v>
      </c>
      <c r="EH95" s="88">
        <v>16996</v>
      </c>
      <c r="EI95" s="88">
        <v>16432</v>
      </c>
      <c r="EJ95" s="88">
        <v>15993</v>
      </c>
      <c r="EK95" s="88">
        <v>16376</v>
      </c>
      <c r="EL95" s="88">
        <v>16614</v>
      </c>
      <c r="EM95" s="88">
        <v>16555</v>
      </c>
      <c r="EN95" s="88">
        <v>16342</v>
      </c>
      <c r="EO95" s="88">
        <v>15793</v>
      </c>
      <c r="EP95" s="88">
        <v>14780</v>
      </c>
      <c r="EQ95" s="88">
        <v>14475</v>
      </c>
      <c r="ER95" s="88">
        <v>14438</v>
      </c>
      <c r="ES95" s="88">
        <v>14571</v>
      </c>
      <c r="ET95" s="88">
        <v>14480</v>
      </c>
      <c r="EU95" s="88">
        <v>14102</v>
      </c>
      <c r="EV95" s="88">
        <v>13906</v>
      </c>
      <c r="EW95" s="88">
        <v>13699</v>
      </c>
      <c r="EX95" s="88">
        <v>13842</v>
      </c>
      <c r="EY95" s="88">
        <v>13709</v>
      </c>
      <c r="EZ95" s="88">
        <v>13700</v>
      </c>
      <c r="FA95" s="88">
        <v>13525</v>
      </c>
      <c r="FB95" s="88">
        <v>13503</v>
      </c>
      <c r="FC95" s="88">
        <v>13347</v>
      </c>
      <c r="FD95" s="88">
        <v>13047</v>
      </c>
      <c r="FE95" s="88">
        <v>12605</v>
      </c>
      <c r="FF95" s="88">
        <v>12200</v>
      </c>
      <c r="FG95" s="88">
        <v>11660</v>
      </c>
      <c r="FH95" s="88">
        <v>11513</v>
      </c>
      <c r="FI95" s="88">
        <v>11095</v>
      </c>
      <c r="FJ95" s="88">
        <v>10690</v>
      </c>
      <c r="FK95" s="88">
        <v>10027</v>
      </c>
      <c r="FL95" s="88">
        <v>9700</v>
      </c>
      <c r="FM95" s="88">
        <v>9516</v>
      </c>
      <c r="FN95" s="88">
        <v>9022</v>
      </c>
      <c r="FO95" s="88">
        <v>8865</v>
      </c>
      <c r="FP95" s="88">
        <v>8337</v>
      </c>
      <c r="FQ95" s="88">
        <v>8028</v>
      </c>
      <c r="FR95" s="88">
        <v>8148</v>
      </c>
      <c r="FS95" s="88">
        <v>7873</v>
      </c>
      <c r="FT95" s="88">
        <v>7853</v>
      </c>
      <c r="FU95" s="88">
        <v>7782</v>
      </c>
      <c r="FV95" s="88">
        <v>6818</v>
      </c>
      <c r="FW95" s="88">
        <v>6280</v>
      </c>
      <c r="FX95" s="88">
        <v>6064</v>
      </c>
      <c r="FY95" s="88">
        <v>5642</v>
      </c>
      <c r="FZ95" s="88">
        <v>5199</v>
      </c>
      <c r="GA95" s="88">
        <v>4618</v>
      </c>
      <c r="GB95" s="88">
        <v>4656</v>
      </c>
      <c r="GC95" s="88">
        <v>4608</v>
      </c>
      <c r="GD95" s="88">
        <v>4418</v>
      </c>
      <c r="GE95" s="88">
        <v>4135</v>
      </c>
      <c r="GF95" s="88">
        <v>3786</v>
      </c>
      <c r="GG95" s="88">
        <v>3513</v>
      </c>
      <c r="GH95" s="88">
        <v>3037</v>
      </c>
      <c r="GI95" s="88">
        <v>2744</v>
      </c>
      <c r="GJ95" s="88">
        <v>2349</v>
      </c>
      <c r="GK95" s="88">
        <v>2217</v>
      </c>
      <c r="GL95" s="89">
        <v>8965</v>
      </c>
    </row>
    <row r="96" spans="1:194" s="1" customFormat="1" hidden="1" x14ac:dyDescent="0.25">
      <c r="A96" s="90" t="s">
        <v>249</v>
      </c>
      <c r="B96" s="148" t="s">
        <v>335</v>
      </c>
      <c r="C96" s="30" t="str">
        <f t="shared" si="26"/>
        <v xml:space="preserve">England – CCGs - North Yorkshire </v>
      </c>
      <c r="D96" s="51">
        <f t="shared" si="25"/>
        <v>170418</v>
      </c>
      <c r="E96" s="51">
        <f t="shared" si="25"/>
        <v>177419</v>
      </c>
      <c r="F96" s="52">
        <f t="shared" si="27"/>
        <v>429207</v>
      </c>
      <c r="G96" s="52">
        <f t="shared" si="28"/>
        <v>212423</v>
      </c>
      <c r="H96" s="53">
        <f t="shared" si="29"/>
        <v>216784</v>
      </c>
      <c r="I96" s="53">
        <f t="shared" si="30"/>
        <v>170418</v>
      </c>
      <c r="J96" s="53">
        <f t="shared" si="31"/>
        <v>177419</v>
      </c>
      <c r="K96" s="50">
        <f t="shared" si="32"/>
        <v>42005</v>
      </c>
      <c r="L96" s="51">
        <f t="shared" si="33"/>
        <v>39365</v>
      </c>
      <c r="M96" s="87">
        <v>1698</v>
      </c>
      <c r="N96" s="87">
        <v>1912</v>
      </c>
      <c r="O96" s="87">
        <v>1951</v>
      </c>
      <c r="P96" s="87">
        <v>2172</v>
      </c>
      <c r="Q96" s="87">
        <v>2288</v>
      </c>
      <c r="R96" s="87">
        <v>2266</v>
      </c>
      <c r="S96" s="87">
        <v>2310</v>
      </c>
      <c r="T96" s="87">
        <v>2294</v>
      </c>
      <c r="U96" s="87">
        <v>2335</v>
      </c>
      <c r="V96" s="87">
        <v>2521</v>
      </c>
      <c r="W96" s="87">
        <v>2610</v>
      </c>
      <c r="X96" s="87">
        <v>2438</v>
      </c>
      <c r="Y96" s="87">
        <v>2462</v>
      </c>
      <c r="Z96" s="87">
        <v>2483</v>
      </c>
      <c r="AA96" s="87">
        <v>2384</v>
      </c>
      <c r="AB96" s="87">
        <v>2372</v>
      </c>
      <c r="AC96" s="87">
        <v>2474</v>
      </c>
      <c r="AD96" s="87">
        <v>3035</v>
      </c>
      <c r="AE96" s="87">
        <v>2399</v>
      </c>
      <c r="AF96" s="87">
        <v>2007</v>
      </c>
      <c r="AG96" s="87">
        <v>1783</v>
      </c>
      <c r="AH96" s="87">
        <v>1769</v>
      </c>
      <c r="AI96" s="87">
        <v>1827</v>
      </c>
      <c r="AJ96" s="87">
        <v>2193</v>
      </c>
      <c r="AK96" s="87">
        <v>2057</v>
      </c>
      <c r="AL96" s="87">
        <v>1999</v>
      </c>
      <c r="AM96" s="87">
        <v>1821</v>
      </c>
      <c r="AN96" s="87">
        <v>2225</v>
      </c>
      <c r="AO96" s="87">
        <v>2456</v>
      </c>
      <c r="AP96" s="87">
        <v>2638</v>
      </c>
      <c r="AQ96" s="87">
        <v>2591</v>
      </c>
      <c r="AR96" s="87">
        <v>2393</v>
      </c>
      <c r="AS96" s="87">
        <v>2524</v>
      </c>
      <c r="AT96" s="87">
        <v>2282</v>
      </c>
      <c r="AU96" s="87">
        <v>2434</v>
      </c>
      <c r="AV96" s="87">
        <v>2198</v>
      </c>
      <c r="AW96" s="87">
        <v>2193</v>
      </c>
      <c r="AX96" s="87">
        <v>2187</v>
      </c>
      <c r="AY96" s="87">
        <v>2369</v>
      </c>
      <c r="AZ96" s="87">
        <v>2406</v>
      </c>
      <c r="BA96" s="87">
        <v>2328</v>
      </c>
      <c r="BB96" s="87">
        <v>2208</v>
      </c>
      <c r="BC96" s="87">
        <v>2133</v>
      </c>
      <c r="BD96" s="87">
        <v>2060</v>
      </c>
      <c r="BE96" s="87">
        <v>2228</v>
      </c>
      <c r="BF96" s="87">
        <v>2332</v>
      </c>
      <c r="BG96" s="87">
        <v>2459</v>
      </c>
      <c r="BH96" s="87">
        <v>2649</v>
      </c>
      <c r="BI96" s="87">
        <v>2875</v>
      </c>
      <c r="BJ96" s="87">
        <v>3013</v>
      </c>
      <c r="BK96" s="87">
        <v>2954</v>
      </c>
      <c r="BL96" s="87">
        <v>3047</v>
      </c>
      <c r="BM96" s="87">
        <v>3155</v>
      </c>
      <c r="BN96" s="87">
        <v>3350</v>
      </c>
      <c r="BO96" s="87">
        <v>3207</v>
      </c>
      <c r="BP96" s="87">
        <v>3422</v>
      </c>
      <c r="BQ96" s="87">
        <v>3468</v>
      </c>
      <c r="BR96" s="87">
        <v>3454</v>
      </c>
      <c r="BS96" s="87">
        <v>3383</v>
      </c>
      <c r="BT96" s="87">
        <v>3297</v>
      </c>
      <c r="BU96" s="87">
        <v>3199</v>
      </c>
      <c r="BV96" s="87">
        <v>3054</v>
      </c>
      <c r="BW96" s="87">
        <v>2932</v>
      </c>
      <c r="BX96" s="87">
        <v>2982</v>
      </c>
      <c r="BY96" s="87">
        <v>2847</v>
      </c>
      <c r="BZ96" s="87">
        <v>2773</v>
      </c>
      <c r="CA96" s="87">
        <v>2817</v>
      </c>
      <c r="CB96" s="87">
        <v>2752</v>
      </c>
      <c r="CC96" s="87">
        <v>2653</v>
      </c>
      <c r="CD96" s="87">
        <v>2594</v>
      </c>
      <c r="CE96" s="87">
        <v>2646</v>
      </c>
      <c r="CF96" s="87">
        <v>2841</v>
      </c>
      <c r="CG96" s="87">
        <v>3023</v>
      </c>
      <c r="CH96" s="87">
        <v>3279</v>
      </c>
      <c r="CI96" s="87">
        <v>2409</v>
      </c>
      <c r="CJ96" s="87">
        <v>2343</v>
      </c>
      <c r="CK96" s="87">
        <v>2324</v>
      </c>
      <c r="CL96" s="87">
        <v>2035</v>
      </c>
      <c r="CM96" s="87">
        <v>1615</v>
      </c>
      <c r="CN96" s="87">
        <v>1432</v>
      </c>
      <c r="CO96" s="87">
        <v>1551</v>
      </c>
      <c r="CP96" s="87">
        <v>1480</v>
      </c>
      <c r="CQ96" s="87">
        <v>1415</v>
      </c>
      <c r="CR96" s="87">
        <v>1112</v>
      </c>
      <c r="CS96" s="87">
        <v>1148</v>
      </c>
      <c r="CT96" s="87">
        <v>978</v>
      </c>
      <c r="CU96" s="87">
        <v>845</v>
      </c>
      <c r="CV96" s="87">
        <v>718</v>
      </c>
      <c r="CW96" s="87">
        <v>639</v>
      </c>
      <c r="CX96" s="87">
        <v>539</v>
      </c>
      <c r="CY96" s="87">
        <v>1670</v>
      </c>
      <c r="CZ96" s="88">
        <v>1690</v>
      </c>
      <c r="DA96" s="88">
        <v>1770</v>
      </c>
      <c r="DB96" s="88">
        <v>1938</v>
      </c>
      <c r="DC96" s="88">
        <v>2008</v>
      </c>
      <c r="DD96" s="88">
        <v>2049</v>
      </c>
      <c r="DE96" s="88">
        <v>2188</v>
      </c>
      <c r="DF96" s="88">
        <v>2133</v>
      </c>
      <c r="DG96" s="88">
        <v>2276</v>
      </c>
      <c r="DH96" s="88">
        <v>2408</v>
      </c>
      <c r="DI96" s="88">
        <v>2315</v>
      </c>
      <c r="DJ96" s="88">
        <v>2365</v>
      </c>
      <c r="DK96" s="88">
        <v>2359</v>
      </c>
      <c r="DL96" s="88">
        <v>2394</v>
      </c>
      <c r="DM96" s="88">
        <v>2365</v>
      </c>
      <c r="DN96" s="88">
        <v>2288</v>
      </c>
      <c r="DO96" s="88">
        <v>2282</v>
      </c>
      <c r="DP96" s="88">
        <v>2228</v>
      </c>
      <c r="DQ96" s="88">
        <v>2309</v>
      </c>
      <c r="DR96" s="88">
        <v>2045</v>
      </c>
      <c r="DS96" s="88">
        <v>1252</v>
      </c>
      <c r="DT96" s="88">
        <v>1199</v>
      </c>
      <c r="DU96" s="88">
        <v>1323</v>
      </c>
      <c r="DV96" s="88">
        <v>1595</v>
      </c>
      <c r="DW96" s="88">
        <v>1841</v>
      </c>
      <c r="DX96" s="88">
        <v>1938</v>
      </c>
      <c r="DY96" s="88">
        <v>1903</v>
      </c>
      <c r="DZ96" s="88">
        <v>1850</v>
      </c>
      <c r="EA96" s="88">
        <v>2075</v>
      </c>
      <c r="EB96" s="88">
        <v>1957</v>
      </c>
      <c r="EC96" s="88">
        <v>2072</v>
      </c>
      <c r="ED96" s="88">
        <v>2189</v>
      </c>
      <c r="EE96" s="88">
        <v>2057</v>
      </c>
      <c r="EF96" s="88">
        <v>2274</v>
      </c>
      <c r="EG96" s="88">
        <v>2188</v>
      </c>
      <c r="EH96" s="88">
        <v>2242</v>
      </c>
      <c r="EI96" s="88">
        <v>2294</v>
      </c>
      <c r="EJ96" s="88">
        <v>2236</v>
      </c>
      <c r="EK96" s="88">
        <v>2238</v>
      </c>
      <c r="EL96" s="88">
        <v>2258</v>
      </c>
      <c r="EM96" s="88">
        <v>2393</v>
      </c>
      <c r="EN96" s="88">
        <v>2259</v>
      </c>
      <c r="EO96" s="88">
        <v>2416</v>
      </c>
      <c r="EP96" s="88">
        <v>2144</v>
      </c>
      <c r="EQ96" s="88">
        <v>2241</v>
      </c>
      <c r="ER96" s="88">
        <v>2451</v>
      </c>
      <c r="ES96" s="88">
        <v>2429</v>
      </c>
      <c r="ET96" s="88">
        <v>2626</v>
      </c>
      <c r="EU96" s="88">
        <v>2822</v>
      </c>
      <c r="EV96" s="88">
        <v>2983</v>
      </c>
      <c r="EW96" s="88">
        <v>3214</v>
      </c>
      <c r="EX96" s="88">
        <v>3095</v>
      </c>
      <c r="EY96" s="88">
        <v>3328</v>
      </c>
      <c r="EZ96" s="88">
        <v>3354</v>
      </c>
      <c r="FA96" s="88">
        <v>3469</v>
      </c>
      <c r="FB96" s="88">
        <v>3392</v>
      </c>
      <c r="FC96" s="88">
        <v>3692</v>
      </c>
      <c r="FD96" s="88">
        <v>3579</v>
      </c>
      <c r="FE96" s="88">
        <v>3530</v>
      </c>
      <c r="FF96" s="88">
        <v>3408</v>
      </c>
      <c r="FG96" s="88">
        <v>3413</v>
      </c>
      <c r="FH96" s="88">
        <v>3296</v>
      </c>
      <c r="FI96" s="88">
        <v>3272</v>
      </c>
      <c r="FJ96" s="88">
        <v>3198</v>
      </c>
      <c r="FK96" s="88">
        <v>2959</v>
      </c>
      <c r="FL96" s="88">
        <v>3038</v>
      </c>
      <c r="FM96" s="88">
        <v>2856</v>
      </c>
      <c r="FN96" s="88">
        <v>2896</v>
      </c>
      <c r="FO96" s="88">
        <v>2835</v>
      </c>
      <c r="FP96" s="88">
        <v>2817</v>
      </c>
      <c r="FQ96" s="88">
        <v>2998</v>
      </c>
      <c r="FR96" s="88">
        <v>2882</v>
      </c>
      <c r="FS96" s="88">
        <v>2986</v>
      </c>
      <c r="FT96" s="88">
        <v>3108</v>
      </c>
      <c r="FU96" s="88">
        <v>3412</v>
      </c>
      <c r="FV96" s="88">
        <v>2627</v>
      </c>
      <c r="FW96" s="88">
        <v>2684</v>
      </c>
      <c r="FX96" s="88">
        <v>2424</v>
      </c>
      <c r="FY96" s="88">
        <v>2202</v>
      </c>
      <c r="FZ96" s="88">
        <v>2065</v>
      </c>
      <c r="GA96" s="88">
        <v>1902</v>
      </c>
      <c r="GB96" s="88">
        <v>1842</v>
      </c>
      <c r="GC96" s="88">
        <v>1885</v>
      </c>
      <c r="GD96" s="88">
        <v>1719</v>
      </c>
      <c r="GE96" s="88">
        <v>1587</v>
      </c>
      <c r="GF96" s="88">
        <v>1502</v>
      </c>
      <c r="GG96" s="88">
        <v>1377</v>
      </c>
      <c r="GH96" s="88">
        <v>1213</v>
      </c>
      <c r="GI96" s="88">
        <v>1063</v>
      </c>
      <c r="GJ96" s="88">
        <v>895</v>
      </c>
      <c r="GK96" s="88">
        <v>941</v>
      </c>
      <c r="GL96" s="89">
        <v>3674</v>
      </c>
    </row>
    <row r="97" spans="1:194" s="1" customFormat="1" hidden="1" x14ac:dyDescent="0.25">
      <c r="A97" s="90" t="s">
        <v>249</v>
      </c>
      <c r="B97" s="148" t="s">
        <v>336</v>
      </c>
      <c r="C97" s="30" t="str">
        <f t="shared" si="26"/>
        <v xml:space="preserve">England – CCGs - Northamptonshire </v>
      </c>
      <c r="D97" s="51">
        <f t="shared" si="25"/>
        <v>280031</v>
      </c>
      <c r="E97" s="51">
        <f t="shared" si="25"/>
        <v>290793</v>
      </c>
      <c r="F97" s="52">
        <f t="shared" si="27"/>
        <v>740111</v>
      </c>
      <c r="G97" s="52">
        <f t="shared" si="28"/>
        <v>366197</v>
      </c>
      <c r="H97" s="53">
        <f t="shared" si="29"/>
        <v>373914</v>
      </c>
      <c r="I97" s="53">
        <f t="shared" si="30"/>
        <v>280031</v>
      </c>
      <c r="J97" s="53">
        <f t="shared" si="31"/>
        <v>290793</v>
      </c>
      <c r="K97" s="50">
        <f t="shared" si="32"/>
        <v>86166</v>
      </c>
      <c r="L97" s="51">
        <f t="shared" si="33"/>
        <v>83121</v>
      </c>
      <c r="M97" s="87">
        <v>4287</v>
      </c>
      <c r="N97" s="87">
        <v>4404</v>
      </c>
      <c r="O97" s="87">
        <v>4570</v>
      </c>
      <c r="P97" s="87">
        <v>4740</v>
      </c>
      <c r="Q97" s="87">
        <v>4972</v>
      </c>
      <c r="R97" s="87">
        <v>5022</v>
      </c>
      <c r="S97" s="87">
        <v>5053</v>
      </c>
      <c r="T97" s="87">
        <v>5102</v>
      </c>
      <c r="U97" s="87">
        <v>5273</v>
      </c>
      <c r="V97" s="87">
        <v>5204</v>
      </c>
      <c r="W97" s="87">
        <v>5124</v>
      </c>
      <c r="X97" s="87">
        <v>5039</v>
      </c>
      <c r="Y97" s="87">
        <v>5070</v>
      </c>
      <c r="Z97" s="87">
        <v>4786</v>
      </c>
      <c r="AA97" s="87">
        <v>4571</v>
      </c>
      <c r="AB97" s="87">
        <v>4277</v>
      </c>
      <c r="AC97" s="87">
        <v>4393</v>
      </c>
      <c r="AD97" s="87">
        <v>4279</v>
      </c>
      <c r="AE97" s="87">
        <v>3979</v>
      </c>
      <c r="AF97" s="87">
        <v>3547</v>
      </c>
      <c r="AG97" s="87">
        <v>3603</v>
      </c>
      <c r="AH97" s="87">
        <v>3638</v>
      </c>
      <c r="AI97" s="87">
        <v>3738</v>
      </c>
      <c r="AJ97" s="87">
        <v>4216</v>
      </c>
      <c r="AK97" s="87">
        <v>4223</v>
      </c>
      <c r="AL97" s="87">
        <v>4380</v>
      </c>
      <c r="AM97" s="87">
        <v>4183</v>
      </c>
      <c r="AN97" s="87">
        <v>4459</v>
      </c>
      <c r="AO97" s="87">
        <v>4454</v>
      </c>
      <c r="AP97" s="87">
        <v>4639</v>
      </c>
      <c r="AQ97" s="87">
        <v>4492</v>
      </c>
      <c r="AR97" s="87">
        <v>4362</v>
      </c>
      <c r="AS97" s="87">
        <v>4805</v>
      </c>
      <c r="AT97" s="87">
        <v>4486</v>
      </c>
      <c r="AU97" s="87">
        <v>4697</v>
      </c>
      <c r="AV97" s="87">
        <v>4700</v>
      </c>
      <c r="AW97" s="87">
        <v>4634</v>
      </c>
      <c r="AX97" s="87">
        <v>4883</v>
      </c>
      <c r="AY97" s="87">
        <v>4860</v>
      </c>
      <c r="AZ97" s="87">
        <v>4979</v>
      </c>
      <c r="BA97" s="87">
        <v>5087</v>
      </c>
      <c r="BB97" s="87">
        <v>4971</v>
      </c>
      <c r="BC97" s="87">
        <v>4487</v>
      </c>
      <c r="BD97" s="87">
        <v>4469</v>
      </c>
      <c r="BE97" s="87">
        <v>4592</v>
      </c>
      <c r="BF97" s="87">
        <v>4707</v>
      </c>
      <c r="BG97" s="87">
        <v>4983</v>
      </c>
      <c r="BH97" s="87">
        <v>5081</v>
      </c>
      <c r="BI97" s="87">
        <v>5226</v>
      </c>
      <c r="BJ97" s="87">
        <v>5425</v>
      </c>
      <c r="BK97" s="87">
        <v>5175</v>
      </c>
      <c r="BL97" s="87">
        <v>5353</v>
      </c>
      <c r="BM97" s="87">
        <v>5306</v>
      </c>
      <c r="BN97" s="87">
        <v>5447</v>
      </c>
      <c r="BO97" s="87">
        <v>5379</v>
      </c>
      <c r="BP97" s="87">
        <v>5582</v>
      </c>
      <c r="BQ97" s="87">
        <v>5265</v>
      </c>
      <c r="BR97" s="87">
        <v>5108</v>
      </c>
      <c r="BS97" s="87">
        <v>4897</v>
      </c>
      <c r="BT97" s="87">
        <v>4579</v>
      </c>
      <c r="BU97" s="87">
        <v>4431</v>
      </c>
      <c r="BV97" s="87">
        <v>4228</v>
      </c>
      <c r="BW97" s="87">
        <v>4162</v>
      </c>
      <c r="BX97" s="87">
        <v>4033</v>
      </c>
      <c r="BY97" s="87">
        <v>3764</v>
      </c>
      <c r="BZ97" s="87">
        <v>3752</v>
      </c>
      <c r="CA97" s="87">
        <v>3801</v>
      </c>
      <c r="CB97" s="87">
        <v>3563</v>
      </c>
      <c r="CC97" s="87">
        <v>3504</v>
      </c>
      <c r="CD97" s="87">
        <v>3495</v>
      </c>
      <c r="CE97" s="87">
        <v>3533</v>
      </c>
      <c r="CF97" s="87">
        <v>3616</v>
      </c>
      <c r="CG97" s="87">
        <v>3812</v>
      </c>
      <c r="CH97" s="87">
        <v>4042</v>
      </c>
      <c r="CI97" s="87">
        <v>3121</v>
      </c>
      <c r="CJ97" s="87">
        <v>2969</v>
      </c>
      <c r="CK97" s="87">
        <v>2827</v>
      </c>
      <c r="CL97" s="87">
        <v>2356</v>
      </c>
      <c r="CM97" s="87">
        <v>2274</v>
      </c>
      <c r="CN97" s="87">
        <v>1880</v>
      </c>
      <c r="CO97" s="87">
        <v>1736</v>
      </c>
      <c r="CP97" s="87">
        <v>1725</v>
      </c>
      <c r="CQ97" s="87">
        <v>1556</v>
      </c>
      <c r="CR97" s="87">
        <v>1318</v>
      </c>
      <c r="CS97" s="87">
        <v>1302</v>
      </c>
      <c r="CT97" s="87">
        <v>1132</v>
      </c>
      <c r="CU97" s="87">
        <v>890</v>
      </c>
      <c r="CV97" s="87">
        <v>851</v>
      </c>
      <c r="CW97" s="87">
        <v>759</v>
      </c>
      <c r="CX97" s="87">
        <v>595</v>
      </c>
      <c r="CY97" s="87">
        <v>1928</v>
      </c>
      <c r="CZ97" s="88">
        <v>4154</v>
      </c>
      <c r="DA97" s="88">
        <v>4211</v>
      </c>
      <c r="DB97" s="88">
        <v>4524</v>
      </c>
      <c r="DC97" s="88">
        <v>4592</v>
      </c>
      <c r="DD97" s="88">
        <v>4798</v>
      </c>
      <c r="DE97" s="88">
        <v>4699</v>
      </c>
      <c r="DF97" s="88">
        <v>4874</v>
      </c>
      <c r="DG97" s="88">
        <v>4983</v>
      </c>
      <c r="DH97" s="88">
        <v>5021</v>
      </c>
      <c r="DI97" s="88">
        <v>4824</v>
      </c>
      <c r="DJ97" s="88">
        <v>4840</v>
      </c>
      <c r="DK97" s="88">
        <v>4809</v>
      </c>
      <c r="DL97" s="88">
        <v>4861</v>
      </c>
      <c r="DM97" s="88">
        <v>4823</v>
      </c>
      <c r="DN97" s="88">
        <v>4616</v>
      </c>
      <c r="DO97" s="88">
        <v>4318</v>
      </c>
      <c r="DP97" s="88">
        <v>4182</v>
      </c>
      <c r="DQ97" s="88">
        <v>3992</v>
      </c>
      <c r="DR97" s="88">
        <v>3899</v>
      </c>
      <c r="DS97" s="88">
        <v>3407</v>
      </c>
      <c r="DT97" s="88">
        <v>3174</v>
      </c>
      <c r="DU97" s="88">
        <v>3473</v>
      </c>
      <c r="DV97" s="88">
        <v>3661</v>
      </c>
      <c r="DW97" s="88">
        <v>3802</v>
      </c>
      <c r="DX97" s="88">
        <v>3813</v>
      </c>
      <c r="DY97" s="88">
        <v>3663</v>
      </c>
      <c r="DZ97" s="88">
        <v>4101</v>
      </c>
      <c r="EA97" s="88">
        <v>4087</v>
      </c>
      <c r="EB97" s="88">
        <v>4388</v>
      </c>
      <c r="EC97" s="88">
        <v>4428</v>
      </c>
      <c r="ED97" s="88">
        <v>4506</v>
      </c>
      <c r="EE97" s="88">
        <v>4814</v>
      </c>
      <c r="EF97" s="88">
        <v>4999</v>
      </c>
      <c r="EG97" s="88">
        <v>4913</v>
      </c>
      <c r="EH97" s="88">
        <v>5029</v>
      </c>
      <c r="EI97" s="88">
        <v>5218</v>
      </c>
      <c r="EJ97" s="88">
        <v>4984</v>
      </c>
      <c r="EK97" s="88">
        <v>5293</v>
      </c>
      <c r="EL97" s="88">
        <v>5012</v>
      </c>
      <c r="EM97" s="88">
        <v>5063</v>
      </c>
      <c r="EN97" s="88">
        <v>5235</v>
      </c>
      <c r="EO97" s="88">
        <v>4825</v>
      </c>
      <c r="EP97" s="88">
        <v>4488</v>
      </c>
      <c r="EQ97" s="88">
        <v>4367</v>
      </c>
      <c r="ER97" s="88">
        <v>4679</v>
      </c>
      <c r="ES97" s="88">
        <v>4872</v>
      </c>
      <c r="ET97" s="88">
        <v>5030</v>
      </c>
      <c r="EU97" s="88">
        <v>5108</v>
      </c>
      <c r="EV97" s="88">
        <v>5352</v>
      </c>
      <c r="EW97" s="88">
        <v>5563</v>
      </c>
      <c r="EX97" s="88">
        <v>5085</v>
      </c>
      <c r="EY97" s="88">
        <v>5532</v>
      </c>
      <c r="EZ97" s="88">
        <v>5508</v>
      </c>
      <c r="FA97" s="88">
        <v>5469</v>
      </c>
      <c r="FB97" s="88">
        <v>5288</v>
      </c>
      <c r="FC97" s="88">
        <v>5354</v>
      </c>
      <c r="FD97" s="88">
        <v>5333</v>
      </c>
      <c r="FE97" s="88">
        <v>5178</v>
      </c>
      <c r="FF97" s="88">
        <v>5031</v>
      </c>
      <c r="FG97" s="88">
        <v>4784</v>
      </c>
      <c r="FH97" s="88">
        <v>4581</v>
      </c>
      <c r="FI97" s="88">
        <v>4374</v>
      </c>
      <c r="FJ97" s="88">
        <v>4340</v>
      </c>
      <c r="FK97" s="88">
        <v>4039</v>
      </c>
      <c r="FL97" s="88">
        <v>4004</v>
      </c>
      <c r="FM97" s="88">
        <v>3810</v>
      </c>
      <c r="FN97" s="88">
        <v>3845</v>
      </c>
      <c r="FO97" s="88">
        <v>3834</v>
      </c>
      <c r="FP97" s="88">
        <v>3813</v>
      </c>
      <c r="FQ97" s="88">
        <v>3894</v>
      </c>
      <c r="FR97" s="88">
        <v>3937</v>
      </c>
      <c r="FS97" s="88">
        <v>4086</v>
      </c>
      <c r="FT97" s="88">
        <v>4316</v>
      </c>
      <c r="FU97" s="88">
        <v>4545</v>
      </c>
      <c r="FV97" s="88">
        <v>3310</v>
      </c>
      <c r="FW97" s="88">
        <v>3095</v>
      </c>
      <c r="FX97" s="88">
        <v>3129</v>
      </c>
      <c r="FY97" s="88">
        <v>2701</v>
      </c>
      <c r="FZ97" s="88">
        <v>2355</v>
      </c>
      <c r="GA97" s="88">
        <v>2043</v>
      </c>
      <c r="GB97" s="88">
        <v>2031</v>
      </c>
      <c r="GC97" s="88">
        <v>2013</v>
      </c>
      <c r="GD97" s="88">
        <v>1909</v>
      </c>
      <c r="GE97" s="88">
        <v>1706</v>
      </c>
      <c r="GF97" s="88">
        <v>1548</v>
      </c>
      <c r="GG97" s="88">
        <v>1349</v>
      </c>
      <c r="GH97" s="88">
        <v>1371</v>
      </c>
      <c r="GI97" s="88">
        <v>1126</v>
      </c>
      <c r="GJ97" s="88">
        <v>1062</v>
      </c>
      <c r="GK97" s="88">
        <v>871</v>
      </c>
      <c r="GL97" s="89">
        <v>3948</v>
      </c>
    </row>
    <row r="98" spans="1:194" s="1" customFormat="1" hidden="1" x14ac:dyDescent="0.25">
      <c r="A98" s="90" t="s">
        <v>249</v>
      </c>
      <c r="B98" s="148" t="s">
        <v>337</v>
      </c>
      <c r="C98" s="30" t="str">
        <f t="shared" si="26"/>
        <v xml:space="preserve">England – CCGs - Northumberland </v>
      </c>
      <c r="D98" s="51">
        <f t="shared" si="25"/>
        <v>127613</v>
      </c>
      <c r="E98" s="51">
        <f t="shared" si="25"/>
        <v>137406</v>
      </c>
      <c r="F98" s="52">
        <f t="shared" si="27"/>
        <v>323820</v>
      </c>
      <c r="G98" s="52">
        <f t="shared" si="28"/>
        <v>158024</v>
      </c>
      <c r="H98" s="53">
        <f t="shared" si="29"/>
        <v>165796</v>
      </c>
      <c r="I98" s="53">
        <f t="shared" si="30"/>
        <v>127613</v>
      </c>
      <c r="J98" s="53">
        <f t="shared" si="31"/>
        <v>137406</v>
      </c>
      <c r="K98" s="50">
        <f t="shared" si="32"/>
        <v>30411</v>
      </c>
      <c r="L98" s="51">
        <f t="shared" si="33"/>
        <v>28390</v>
      </c>
      <c r="M98" s="87">
        <v>1252</v>
      </c>
      <c r="N98" s="87">
        <v>1390</v>
      </c>
      <c r="O98" s="87">
        <v>1614</v>
      </c>
      <c r="P98" s="87">
        <v>1497</v>
      </c>
      <c r="Q98" s="87">
        <v>1666</v>
      </c>
      <c r="R98" s="87">
        <v>1639</v>
      </c>
      <c r="S98" s="87">
        <v>1642</v>
      </c>
      <c r="T98" s="87">
        <v>1711</v>
      </c>
      <c r="U98" s="87">
        <v>1780</v>
      </c>
      <c r="V98" s="87">
        <v>1798</v>
      </c>
      <c r="W98" s="87">
        <v>1828</v>
      </c>
      <c r="X98" s="87">
        <v>1779</v>
      </c>
      <c r="Y98" s="87">
        <v>1914</v>
      </c>
      <c r="Z98" s="87">
        <v>1763</v>
      </c>
      <c r="AA98" s="87">
        <v>1835</v>
      </c>
      <c r="AB98" s="87">
        <v>1803</v>
      </c>
      <c r="AC98" s="87">
        <v>1810</v>
      </c>
      <c r="AD98" s="87">
        <v>1690</v>
      </c>
      <c r="AE98" s="87">
        <v>1641</v>
      </c>
      <c r="AF98" s="87">
        <v>1403</v>
      </c>
      <c r="AG98" s="87">
        <v>1357</v>
      </c>
      <c r="AH98" s="87">
        <v>1481</v>
      </c>
      <c r="AI98" s="87">
        <v>1449</v>
      </c>
      <c r="AJ98" s="87">
        <v>1645</v>
      </c>
      <c r="AK98" s="87">
        <v>1713</v>
      </c>
      <c r="AL98" s="87">
        <v>1617</v>
      </c>
      <c r="AM98" s="87">
        <v>1589</v>
      </c>
      <c r="AN98" s="87">
        <v>1653</v>
      </c>
      <c r="AO98" s="87">
        <v>1712</v>
      </c>
      <c r="AP98" s="87">
        <v>1702</v>
      </c>
      <c r="AQ98" s="87">
        <v>1600</v>
      </c>
      <c r="AR98" s="87">
        <v>1654</v>
      </c>
      <c r="AS98" s="87">
        <v>1728</v>
      </c>
      <c r="AT98" s="87">
        <v>1647</v>
      </c>
      <c r="AU98" s="87">
        <v>1671</v>
      </c>
      <c r="AV98" s="87">
        <v>1709</v>
      </c>
      <c r="AW98" s="87">
        <v>1597</v>
      </c>
      <c r="AX98" s="87">
        <v>1603</v>
      </c>
      <c r="AY98" s="87">
        <v>1577</v>
      </c>
      <c r="AZ98" s="87">
        <v>1732</v>
      </c>
      <c r="BA98" s="87">
        <v>1821</v>
      </c>
      <c r="BB98" s="87">
        <v>1915</v>
      </c>
      <c r="BC98" s="87">
        <v>1617</v>
      </c>
      <c r="BD98" s="87">
        <v>1635</v>
      </c>
      <c r="BE98" s="87">
        <v>1678</v>
      </c>
      <c r="BF98" s="87">
        <v>1743</v>
      </c>
      <c r="BG98" s="87">
        <v>1818</v>
      </c>
      <c r="BH98" s="87">
        <v>1920</v>
      </c>
      <c r="BI98" s="87">
        <v>1988</v>
      </c>
      <c r="BJ98" s="87">
        <v>2215</v>
      </c>
      <c r="BK98" s="87">
        <v>2070</v>
      </c>
      <c r="BL98" s="87">
        <v>2187</v>
      </c>
      <c r="BM98" s="87">
        <v>2224</v>
      </c>
      <c r="BN98" s="87">
        <v>2417</v>
      </c>
      <c r="BO98" s="87">
        <v>2384</v>
      </c>
      <c r="BP98" s="87">
        <v>2571</v>
      </c>
      <c r="BQ98" s="87">
        <v>2616</v>
      </c>
      <c r="BR98" s="87">
        <v>2472</v>
      </c>
      <c r="BS98" s="87">
        <v>2480</v>
      </c>
      <c r="BT98" s="87">
        <v>2461</v>
      </c>
      <c r="BU98" s="87">
        <v>2516</v>
      </c>
      <c r="BV98" s="87">
        <v>2516</v>
      </c>
      <c r="BW98" s="87">
        <v>2421</v>
      </c>
      <c r="BX98" s="87">
        <v>2309</v>
      </c>
      <c r="BY98" s="87">
        <v>2283</v>
      </c>
      <c r="BZ98" s="87">
        <v>2181</v>
      </c>
      <c r="CA98" s="87">
        <v>2282</v>
      </c>
      <c r="CB98" s="87">
        <v>2148</v>
      </c>
      <c r="CC98" s="87">
        <v>2134</v>
      </c>
      <c r="CD98" s="87">
        <v>2166</v>
      </c>
      <c r="CE98" s="87">
        <v>2092</v>
      </c>
      <c r="CF98" s="87">
        <v>2266</v>
      </c>
      <c r="CG98" s="87">
        <v>2328</v>
      </c>
      <c r="CH98" s="87">
        <v>2447</v>
      </c>
      <c r="CI98" s="87">
        <v>1804</v>
      </c>
      <c r="CJ98" s="87">
        <v>1785</v>
      </c>
      <c r="CK98" s="87">
        <v>1735</v>
      </c>
      <c r="CL98" s="87">
        <v>1484</v>
      </c>
      <c r="CM98" s="87">
        <v>1259</v>
      </c>
      <c r="CN98" s="87">
        <v>1189</v>
      </c>
      <c r="CO98" s="87">
        <v>1080</v>
      </c>
      <c r="CP98" s="87">
        <v>1032</v>
      </c>
      <c r="CQ98" s="87">
        <v>983</v>
      </c>
      <c r="CR98" s="87">
        <v>893</v>
      </c>
      <c r="CS98" s="87">
        <v>759</v>
      </c>
      <c r="CT98" s="87">
        <v>715</v>
      </c>
      <c r="CU98" s="87">
        <v>579</v>
      </c>
      <c r="CV98" s="87">
        <v>532</v>
      </c>
      <c r="CW98" s="87">
        <v>413</v>
      </c>
      <c r="CX98" s="87">
        <v>366</v>
      </c>
      <c r="CY98" s="87">
        <v>1204</v>
      </c>
      <c r="CZ98" s="88">
        <v>1203</v>
      </c>
      <c r="DA98" s="88">
        <v>1375</v>
      </c>
      <c r="DB98" s="88">
        <v>1420</v>
      </c>
      <c r="DC98" s="88">
        <v>1548</v>
      </c>
      <c r="DD98" s="88">
        <v>1541</v>
      </c>
      <c r="DE98" s="88">
        <v>1431</v>
      </c>
      <c r="DF98" s="88">
        <v>1527</v>
      </c>
      <c r="DG98" s="88">
        <v>1662</v>
      </c>
      <c r="DH98" s="88">
        <v>1692</v>
      </c>
      <c r="DI98" s="88">
        <v>1724</v>
      </c>
      <c r="DJ98" s="88">
        <v>1724</v>
      </c>
      <c r="DK98" s="88">
        <v>1708</v>
      </c>
      <c r="DL98" s="88">
        <v>1754</v>
      </c>
      <c r="DM98" s="88">
        <v>1600</v>
      </c>
      <c r="DN98" s="88">
        <v>1675</v>
      </c>
      <c r="DO98" s="88">
        <v>1573</v>
      </c>
      <c r="DP98" s="88">
        <v>1657</v>
      </c>
      <c r="DQ98" s="88">
        <v>1576</v>
      </c>
      <c r="DR98" s="88">
        <v>1596</v>
      </c>
      <c r="DS98" s="88">
        <v>1171</v>
      </c>
      <c r="DT98" s="88">
        <v>1133</v>
      </c>
      <c r="DU98" s="88">
        <v>1161</v>
      </c>
      <c r="DV98" s="88">
        <v>1332</v>
      </c>
      <c r="DW98" s="88">
        <v>1453</v>
      </c>
      <c r="DX98" s="88">
        <v>1529</v>
      </c>
      <c r="DY98" s="88">
        <v>1574</v>
      </c>
      <c r="DZ98" s="88">
        <v>1454</v>
      </c>
      <c r="EA98" s="88">
        <v>1548</v>
      </c>
      <c r="EB98" s="88">
        <v>1704</v>
      </c>
      <c r="EC98" s="88">
        <v>1733</v>
      </c>
      <c r="ED98" s="88">
        <v>1733</v>
      </c>
      <c r="EE98" s="88">
        <v>1752</v>
      </c>
      <c r="EF98" s="88">
        <v>1826</v>
      </c>
      <c r="EG98" s="88">
        <v>1754</v>
      </c>
      <c r="EH98" s="88">
        <v>1756</v>
      </c>
      <c r="EI98" s="88">
        <v>1879</v>
      </c>
      <c r="EJ98" s="88">
        <v>1813</v>
      </c>
      <c r="EK98" s="88">
        <v>1808</v>
      </c>
      <c r="EL98" s="88">
        <v>2007</v>
      </c>
      <c r="EM98" s="88">
        <v>1828</v>
      </c>
      <c r="EN98" s="88">
        <v>1985</v>
      </c>
      <c r="EO98" s="88">
        <v>1881</v>
      </c>
      <c r="EP98" s="88">
        <v>1743</v>
      </c>
      <c r="EQ98" s="88">
        <v>1677</v>
      </c>
      <c r="ER98" s="88">
        <v>1791</v>
      </c>
      <c r="ES98" s="88">
        <v>1840</v>
      </c>
      <c r="ET98" s="88">
        <v>1827</v>
      </c>
      <c r="EU98" s="88">
        <v>2021</v>
      </c>
      <c r="EV98" s="88">
        <v>2228</v>
      </c>
      <c r="EW98" s="88">
        <v>2441</v>
      </c>
      <c r="EX98" s="88">
        <v>2327</v>
      </c>
      <c r="EY98" s="88">
        <v>2390</v>
      </c>
      <c r="EZ98" s="88">
        <v>2442</v>
      </c>
      <c r="FA98" s="88">
        <v>2486</v>
      </c>
      <c r="FB98" s="88">
        <v>2550</v>
      </c>
      <c r="FC98" s="88">
        <v>2781</v>
      </c>
      <c r="FD98" s="88">
        <v>2735</v>
      </c>
      <c r="FE98" s="88">
        <v>2769</v>
      </c>
      <c r="FF98" s="88">
        <v>2711</v>
      </c>
      <c r="FG98" s="88">
        <v>2703</v>
      </c>
      <c r="FH98" s="88">
        <v>2706</v>
      </c>
      <c r="FI98" s="88">
        <v>2676</v>
      </c>
      <c r="FJ98" s="88">
        <v>2656</v>
      </c>
      <c r="FK98" s="88">
        <v>2540</v>
      </c>
      <c r="FL98" s="88">
        <v>2444</v>
      </c>
      <c r="FM98" s="88">
        <v>2341</v>
      </c>
      <c r="FN98" s="88">
        <v>2314</v>
      </c>
      <c r="FO98" s="88">
        <v>2294</v>
      </c>
      <c r="FP98" s="88">
        <v>2293</v>
      </c>
      <c r="FQ98" s="88">
        <v>2337</v>
      </c>
      <c r="FR98" s="88">
        <v>2425</v>
      </c>
      <c r="FS98" s="88">
        <v>2332</v>
      </c>
      <c r="FT98" s="88">
        <v>2574</v>
      </c>
      <c r="FU98" s="88">
        <v>2622</v>
      </c>
      <c r="FV98" s="88">
        <v>1968</v>
      </c>
      <c r="FW98" s="88">
        <v>1908</v>
      </c>
      <c r="FX98" s="88">
        <v>1778</v>
      </c>
      <c r="FY98" s="88">
        <v>1633</v>
      </c>
      <c r="FZ98" s="88">
        <v>1412</v>
      </c>
      <c r="GA98" s="88">
        <v>1303</v>
      </c>
      <c r="GB98" s="88">
        <v>1346</v>
      </c>
      <c r="GC98" s="88">
        <v>1276</v>
      </c>
      <c r="GD98" s="88">
        <v>1131</v>
      </c>
      <c r="GE98" s="88">
        <v>1128</v>
      </c>
      <c r="GF98" s="88">
        <v>1010</v>
      </c>
      <c r="GG98" s="88">
        <v>946</v>
      </c>
      <c r="GH98" s="88">
        <v>813</v>
      </c>
      <c r="GI98" s="88">
        <v>695</v>
      </c>
      <c r="GJ98" s="88">
        <v>697</v>
      </c>
      <c r="GK98" s="88">
        <v>580</v>
      </c>
      <c r="GL98" s="89">
        <v>2356</v>
      </c>
    </row>
    <row r="99" spans="1:194" s="1" customFormat="1" hidden="1" x14ac:dyDescent="0.25">
      <c r="A99" s="90" t="s">
        <v>249</v>
      </c>
      <c r="B99" s="148" t="s">
        <v>338</v>
      </c>
      <c r="C99" s="30" t="str">
        <f t="shared" si="26"/>
        <v xml:space="preserve">England – CCGs - Nottingham and Nottinghamshire </v>
      </c>
      <c r="D99" s="51">
        <f t="shared" si="25"/>
        <v>413641</v>
      </c>
      <c r="E99" s="51">
        <f t="shared" si="25"/>
        <v>424616</v>
      </c>
      <c r="F99" s="52">
        <f t="shared" si="27"/>
        <v>1052195</v>
      </c>
      <c r="G99" s="52">
        <f t="shared" si="28"/>
        <v>523505</v>
      </c>
      <c r="H99" s="53">
        <f t="shared" si="29"/>
        <v>528690</v>
      </c>
      <c r="I99" s="53">
        <f t="shared" si="30"/>
        <v>413641</v>
      </c>
      <c r="J99" s="53">
        <f t="shared" si="31"/>
        <v>424616</v>
      </c>
      <c r="K99" s="50">
        <f t="shared" si="32"/>
        <v>109864</v>
      </c>
      <c r="L99" s="51">
        <f t="shared" si="33"/>
        <v>104074</v>
      </c>
      <c r="M99" s="87">
        <v>5296</v>
      </c>
      <c r="N99" s="87">
        <v>5520</v>
      </c>
      <c r="O99" s="87">
        <v>5837</v>
      </c>
      <c r="P99" s="87">
        <v>6122</v>
      </c>
      <c r="Q99" s="87">
        <v>6192</v>
      </c>
      <c r="R99" s="87">
        <v>6338</v>
      </c>
      <c r="S99" s="87">
        <v>6278</v>
      </c>
      <c r="T99" s="87">
        <v>6355</v>
      </c>
      <c r="U99" s="87">
        <v>6779</v>
      </c>
      <c r="V99" s="87">
        <v>6625</v>
      </c>
      <c r="W99" s="87">
        <v>6512</v>
      </c>
      <c r="X99" s="87">
        <v>6353</v>
      </c>
      <c r="Y99" s="87">
        <v>6329</v>
      </c>
      <c r="Z99" s="87">
        <v>6200</v>
      </c>
      <c r="AA99" s="87">
        <v>6102</v>
      </c>
      <c r="AB99" s="87">
        <v>5705</v>
      </c>
      <c r="AC99" s="87">
        <v>5699</v>
      </c>
      <c r="AD99" s="87">
        <v>5622</v>
      </c>
      <c r="AE99" s="87">
        <v>6130</v>
      </c>
      <c r="AF99" s="87">
        <v>10044</v>
      </c>
      <c r="AG99" s="87">
        <v>10407</v>
      </c>
      <c r="AH99" s="87">
        <v>9828</v>
      </c>
      <c r="AI99" s="87">
        <v>8909</v>
      </c>
      <c r="AJ99" s="87">
        <v>7996</v>
      </c>
      <c r="AK99" s="87">
        <v>7533</v>
      </c>
      <c r="AL99" s="87">
        <v>7437</v>
      </c>
      <c r="AM99" s="87">
        <v>8274</v>
      </c>
      <c r="AN99" s="87">
        <v>8045</v>
      </c>
      <c r="AO99" s="87">
        <v>7837</v>
      </c>
      <c r="AP99" s="87">
        <v>7937</v>
      </c>
      <c r="AQ99" s="87">
        <v>7914</v>
      </c>
      <c r="AR99" s="87">
        <v>7087</v>
      </c>
      <c r="AS99" s="87">
        <v>6780</v>
      </c>
      <c r="AT99" s="87">
        <v>6452</v>
      </c>
      <c r="AU99" s="87">
        <v>6787</v>
      </c>
      <c r="AV99" s="87">
        <v>6508</v>
      </c>
      <c r="AW99" s="87">
        <v>6495</v>
      </c>
      <c r="AX99" s="87">
        <v>6195</v>
      </c>
      <c r="AY99" s="87">
        <v>6278</v>
      </c>
      <c r="AZ99" s="87">
        <v>6403</v>
      </c>
      <c r="BA99" s="87">
        <v>6653</v>
      </c>
      <c r="BB99" s="87">
        <v>6195</v>
      </c>
      <c r="BC99" s="87">
        <v>5809</v>
      </c>
      <c r="BD99" s="87">
        <v>5736</v>
      </c>
      <c r="BE99" s="87">
        <v>5918</v>
      </c>
      <c r="BF99" s="87">
        <v>5878</v>
      </c>
      <c r="BG99" s="87">
        <v>5947</v>
      </c>
      <c r="BH99" s="87">
        <v>6494</v>
      </c>
      <c r="BI99" s="87">
        <v>6805</v>
      </c>
      <c r="BJ99" s="87">
        <v>6883</v>
      </c>
      <c r="BK99" s="87">
        <v>6799</v>
      </c>
      <c r="BL99" s="87">
        <v>7001</v>
      </c>
      <c r="BM99" s="87">
        <v>7005</v>
      </c>
      <c r="BN99" s="87">
        <v>6943</v>
      </c>
      <c r="BO99" s="87">
        <v>7044</v>
      </c>
      <c r="BP99" s="87">
        <v>6991</v>
      </c>
      <c r="BQ99" s="87">
        <v>6843</v>
      </c>
      <c r="BR99" s="87">
        <v>6988</v>
      </c>
      <c r="BS99" s="87">
        <v>6618</v>
      </c>
      <c r="BT99" s="87">
        <v>6361</v>
      </c>
      <c r="BU99" s="87">
        <v>6171</v>
      </c>
      <c r="BV99" s="87">
        <v>6051</v>
      </c>
      <c r="BW99" s="87">
        <v>5746</v>
      </c>
      <c r="BX99" s="87">
        <v>5530</v>
      </c>
      <c r="BY99" s="87">
        <v>5177</v>
      </c>
      <c r="BZ99" s="87">
        <v>5051</v>
      </c>
      <c r="CA99" s="87">
        <v>5044</v>
      </c>
      <c r="CB99" s="87">
        <v>4978</v>
      </c>
      <c r="CC99" s="87">
        <v>4872</v>
      </c>
      <c r="CD99" s="87">
        <v>5004</v>
      </c>
      <c r="CE99" s="87">
        <v>5014</v>
      </c>
      <c r="CF99" s="87">
        <v>4943</v>
      </c>
      <c r="CG99" s="87">
        <v>5062</v>
      </c>
      <c r="CH99" s="87">
        <v>5609</v>
      </c>
      <c r="CI99" s="87">
        <v>4110</v>
      </c>
      <c r="CJ99" s="87">
        <v>3833</v>
      </c>
      <c r="CK99" s="87">
        <v>3941</v>
      </c>
      <c r="CL99" s="87">
        <v>3526</v>
      </c>
      <c r="CM99" s="87">
        <v>2873</v>
      </c>
      <c r="CN99" s="87">
        <v>2619</v>
      </c>
      <c r="CO99" s="87">
        <v>2562</v>
      </c>
      <c r="CP99" s="87">
        <v>2487</v>
      </c>
      <c r="CQ99" s="87">
        <v>2360</v>
      </c>
      <c r="CR99" s="87">
        <v>2108</v>
      </c>
      <c r="CS99" s="87">
        <v>1828</v>
      </c>
      <c r="CT99" s="87">
        <v>1683</v>
      </c>
      <c r="CU99" s="87">
        <v>1347</v>
      </c>
      <c r="CV99" s="87">
        <v>1193</v>
      </c>
      <c r="CW99" s="87">
        <v>1110</v>
      </c>
      <c r="CX99" s="87">
        <v>915</v>
      </c>
      <c r="CY99" s="87">
        <v>2707</v>
      </c>
      <c r="CZ99" s="88">
        <v>5007</v>
      </c>
      <c r="DA99" s="88">
        <v>5296</v>
      </c>
      <c r="DB99" s="88">
        <v>5341</v>
      </c>
      <c r="DC99" s="88">
        <v>5875</v>
      </c>
      <c r="DD99" s="88">
        <v>6066</v>
      </c>
      <c r="DE99" s="88">
        <v>5951</v>
      </c>
      <c r="DF99" s="88">
        <v>6055</v>
      </c>
      <c r="DG99" s="88">
        <v>6230</v>
      </c>
      <c r="DH99" s="88">
        <v>6274</v>
      </c>
      <c r="DI99" s="88">
        <v>6213</v>
      </c>
      <c r="DJ99" s="88">
        <v>6083</v>
      </c>
      <c r="DK99" s="88">
        <v>6056</v>
      </c>
      <c r="DL99" s="88">
        <v>6145</v>
      </c>
      <c r="DM99" s="88">
        <v>5903</v>
      </c>
      <c r="DN99" s="88">
        <v>5738</v>
      </c>
      <c r="DO99" s="88">
        <v>5513</v>
      </c>
      <c r="DP99" s="88">
        <v>5230</v>
      </c>
      <c r="DQ99" s="88">
        <v>5098</v>
      </c>
      <c r="DR99" s="88">
        <v>5987</v>
      </c>
      <c r="DS99" s="88">
        <v>10232</v>
      </c>
      <c r="DT99" s="88">
        <v>10646</v>
      </c>
      <c r="DU99" s="88">
        <v>9558</v>
      </c>
      <c r="DV99" s="88">
        <v>8160</v>
      </c>
      <c r="DW99" s="88">
        <v>7195</v>
      </c>
      <c r="DX99" s="88">
        <v>6888</v>
      </c>
      <c r="DY99" s="88">
        <v>6880</v>
      </c>
      <c r="DZ99" s="88">
        <v>7338</v>
      </c>
      <c r="EA99" s="88">
        <v>7399</v>
      </c>
      <c r="EB99" s="88">
        <v>7793</v>
      </c>
      <c r="EC99" s="88">
        <v>7678</v>
      </c>
      <c r="ED99" s="88">
        <v>7235</v>
      </c>
      <c r="EE99" s="88">
        <v>6984</v>
      </c>
      <c r="EF99" s="88">
        <v>6640</v>
      </c>
      <c r="EG99" s="88">
        <v>6855</v>
      </c>
      <c r="EH99" s="88">
        <v>6548</v>
      </c>
      <c r="EI99" s="88">
        <v>6514</v>
      </c>
      <c r="EJ99" s="88">
        <v>6396</v>
      </c>
      <c r="EK99" s="88">
        <v>6588</v>
      </c>
      <c r="EL99" s="88">
        <v>6248</v>
      </c>
      <c r="EM99" s="88">
        <v>6374</v>
      </c>
      <c r="EN99" s="88">
        <v>6508</v>
      </c>
      <c r="EO99" s="88">
        <v>6111</v>
      </c>
      <c r="EP99" s="88">
        <v>5891</v>
      </c>
      <c r="EQ99" s="88">
        <v>5556</v>
      </c>
      <c r="ER99" s="88">
        <v>5777</v>
      </c>
      <c r="ES99" s="88">
        <v>6016</v>
      </c>
      <c r="ET99" s="88">
        <v>6158</v>
      </c>
      <c r="EU99" s="88">
        <v>6570</v>
      </c>
      <c r="EV99" s="88">
        <v>6642</v>
      </c>
      <c r="EW99" s="88">
        <v>7059</v>
      </c>
      <c r="EX99" s="88">
        <v>6826</v>
      </c>
      <c r="EY99" s="88">
        <v>7199</v>
      </c>
      <c r="EZ99" s="88">
        <v>6991</v>
      </c>
      <c r="FA99" s="88">
        <v>7109</v>
      </c>
      <c r="FB99" s="88">
        <v>7132</v>
      </c>
      <c r="FC99" s="88">
        <v>7236</v>
      </c>
      <c r="FD99" s="88">
        <v>7133</v>
      </c>
      <c r="FE99" s="88">
        <v>6987</v>
      </c>
      <c r="FF99" s="88">
        <v>6761</v>
      </c>
      <c r="FG99" s="88">
        <v>6521</v>
      </c>
      <c r="FH99" s="88">
        <v>6469</v>
      </c>
      <c r="FI99" s="88">
        <v>6084</v>
      </c>
      <c r="FJ99" s="88">
        <v>5846</v>
      </c>
      <c r="FK99" s="88">
        <v>5488</v>
      </c>
      <c r="FL99" s="88">
        <v>5394</v>
      </c>
      <c r="FM99" s="88">
        <v>5367</v>
      </c>
      <c r="FN99" s="88">
        <v>5458</v>
      </c>
      <c r="FO99" s="88">
        <v>5113</v>
      </c>
      <c r="FP99" s="88">
        <v>5089</v>
      </c>
      <c r="FQ99" s="88">
        <v>4945</v>
      </c>
      <c r="FR99" s="88">
        <v>5138</v>
      </c>
      <c r="FS99" s="88">
        <v>5176</v>
      </c>
      <c r="FT99" s="88">
        <v>5454</v>
      </c>
      <c r="FU99" s="88">
        <v>5805</v>
      </c>
      <c r="FV99" s="88">
        <v>4460</v>
      </c>
      <c r="FW99" s="88">
        <v>4503</v>
      </c>
      <c r="FX99" s="88">
        <v>4406</v>
      </c>
      <c r="FY99" s="88">
        <v>3982</v>
      </c>
      <c r="FZ99" s="88">
        <v>3524</v>
      </c>
      <c r="GA99" s="88">
        <v>3082</v>
      </c>
      <c r="GB99" s="88">
        <v>3185</v>
      </c>
      <c r="GC99" s="88">
        <v>3167</v>
      </c>
      <c r="GD99" s="88">
        <v>2900</v>
      </c>
      <c r="GE99" s="88">
        <v>2707</v>
      </c>
      <c r="GF99" s="88">
        <v>2485</v>
      </c>
      <c r="GG99" s="88">
        <v>2253</v>
      </c>
      <c r="GH99" s="88">
        <v>2063</v>
      </c>
      <c r="GI99" s="88">
        <v>1760</v>
      </c>
      <c r="GJ99" s="88">
        <v>1648</v>
      </c>
      <c r="GK99" s="88">
        <v>1393</v>
      </c>
      <c r="GL99" s="89">
        <v>5953</v>
      </c>
    </row>
    <row r="100" spans="1:194" s="1" customFormat="1" hidden="1" x14ac:dyDescent="0.25">
      <c r="A100" s="90" t="s">
        <v>249</v>
      </c>
      <c r="B100" s="148" t="s">
        <v>339</v>
      </c>
      <c r="C100" s="30" t="str">
        <f t="shared" si="26"/>
        <v xml:space="preserve">England – CCGs - Oldham </v>
      </c>
      <c r="D100" s="51">
        <f t="shared" si="25"/>
        <v>87171</v>
      </c>
      <c r="E100" s="51">
        <f t="shared" si="25"/>
        <v>91007</v>
      </c>
      <c r="F100" s="52">
        <f t="shared" si="27"/>
        <v>237628</v>
      </c>
      <c r="G100" s="52">
        <f t="shared" si="28"/>
        <v>117387</v>
      </c>
      <c r="H100" s="53">
        <f t="shared" si="29"/>
        <v>120241</v>
      </c>
      <c r="I100" s="53">
        <f t="shared" si="30"/>
        <v>87171</v>
      </c>
      <c r="J100" s="53">
        <f t="shared" si="31"/>
        <v>91007</v>
      </c>
      <c r="K100" s="50">
        <f t="shared" si="32"/>
        <v>30216</v>
      </c>
      <c r="L100" s="51">
        <f t="shared" si="33"/>
        <v>29234</v>
      </c>
      <c r="M100" s="87">
        <v>1546</v>
      </c>
      <c r="N100" s="87">
        <v>1554</v>
      </c>
      <c r="O100" s="87">
        <v>1675</v>
      </c>
      <c r="P100" s="87">
        <v>1719</v>
      </c>
      <c r="Q100" s="87">
        <v>1721</v>
      </c>
      <c r="R100" s="87">
        <v>1746</v>
      </c>
      <c r="S100" s="87">
        <v>1693</v>
      </c>
      <c r="T100" s="87">
        <v>1764</v>
      </c>
      <c r="U100" s="87">
        <v>1679</v>
      </c>
      <c r="V100" s="87">
        <v>1642</v>
      </c>
      <c r="W100" s="87">
        <v>1702</v>
      </c>
      <c r="X100" s="87">
        <v>1699</v>
      </c>
      <c r="Y100" s="87">
        <v>1783</v>
      </c>
      <c r="Z100" s="87">
        <v>1677</v>
      </c>
      <c r="AA100" s="87">
        <v>1617</v>
      </c>
      <c r="AB100" s="87">
        <v>1684</v>
      </c>
      <c r="AC100" s="87">
        <v>1629</v>
      </c>
      <c r="AD100" s="87">
        <v>1686</v>
      </c>
      <c r="AE100" s="87">
        <v>1617</v>
      </c>
      <c r="AF100" s="87">
        <v>1383</v>
      </c>
      <c r="AG100" s="87">
        <v>1402</v>
      </c>
      <c r="AH100" s="87">
        <v>1447</v>
      </c>
      <c r="AI100" s="87">
        <v>1510</v>
      </c>
      <c r="AJ100" s="87">
        <v>1583</v>
      </c>
      <c r="AK100" s="87">
        <v>1520</v>
      </c>
      <c r="AL100" s="87">
        <v>1589</v>
      </c>
      <c r="AM100" s="87">
        <v>1610</v>
      </c>
      <c r="AN100" s="87">
        <v>1614</v>
      </c>
      <c r="AO100" s="87">
        <v>1616</v>
      </c>
      <c r="AP100" s="87">
        <v>1684</v>
      </c>
      <c r="AQ100" s="87">
        <v>1635</v>
      </c>
      <c r="AR100" s="87">
        <v>1660</v>
      </c>
      <c r="AS100" s="87">
        <v>1664</v>
      </c>
      <c r="AT100" s="87">
        <v>1522</v>
      </c>
      <c r="AU100" s="87">
        <v>1523</v>
      </c>
      <c r="AV100" s="87">
        <v>1674</v>
      </c>
      <c r="AW100" s="87">
        <v>1525</v>
      </c>
      <c r="AX100" s="87">
        <v>1524</v>
      </c>
      <c r="AY100" s="87">
        <v>1486</v>
      </c>
      <c r="AZ100" s="87">
        <v>1536</v>
      </c>
      <c r="BA100" s="87">
        <v>1519</v>
      </c>
      <c r="BB100" s="87">
        <v>1414</v>
      </c>
      <c r="BC100" s="87">
        <v>1262</v>
      </c>
      <c r="BD100" s="87">
        <v>1301</v>
      </c>
      <c r="BE100" s="87">
        <v>1352</v>
      </c>
      <c r="BF100" s="87">
        <v>1400</v>
      </c>
      <c r="BG100" s="87">
        <v>1383</v>
      </c>
      <c r="BH100" s="87">
        <v>1457</v>
      </c>
      <c r="BI100" s="87">
        <v>1592</v>
      </c>
      <c r="BJ100" s="87">
        <v>1579</v>
      </c>
      <c r="BK100" s="87">
        <v>1605</v>
      </c>
      <c r="BL100" s="87">
        <v>1672</v>
      </c>
      <c r="BM100" s="87">
        <v>1628</v>
      </c>
      <c r="BN100" s="87">
        <v>1609</v>
      </c>
      <c r="BO100" s="87">
        <v>1522</v>
      </c>
      <c r="BP100" s="87">
        <v>1491</v>
      </c>
      <c r="BQ100" s="87">
        <v>1479</v>
      </c>
      <c r="BR100" s="87">
        <v>1370</v>
      </c>
      <c r="BS100" s="87">
        <v>1329</v>
      </c>
      <c r="BT100" s="87">
        <v>1411</v>
      </c>
      <c r="BU100" s="87">
        <v>1284</v>
      </c>
      <c r="BV100" s="87">
        <v>1343</v>
      </c>
      <c r="BW100" s="87">
        <v>1181</v>
      </c>
      <c r="BX100" s="87">
        <v>1134</v>
      </c>
      <c r="BY100" s="87">
        <v>1093</v>
      </c>
      <c r="BZ100" s="87">
        <v>1058</v>
      </c>
      <c r="CA100" s="87">
        <v>1081</v>
      </c>
      <c r="CB100" s="87">
        <v>1048</v>
      </c>
      <c r="CC100" s="87">
        <v>1037</v>
      </c>
      <c r="CD100" s="87">
        <v>914</v>
      </c>
      <c r="CE100" s="87">
        <v>957</v>
      </c>
      <c r="CF100" s="87">
        <v>1004</v>
      </c>
      <c r="CG100" s="87">
        <v>1090</v>
      </c>
      <c r="CH100" s="87">
        <v>1129</v>
      </c>
      <c r="CI100" s="87">
        <v>740</v>
      </c>
      <c r="CJ100" s="87">
        <v>757</v>
      </c>
      <c r="CK100" s="87">
        <v>780</v>
      </c>
      <c r="CL100" s="87">
        <v>696</v>
      </c>
      <c r="CM100" s="87">
        <v>610</v>
      </c>
      <c r="CN100" s="87">
        <v>535</v>
      </c>
      <c r="CO100" s="87">
        <v>573</v>
      </c>
      <c r="CP100" s="87">
        <v>527</v>
      </c>
      <c r="CQ100" s="87">
        <v>457</v>
      </c>
      <c r="CR100" s="87">
        <v>417</v>
      </c>
      <c r="CS100" s="87">
        <v>323</v>
      </c>
      <c r="CT100" s="87">
        <v>303</v>
      </c>
      <c r="CU100" s="87">
        <v>248</v>
      </c>
      <c r="CV100" s="87">
        <v>202</v>
      </c>
      <c r="CW100" s="87">
        <v>157</v>
      </c>
      <c r="CX100" s="87">
        <v>176</v>
      </c>
      <c r="CY100" s="87">
        <v>618</v>
      </c>
      <c r="CZ100" s="88">
        <v>1504</v>
      </c>
      <c r="DA100" s="88">
        <v>1596</v>
      </c>
      <c r="DB100" s="88">
        <v>1610</v>
      </c>
      <c r="DC100" s="88">
        <v>1622</v>
      </c>
      <c r="DD100" s="88">
        <v>1637</v>
      </c>
      <c r="DE100" s="88">
        <v>1685</v>
      </c>
      <c r="DF100" s="88">
        <v>1734</v>
      </c>
      <c r="DG100" s="88">
        <v>1678</v>
      </c>
      <c r="DH100" s="88">
        <v>1710</v>
      </c>
      <c r="DI100" s="88">
        <v>1702</v>
      </c>
      <c r="DJ100" s="88">
        <v>1697</v>
      </c>
      <c r="DK100" s="88">
        <v>1661</v>
      </c>
      <c r="DL100" s="88">
        <v>1651</v>
      </c>
      <c r="DM100" s="88">
        <v>1680</v>
      </c>
      <c r="DN100" s="88">
        <v>1621</v>
      </c>
      <c r="DO100" s="88">
        <v>1578</v>
      </c>
      <c r="DP100" s="88">
        <v>1463</v>
      </c>
      <c r="DQ100" s="88">
        <v>1405</v>
      </c>
      <c r="DR100" s="88">
        <v>1489</v>
      </c>
      <c r="DS100" s="88">
        <v>1194</v>
      </c>
      <c r="DT100" s="88">
        <v>1203</v>
      </c>
      <c r="DU100" s="88">
        <v>1248</v>
      </c>
      <c r="DV100" s="88">
        <v>1268</v>
      </c>
      <c r="DW100" s="88">
        <v>1477</v>
      </c>
      <c r="DX100" s="88">
        <v>1491</v>
      </c>
      <c r="DY100" s="88">
        <v>1522</v>
      </c>
      <c r="DZ100" s="88">
        <v>1496</v>
      </c>
      <c r="EA100" s="88">
        <v>1534</v>
      </c>
      <c r="EB100" s="88">
        <v>1542</v>
      </c>
      <c r="EC100" s="88">
        <v>1647</v>
      </c>
      <c r="ED100" s="88">
        <v>1605</v>
      </c>
      <c r="EE100" s="88">
        <v>1775</v>
      </c>
      <c r="EF100" s="88">
        <v>1695</v>
      </c>
      <c r="EG100" s="88">
        <v>1656</v>
      </c>
      <c r="EH100" s="88">
        <v>1642</v>
      </c>
      <c r="EI100" s="88">
        <v>1655</v>
      </c>
      <c r="EJ100" s="88">
        <v>1592</v>
      </c>
      <c r="EK100" s="88">
        <v>1714</v>
      </c>
      <c r="EL100" s="88">
        <v>1609</v>
      </c>
      <c r="EM100" s="88">
        <v>1499</v>
      </c>
      <c r="EN100" s="88">
        <v>1624</v>
      </c>
      <c r="EO100" s="88">
        <v>1516</v>
      </c>
      <c r="EP100" s="88">
        <v>1388</v>
      </c>
      <c r="EQ100" s="88">
        <v>1308</v>
      </c>
      <c r="ER100" s="88">
        <v>1311</v>
      </c>
      <c r="ES100" s="88">
        <v>1366</v>
      </c>
      <c r="ET100" s="88">
        <v>1347</v>
      </c>
      <c r="EU100" s="88">
        <v>1528</v>
      </c>
      <c r="EV100" s="88">
        <v>1510</v>
      </c>
      <c r="EW100" s="88">
        <v>1645</v>
      </c>
      <c r="EX100" s="88">
        <v>1656</v>
      </c>
      <c r="EY100" s="88">
        <v>1526</v>
      </c>
      <c r="EZ100" s="88">
        <v>1543</v>
      </c>
      <c r="FA100" s="88">
        <v>1535</v>
      </c>
      <c r="FB100" s="88">
        <v>1571</v>
      </c>
      <c r="FC100" s="88">
        <v>1692</v>
      </c>
      <c r="FD100" s="88">
        <v>1620</v>
      </c>
      <c r="FE100" s="88">
        <v>1455</v>
      </c>
      <c r="FF100" s="88">
        <v>1525</v>
      </c>
      <c r="FG100" s="88">
        <v>1431</v>
      </c>
      <c r="FH100" s="88">
        <v>1441</v>
      </c>
      <c r="FI100" s="88">
        <v>1274</v>
      </c>
      <c r="FJ100" s="88">
        <v>1237</v>
      </c>
      <c r="FK100" s="88">
        <v>1185</v>
      </c>
      <c r="FL100" s="88">
        <v>1240</v>
      </c>
      <c r="FM100" s="88">
        <v>1131</v>
      </c>
      <c r="FN100" s="88">
        <v>1109</v>
      </c>
      <c r="FO100" s="88">
        <v>1132</v>
      </c>
      <c r="FP100" s="88">
        <v>1048</v>
      </c>
      <c r="FQ100" s="88">
        <v>1039</v>
      </c>
      <c r="FR100" s="88">
        <v>1136</v>
      </c>
      <c r="FS100" s="88">
        <v>1041</v>
      </c>
      <c r="FT100" s="88">
        <v>1204</v>
      </c>
      <c r="FU100" s="88">
        <v>1280</v>
      </c>
      <c r="FV100" s="88">
        <v>932</v>
      </c>
      <c r="FW100" s="88">
        <v>899</v>
      </c>
      <c r="FX100" s="88">
        <v>967</v>
      </c>
      <c r="FY100" s="88">
        <v>883</v>
      </c>
      <c r="FZ100" s="88">
        <v>777</v>
      </c>
      <c r="GA100" s="88">
        <v>656</v>
      </c>
      <c r="GB100" s="88">
        <v>663</v>
      </c>
      <c r="GC100" s="88">
        <v>629</v>
      </c>
      <c r="GD100" s="88">
        <v>609</v>
      </c>
      <c r="GE100" s="88">
        <v>570</v>
      </c>
      <c r="GF100" s="88">
        <v>485</v>
      </c>
      <c r="GG100" s="88">
        <v>414</v>
      </c>
      <c r="GH100" s="88">
        <v>402</v>
      </c>
      <c r="GI100" s="88">
        <v>353</v>
      </c>
      <c r="GJ100" s="88">
        <v>314</v>
      </c>
      <c r="GK100" s="88">
        <v>288</v>
      </c>
      <c r="GL100" s="89">
        <v>1019</v>
      </c>
    </row>
    <row r="101" spans="1:194" s="1" customFormat="1" hidden="1" x14ac:dyDescent="0.25">
      <c r="A101" s="90" t="s">
        <v>249</v>
      </c>
      <c r="B101" s="148" t="s">
        <v>340</v>
      </c>
      <c r="C101" s="30" t="str">
        <f t="shared" si="26"/>
        <v xml:space="preserve">England – CCGs - Oxfordshire </v>
      </c>
      <c r="D101" s="51">
        <f t="shared" si="25"/>
        <v>265165</v>
      </c>
      <c r="E101" s="51">
        <f t="shared" si="25"/>
        <v>271274</v>
      </c>
      <c r="F101" s="52">
        <f t="shared" si="27"/>
        <v>680874</v>
      </c>
      <c r="G101" s="52">
        <f t="shared" si="28"/>
        <v>339566</v>
      </c>
      <c r="H101" s="53">
        <f t="shared" si="29"/>
        <v>341308</v>
      </c>
      <c r="I101" s="53">
        <f t="shared" si="30"/>
        <v>265165</v>
      </c>
      <c r="J101" s="53">
        <f t="shared" si="31"/>
        <v>271274</v>
      </c>
      <c r="K101" s="50">
        <f t="shared" si="32"/>
        <v>74401</v>
      </c>
      <c r="L101" s="51">
        <f t="shared" si="33"/>
        <v>70034</v>
      </c>
      <c r="M101" s="87">
        <v>3616</v>
      </c>
      <c r="N101" s="87">
        <v>3917</v>
      </c>
      <c r="O101" s="87">
        <v>3984</v>
      </c>
      <c r="P101" s="87">
        <v>4029</v>
      </c>
      <c r="Q101" s="87">
        <v>4296</v>
      </c>
      <c r="R101" s="87">
        <v>4145</v>
      </c>
      <c r="S101" s="87">
        <v>4226</v>
      </c>
      <c r="T101" s="87">
        <v>4316</v>
      </c>
      <c r="U101" s="87">
        <v>4385</v>
      </c>
      <c r="V101" s="87">
        <v>4638</v>
      </c>
      <c r="W101" s="87">
        <v>4306</v>
      </c>
      <c r="X101" s="87">
        <v>4237</v>
      </c>
      <c r="Y101" s="87">
        <v>4316</v>
      </c>
      <c r="Z101" s="87">
        <v>4219</v>
      </c>
      <c r="AA101" s="87">
        <v>4071</v>
      </c>
      <c r="AB101" s="87">
        <v>3918</v>
      </c>
      <c r="AC101" s="87">
        <v>4012</v>
      </c>
      <c r="AD101" s="87">
        <v>3770</v>
      </c>
      <c r="AE101" s="87">
        <v>3843</v>
      </c>
      <c r="AF101" s="87">
        <v>4676</v>
      </c>
      <c r="AG101" s="87">
        <v>5133</v>
      </c>
      <c r="AH101" s="87">
        <v>5257</v>
      </c>
      <c r="AI101" s="87">
        <v>5386</v>
      </c>
      <c r="AJ101" s="87">
        <v>5138</v>
      </c>
      <c r="AK101" s="87">
        <v>5092</v>
      </c>
      <c r="AL101" s="87">
        <v>4941</v>
      </c>
      <c r="AM101" s="87">
        <v>4974</v>
      </c>
      <c r="AN101" s="87">
        <v>4844</v>
      </c>
      <c r="AO101" s="87">
        <v>4739</v>
      </c>
      <c r="AP101" s="87">
        <v>4726</v>
      </c>
      <c r="AQ101" s="87">
        <v>4502</v>
      </c>
      <c r="AR101" s="87">
        <v>4118</v>
      </c>
      <c r="AS101" s="87">
        <v>4061</v>
      </c>
      <c r="AT101" s="87">
        <v>4130</v>
      </c>
      <c r="AU101" s="87">
        <v>4201</v>
      </c>
      <c r="AV101" s="87">
        <v>4319</v>
      </c>
      <c r="AW101" s="87">
        <v>4205</v>
      </c>
      <c r="AX101" s="87">
        <v>4501</v>
      </c>
      <c r="AY101" s="87">
        <v>4163</v>
      </c>
      <c r="AZ101" s="87">
        <v>4369</v>
      </c>
      <c r="BA101" s="87">
        <v>4376</v>
      </c>
      <c r="BB101" s="87">
        <v>4294</v>
      </c>
      <c r="BC101" s="87">
        <v>4084</v>
      </c>
      <c r="BD101" s="87">
        <v>4053</v>
      </c>
      <c r="BE101" s="87">
        <v>3900</v>
      </c>
      <c r="BF101" s="87">
        <v>3859</v>
      </c>
      <c r="BG101" s="87">
        <v>4173</v>
      </c>
      <c r="BH101" s="87">
        <v>4229</v>
      </c>
      <c r="BI101" s="87">
        <v>4468</v>
      </c>
      <c r="BJ101" s="87">
        <v>4527</v>
      </c>
      <c r="BK101" s="87">
        <v>4415</v>
      </c>
      <c r="BL101" s="87">
        <v>4511</v>
      </c>
      <c r="BM101" s="87">
        <v>4708</v>
      </c>
      <c r="BN101" s="87">
        <v>4572</v>
      </c>
      <c r="BO101" s="87">
        <v>4691</v>
      </c>
      <c r="BP101" s="87">
        <v>4692</v>
      </c>
      <c r="BQ101" s="87">
        <v>4732</v>
      </c>
      <c r="BR101" s="87">
        <v>4559</v>
      </c>
      <c r="BS101" s="87">
        <v>4292</v>
      </c>
      <c r="BT101" s="87">
        <v>4157</v>
      </c>
      <c r="BU101" s="87">
        <v>3996</v>
      </c>
      <c r="BV101" s="87">
        <v>3745</v>
      </c>
      <c r="BW101" s="87">
        <v>3685</v>
      </c>
      <c r="BX101" s="87">
        <v>3557</v>
      </c>
      <c r="BY101" s="87">
        <v>3400</v>
      </c>
      <c r="BZ101" s="87">
        <v>3303</v>
      </c>
      <c r="CA101" s="87">
        <v>3082</v>
      </c>
      <c r="CB101" s="87">
        <v>3136</v>
      </c>
      <c r="CC101" s="87">
        <v>2906</v>
      </c>
      <c r="CD101" s="87">
        <v>3116</v>
      </c>
      <c r="CE101" s="87">
        <v>3129</v>
      </c>
      <c r="CF101" s="87">
        <v>3214</v>
      </c>
      <c r="CG101" s="87">
        <v>3394</v>
      </c>
      <c r="CH101" s="87">
        <v>3518</v>
      </c>
      <c r="CI101" s="87">
        <v>2678</v>
      </c>
      <c r="CJ101" s="87">
        <v>2728</v>
      </c>
      <c r="CK101" s="87">
        <v>2583</v>
      </c>
      <c r="CL101" s="87">
        <v>2325</v>
      </c>
      <c r="CM101" s="87">
        <v>2058</v>
      </c>
      <c r="CN101" s="87">
        <v>1782</v>
      </c>
      <c r="CO101" s="87">
        <v>1802</v>
      </c>
      <c r="CP101" s="87">
        <v>1780</v>
      </c>
      <c r="CQ101" s="87">
        <v>1584</v>
      </c>
      <c r="CR101" s="87">
        <v>1506</v>
      </c>
      <c r="CS101" s="87">
        <v>1432</v>
      </c>
      <c r="CT101" s="87">
        <v>1248</v>
      </c>
      <c r="CU101" s="87">
        <v>1060</v>
      </c>
      <c r="CV101" s="87">
        <v>890</v>
      </c>
      <c r="CW101" s="87">
        <v>838</v>
      </c>
      <c r="CX101" s="87">
        <v>677</v>
      </c>
      <c r="CY101" s="87">
        <v>2403</v>
      </c>
      <c r="CZ101" s="88">
        <v>3379</v>
      </c>
      <c r="DA101" s="88">
        <v>3522</v>
      </c>
      <c r="DB101" s="88">
        <v>3720</v>
      </c>
      <c r="DC101" s="88">
        <v>3836</v>
      </c>
      <c r="DD101" s="88">
        <v>3868</v>
      </c>
      <c r="DE101" s="88">
        <v>3951</v>
      </c>
      <c r="DF101" s="88">
        <v>3806</v>
      </c>
      <c r="DG101" s="88">
        <v>3954</v>
      </c>
      <c r="DH101" s="88">
        <v>4248</v>
      </c>
      <c r="DI101" s="88">
        <v>4339</v>
      </c>
      <c r="DJ101" s="88">
        <v>4076</v>
      </c>
      <c r="DK101" s="88">
        <v>3936</v>
      </c>
      <c r="DL101" s="88">
        <v>4167</v>
      </c>
      <c r="DM101" s="88">
        <v>4062</v>
      </c>
      <c r="DN101" s="88">
        <v>3878</v>
      </c>
      <c r="DO101" s="88">
        <v>3845</v>
      </c>
      <c r="DP101" s="88">
        <v>3714</v>
      </c>
      <c r="DQ101" s="88">
        <v>3733</v>
      </c>
      <c r="DR101" s="88">
        <v>3618</v>
      </c>
      <c r="DS101" s="88">
        <v>4781</v>
      </c>
      <c r="DT101" s="88">
        <v>4790</v>
      </c>
      <c r="DU101" s="88">
        <v>5019</v>
      </c>
      <c r="DV101" s="88">
        <v>4596</v>
      </c>
      <c r="DW101" s="88">
        <v>4547</v>
      </c>
      <c r="DX101" s="88">
        <v>4206</v>
      </c>
      <c r="DY101" s="88">
        <v>4331</v>
      </c>
      <c r="DZ101" s="88">
        <v>4170</v>
      </c>
      <c r="EA101" s="88">
        <v>4120</v>
      </c>
      <c r="EB101" s="88">
        <v>3954</v>
      </c>
      <c r="EC101" s="88">
        <v>3905</v>
      </c>
      <c r="ED101" s="88">
        <v>3766</v>
      </c>
      <c r="EE101" s="88">
        <v>3720</v>
      </c>
      <c r="EF101" s="88">
        <v>3740</v>
      </c>
      <c r="EG101" s="88">
        <v>4021</v>
      </c>
      <c r="EH101" s="88">
        <v>4170</v>
      </c>
      <c r="EI101" s="88">
        <v>4369</v>
      </c>
      <c r="EJ101" s="88">
        <v>4446</v>
      </c>
      <c r="EK101" s="88">
        <v>4520</v>
      </c>
      <c r="EL101" s="88">
        <v>4429</v>
      </c>
      <c r="EM101" s="88">
        <v>4540</v>
      </c>
      <c r="EN101" s="88">
        <v>4262</v>
      </c>
      <c r="EO101" s="88">
        <v>4385</v>
      </c>
      <c r="EP101" s="88">
        <v>4045</v>
      </c>
      <c r="EQ101" s="88">
        <v>4102</v>
      </c>
      <c r="ER101" s="88">
        <v>3886</v>
      </c>
      <c r="ES101" s="88">
        <v>4335</v>
      </c>
      <c r="ET101" s="88">
        <v>4381</v>
      </c>
      <c r="EU101" s="88">
        <v>4491</v>
      </c>
      <c r="EV101" s="88">
        <v>4616</v>
      </c>
      <c r="EW101" s="88">
        <v>4638</v>
      </c>
      <c r="EX101" s="88">
        <v>4733</v>
      </c>
      <c r="EY101" s="88">
        <v>4656</v>
      </c>
      <c r="EZ101" s="88">
        <v>4650</v>
      </c>
      <c r="FA101" s="88">
        <v>4760</v>
      </c>
      <c r="FB101" s="88">
        <v>4881</v>
      </c>
      <c r="FC101" s="88">
        <v>4763</v>
      </c>
      <c r="FD101" s="88">
        <v>4678</v>
      </c>
      <c r="FE101" s="88">
        <v>4643</v>
      </c>
      <c r="FF101" s="88">
        <v>4448</v>
      </c>
      <c r="FG101" s="88">
        <v>4194</v>
      </c>
      <c r="FH101" s="88">
        <v>4165</v>
      </c>
      <c r="FI101" s="88">
        <v>3954</v>
      </c>
      <c r="FJ101" s="88">
        <v>3851</v>
      </c>
      <c r="FK101" s="88">
        <v>3682</v>
      </c>
      <c r="FL101" s="88">
        <v>3531</v>
      </c>
      <c r="FM101" s="88">
        <v>3377</v>
      </c>
      <c r="FN101" s="88">
        <v>3458</v>
      </c>
      <c r="FO101" s="88">
        <v>3348</v>
      </c>
      <c r="FP101" s="88">
        <v>3196</v>
      </c>
      <c r="FQ101" s="88">
        <v>3345</v>
      </c>
      <c r="FR101" s="88">
        <v>3432</v>
      </c>
      <c r="FS101" s="88">
        <v>3459</v>
      </c>
      <c r="FT101" s="88">
        <v>3671</v>
      </c>
      <c r="FU101" s="88">
        <v>3808</v>
      </c>
      <c r="FV101" s="88">
        <v>3034</v>
      </c>
      <c r="FW101" s="88">
        <v>3053</v>
      </c>
      <c r="FX101" s="88">
        <v>3020</v>
      </c>
      <c r="FY101" s="88">
        <v>2831</v>
      </c>
      <c r="FZ101" s="88">
        <v>2404</v>
      </c>
      <c r="GA101" s="88">
        <v>2161</v>
      </c>
      <c r="GB101" s="88">
        <v>2194</v>
      </c>
      <c r="GC101" s="88">
        <v>2183</v>
      </c>
      <c r="GD101" s="88">
        <v>2004</v>
      </c>
      <c r="GE101" s="88">
        <v>1895</v>
      </c>
      <c r="GF101" s="88">
        <v>1750</v>
      </c>
      <c r="GG101" s="88">
        <v>1607</v>
      </c>
      <c r="GH101" s="88">
        <v>1416</v>
      </c>
      <c r="GI101" s="88">
        <v>1316</v>
      </c>
      <c r="GJ101" s="88">
        <v>1231</v>
      </c>
      <c r="GK101" s="88">
        <v>1078</v>
      </c>
      <c r="GL101" s="89">
        <v>4515</v>
      </c>
    </row>
    <row r="102" spans="1:194" s="1" customFormat="1" hidden="1" x14ac:dyDescent="0.25">
      <c r="A102" s="90" t="s">
        <v>249</v>
      </c>
      <c r="B102" s="148" t="s">
        <v>341</v>
      </c>
      <c r="C102" s="30" t="str">
        <f t="shared" si="26"/>
        <v xml:space="preserve">England – CCGs - Portsmouth </v>
      </c>
      <c r="D102" s="51">
        <f t="shared" si="25"/>
        <v>87433</v>
      </c>
      <c r="E102" s="51">
        <f t="shared" si="25"/>
        <v>83503</v>
      </c>
      <c r="F102" s="52">
        <f t="shared" si="27"/>
        <v>214692</v>
      </c>
      <c r="G102" s="52">
        <f t="shared" si="28"/>
        <v>109781</v>
      </c>
      <c r="H102" s="53">
        <f t="shared" si="29"/>
        <v>104911</v>
      </c>
      <c r="I102" s="53">
        <f t="shared" si="30"/>
        <v>87433</v>
      </c>
      <c r="J102" s="53">
        <f t="shared" si="31"/>
        <v>83503</v>
      </c>
      <c r="K102" s="50">
        <f t="shared" si="32"/>
        <v>22348</v>
      </c>
      <c r="L102" s="51">
        <f t="shared" si="33"/>
        <v>21408</v>
      </c>
      <c r="M102" s="87">
        <v>1198</v>
      </c>
      <c r="N102" s="87">
        <v>1095</v>
      </c>
      <c r="O102" s="87">
        <v>1172</v>
      </c>
      <c r="P102" s="87">
        <v>1206</v>
      </c>
      <c r="Q102" s="87">
        <v>1312</v>
      </c>
      <c r="R102" s="87">
        <v>1336</v>
      </c>
      <c r="S102" s="87">
        <v>1340</v>
      </c>
      <c r="T102" s="87">
        <v>1326</v>
      </c>
      <c r="U102" s="87">
        <v>1315</v>
      </c>
      <c r="V102" s="87">
        <v>1287</v>
      </c>
      <c r="W102" s="87">
        <v>1328</v>
      </c>
      <c r="X102" s="87">
        <v>1306</v>
      </c>
      <c r="Y102" s="87">
        <v>1257</v>
      </c>
      <c r="Z102" s="87">
        <v>1275</v>
      </c>
      <c r="AA102" s="87">
        <v>1295</v>
      </c>
      <c r="AB102" s="87">
        <v>1117</v>
      </c>
      <c r="AC102" s="87">
        <v>1080</v>
      </c>
      <c r="AD102" s="87">
        <v>1103</v>
      </c>
      <c r="AE102" s="87">
        <v>1367</v>
      </c>
      <c r="AF102" s="87">
        <v>2673</v>
      </c>
      <c r="AG102" s="87">
        <v>3232</v>
      </c>
      <c r="AH102" s="87">
        <v>3087</v>
      </c>
      <c r="AI102" s="87">
        <v>2902</v>
      </c>
      <c r="AJ102" s="87">
        <v>2251</v>
      </c>
      <c r="AK102" s="87">
        <v>1981</v>
      </c>
      <c r="AL102" s="87">
        <v>1851</v>
      </c>
      <c r="AM102" s="87">
        <v>2057</v>
      </c>
      <c r="AN102" s="87">
        <v>2066</v>
      </c>
      <c r="AO102" s="87">
        <v>2185</v>
      </c>
      <c r="AP102" s="87">
        <v>2019</v>
      </c>
      <c r="AQ102" s="87">
        <v>1928</v>
      </c>
      <c r="AR102" s="87">
        <v>1714</v>
      </c>
      <c r="AS102" s="87">
        <v>1497</v>
      </c>
      <c r="AT102" s="87">
        <v>1489</v>
      </c>
      <c r="AU102" s="87">
        <v>1557</v>
      </c>
      <c r="AV102" s="87">
        <v>1653</v>
      </c>
      <c r="AW102" s="87">
        <v>1583</v>
      </c>
      <c r="AX102" s="87">
        <v>1374</v>
      </c>
      <c r="AY102" s="87">
        <v>1342</v>
      </c>
      <c r="AZ102" s="87">
        <v>1366</v>
      </c>
      <c r="BA102" s="87">
        <v>1400</v>
      </c>
      <c r="BB102" s="87">
        <v>1287</v>
      </c>
      <c r="BC102" s="87">
        <v>1156</v>
      </c>
      <c r="BD102" s="87">
        <v>1168</v>
      </c>
      <c r="BE102" s="87">
        <v>1206</v>
      </c>
      <c r="BF102" s="87">
        <v>1144</v>
      </c>
      <c r="BG102" s="87">
        <v>1230</v>
      </c>
      <c r="BH102" s="87">
        <v>1258</v>
      </c>
      <c r="BI102" s="87">
        <v>1357</v>
      </c>
      <c r="BJ102" s="87">
        <v>1282</v>
      </c>
      <c r="BK102" s="87">
        <v>1337</v>
      </c>
      <c r="BL102" s="87">
        <v>1261</v>
      </c>
      <c r="BM102" s="87">
        <v>1241</v>
      </c>
      <c r="BN102" s="87">
        <v>1314</v>
      </c>
      <c r="BO102" s="87">
        <v>1277</v>
      </c>
      <c r="BP102" s="87">
        <v>1265</v>
      </c>
      <c r="BQ102" s="87">
        <v>1324</v>
      </c>
      <c r="BR102" s="87">
        <v>1304</v>
      </c>
      <c r="BS102" s="87">
        <v>1203</v>
      </c>
      <c r="BT102" s="87">
        <v>1194</v>
      </c>
      <c r="BU102" s="87">
        <v>1154</v>
      </c>
      <c r="BV102" s="87">
        <v>1122</v>
      </c>
      <c r="BW102" s="87">
        <v>1052</v>
      </c>
      <c r="BX102" s="87">
        <v>1007</v>
      </c>
      <c r="BY102" s="87">
        <v>877</v>
      </c>
      <c r="BZ102" s="87">
        <v>822</v>
      </c>
      <c r="CA102" s="87">
        <v>755</v>
      </c>
      <c r="CB102" s="87">
        <v>784</v>
      </c>
      <c r="CC102" s="87">
        <v>758</v>
      </c>
      <c r="CD102" s="87">
        <v>719</v>
      </c>
      <c r="CE102" s="87">
        <v>775</v>
      </c>
      <c r="CF102" s="87">
        <v>776</v>
      </c>
      <c r="CG102" s="87">
        <v>825</v>
      </c>
      <c r="CH102" s="87">
        <v>917</v>
      </c>
      <c r="CI102" s="87">
        <v>703</v>
      </c>
      <c r="CJ102" s="87">
        <v>622</v>
      </c>
      <c r="CK102" s="87">
        <v>602</v>
      </c>
      <c r="CL102" s="87">
        <v>552</v>
      </c>
      <c r="CM102" s="87">
        <v>457</v>
      </c>
      <c r="CN102" s="87">
        <v>427</v>
      </c>
      <c r="CO102" s="87">
        <v>400</v>
      </c>
      <c r="CP102" s="87">
        <v>397</v>
      </c>
      <c r="CQ102" s="87">
        <v>369</v>
      </c>
      <c r="CR102" s="87">
        <v>287</v>
      </c>
      <c r="CS102" s="87">
        <v>322</v>
      </c>
      <c r="CT102" s="87">
        <v>268</v>
      </c>
      <c r="CU102" s="87">
        <v>256</v>
      </c>
      <c r="CV102" s="87">
        <v>177</v>
      </c>
      <c r="CW102" s="87">
        <v>189</v>
      </c>
      <c r="CX102" s="87">
        <v>157</v>
      </c>
      <c r="CY102" s="87">
        <v>523</v>
      </c>
      <c r="CZ102" s="88">
        <v>1109</v>
      </c>
      <c r="DA102" s="88">
        <v>1171</v>
      </c>
      <c r="DB102" s="88">
        <v>1159</v>
      </c>
      <c r="DC102" s="88">
        <v>1185</v>
      </c>
      <c r="DD102" s="88">
        <v>1232</v>
      </c>
      <c r="DE102" s="88">
        <v>1247</v>
      </c>
      <c r="DF102" s="88">
        <v>1227</v>
      </c>
      <c r="DG102" s="88">
        <v>1270</v>
      </c>
      <c r="DH102" s="88">
        <v>1281</v>
      </c>
      <c r="DI102" s="88">
        <v>1273</v>
      </c>
      <c r="DJ102" s="88">
        <v>1250</v>
      </c>
      <c r="DK102" s="88">
        <v>1234</v>
      </c>
      <c r="DL102" s="88">
        <v>1212</v>
      </c>
      <c r="DM102" s="88">
        <v>1196</v>
      </c>
      <c r="DN102" s="88">
        <v>1082</v>
      </c>
      <c r="DO102" s="88">
        <v>1063</v>
      </c>
      <c r="DP102" s="88">
        <v>1221</v>
      </c>
      <c r="DQ102" s="88">
        <v>996</v>
      </c>
      <c r="DR102" s="88">
        <v>1163</v>
      </c>
      <c r="DS102" s="88">
        <v>2256</v>
      </c>
      <c r="DT102" s="88">
        <v>2716</v>
      </c>
      <c r="DU102" s="88">
        <v>2464</v>
      </c>
      <c r="DV102" s="88">
        <v>2201</v>
      </c>
      <c r="DW102" s="88">
        <v>1960</v>
      </c>
      <c r="DX102" s="88">
        <v>1517</v>
      </c>
      <c r="DY102" s="88">
        <v>1540</v>
      </c>
      <c r="DZ102" s="88">
        <v>1758</v>
      </c>
      <c r="EA102" s="88">
        <v>1800</v>
      </c>
      <c r="EB102" s="88">
        <v>1724</v>
      </c>
      <c r="EC102" s="88">
        <v>1609</v>
      </c>
      <c r="ED102" s="88">
        <v>1572</v>
      </c>
      <c r="EE102" s="88">
        <v>1502</v>
      </c>
      <c r="EF102" s="88">
        <v>1365</v>
      </c>
      <c r="EG102" s="88">
        <v>1452</v>
      </c>
      <c r="EH102" s="88">
        <v>1581</v>
      </c>
      <c r="EI102" s="88">
        <v>1379</v>
      </c>
      <c r="EJ102" s="88">
        <v>1467</v>
      </c>
      <c r="EK102" s="88">
        <v>1399</v>
      </c>
      <c r="EL102" s="88">
        <v>1322</v>
      </c>
      <c r="EM102" s="88">
        <v>1264</v>
      </c>
      <c r="EN102" s="88">
        <v>1244</v>
      </c>
      <c r="EO102" s="88">
        <v>1160</v>
      </c>
      <c r="EP102" s="88">
        <v>1085</v>
      </c>
      <c r="EQ102" s="88">
        <v>1086</v>
      </c>
      <c r="ER102" s="88">
        <v>1144</v>
      </c>
      <c r="ES102" s="88">
        <v>1174</v>
      </c>
      <c r="ET102" s="88">
        <v>1100</v>
      </c>
      <c r="EU102" s="88">
        <v>1210</v>
      </c>
      <c r="EV102" s="88">
        <v>1260</v>
      </c>
      <c r="EW102" s="88">
        <v>1302</v>
      </c>
      <c r="EX102" s="88">
        <v>1317</v>
      </c>
      <c r="EY102" s="88">
        <v>1281</v>
      </c>
      <c r="EZ102" s="88">
        <v>1287</v>
      </c>
      <c r="FA102" s="88">
        <v>1317</v>
      </c>
      <c r="FB102" s="88">
        <v>1340</v>
      </c>
      <c r="FC102" s="88">
        <v>1372</v>
      </c>
      <c r="FD102" s="88">
        <v>1268</v>
      </c>
      <c r="FE102" s="88">
        <v>1291</v>
      </c>
      <c r="FF102" s="88">
        <v>1231</v>
      </c>
      <c r="FG102" s="88">
        <v>1172</v>
      </c>
      <c r="FH102" s="88">
        <v>1136</v>
      </c>
      <c r="FI102" s="88">
        <v>1069</v>
      </c>
      <c r="FJ102" s="88">
        <v>1028</v>
      </c>
      <c r="FK102" s="88">
        <v>969</v>
      </c>
      <c r="FL102" s="88">
        <v>920</v>
      </c>
      <c r="FM102" s="88">
        <v>898</v>
      </c>
      <c r="FN102" s="88">
        <v>846</v>
      </c>
      <c r="FO102" s="88">
        <v>828</v>
      </c>
      <c r="FP102" s="88">
        <v>790</v>
      </c>
      <c r="FQ102" s="88">
        <v>753</v>
      </c>
      <c r="FR102" s="88">
        <v>825</v>
      </c>
      <c r="FS102" s="88">
        <v>868</v>
      </c>
      <c r="FT102" s="88">
        <v>908</v>
      </c>
      <c r="FU102" s="88">
        <v>1029</v>
      </c>
      <c r="FV102" s="88">
        <v>748</v>
      </c>
      <c r="FW102" s="88">
        <v>722</v>
      </c>
      <c r="FX102" s="88">
        <v>621</v>
      </c>
      <c r="FY102" s="88">
        <v>621</v>
      </c>
      <c r="FZ102" s="88">
        <v>628</v>
      </c>
      <c r="GA102" s="88">
        <v>486</v>
      </c>
      <c r="GB102" s="88">
        <v>524</v>
      </c>
      <c r="GC102" s="88">
        <v>511</v>
      </c>
      <c r="GD102" s="88">
        <v>512</v>
      </c>
      <c r="GE102" s="88">
        <v>487</v>
      </c>
      <c r="GF102" s="88">
        <v>435</v>
      </c>
      <c r="GG102" s="88">
        <v>403</v>
      </c>
      <c r="GH102" s="88">
        <v>356</v>
      </c>
      <c r="GI102" s="88">
        <v>295</v>
      </c>
      <c r="GJ102" s="88">
        <v>318</v>
      </c>
      <c r="GK102" s="88">
        <v>248</v>
      </c>
      <c r="GL102" s="89">
        <v>1069</v>
      </c>
    </row>
    <row r="103" spans="1:194" s="1" customFormat="1" hidden="1" x14ac:dyDescent="0.25">
      <c r="A103" s="90" t="s">
        <v>249</v>
      </c>
      <c r="B103" s="148" t="s">
        <v>342</v>
      </c>
      <c r="C103" s="30" t="str">
        <f t="shared" si="26"/>
        <v xml:space="preserve">England – CCGs - Rotherham </v>
      </c>
      <c r="D103" s="51">
        <f t="shared" si="25"/>
        <v>101149</v>
      </c>
      <c r="E103" s="51">
        <f t="shared" si="25"/>
        <v>106382</v>
      </c>
      <c r="F103" s="52">
        <f t="shared" si="27"/>
        <v>264984</v>
      </c>
      <c r="G103" s="52">
        <f t="shared" si="28"/>
        <v>130367</v>
      </c>
      <c r="H103" s="53">
        <f t="shared" si="29"/>
        <v>134617</v>
      </c>
      <c r="I103" s="53">
        <f t="shared" si="30"/>
        <v>101149</v>
      </c>
      <c r="J103" s="53">
        <f t="shared" si="31"/>
        <v>106382</v>
      </c>
      <c r="K103" s="50">
        <f t="shared" si="32"/>
        <v>29218</v>
      </c>
      <c r="L103" s="51">
        <f t="shared" si="33"/>
        <v>28235</v>
      </c>
      <c r="M103" s="87">
        <v>1436</v>
      </c>
      <c r="N103" s="87">
        <v>1479</v>
      </c>
      <c r="O103" s="87">
        <v>1566</v>
      </c>
      <c r="P103" s="87">
        <v>1639</v>
      </c>
      <c r="Q103" s="87">
        <v>1633</v>
      </c>
      <c r="R103" s="87">
        <v>1583</v>
      </c>
      <c r="S103" s="87">
        <v>1644</v>
      </c>
      <c r="T103" s="87">
        <v>1717</v>
      </c>
      <c r="U103" s="87">
        <v>1734</v>
      </c>
      <c r="V103" s="87">
        <v>1756</v>
      </c>
      <c r="W103" s="87">
        <v>1682</v>
      </c>
      <c r="X103" s="87">
        <v>1759</v>
      </c>
      <c r="Y103" s="87">
        <v>1733</v>
      </c>
      <c r="Z103" s="87">
        <v>1663</v>
      </c>
      <c r="AA103" s="87">
        <v>1622</v>
      </c>
      <c r="AB103" s="87">
        <v>1439</v>
      </c>
      <c r="AC103" s="87">
        <v>1585</v>
      </c>
      <c r="AD103" s="87">
        <v>1548</v>
      </c>
      <c r="AE103" s="87">
        <v>1460</v>
      </c>
      <c r="AF103" s="87">
        <v>1253</v>
      </c>
      <c r="AG103" s="87">
        <v>1328</v>
      </c>
      <c r="AH103" s="87">
        <v>1363</v>
      </c>
      <c r="AI103" s="87">
        <v>1395</v>
      </c>
      <c r="AJ103" s="87">
        <v>1601</v>
      </c>
      <c r="AK103" s="87">
        <v>1591</v>
      </c>
      <c r="AL103" s="87">
        <v>1623</v>
      </c>
      <c r="AM103" s="87">
        <v>1691</v>
      </c>
      <c r="AN103" s="87">
        <v>1656</v>
      </c>
      <c r="AO103" s="87">
        <v>1622</v>
      </c>
      <c r="AP103" s="87">
        <v>1678</v>
      </c>
      <c r="AQ103" s="87">
        <v>1666</v>
      </c>
      <c r="AR103" s="87">
        <v>1701</v>
      </c>
      <c r="AS103" s="87">
        <v>1690</v>
      </c>
      <c r="AT103" s="87">
        <v>1580</v>
      </c>
      <c r="AU103" s="87">
        <v>1598</v>
      </c>
      <c r="AV103" s="87">
        <v>1764</v>
      </c>
      <c r="AW103" s="87">
        <v>1486</v>
      </c>
      <c r="AX103" s="87">
        <v>1612</v>
      </c>
      <c r="AY103" s="87">
        <v>1579</v>
      </c>
      <c r="AZ103" s="87">
        <v>1568</v>
      </c>
      <c r="BA103" s="87">
        <v>1555</v>
      </c>
      <c r="BB103" s="87">
        <v>1444</v>
      </c>
      <c r="BC103" s="87">
        <v>1340</v>
      </c>
      <c r="BD103" s="87">
        <v>1312</v>
      </c>
      <c r="BE103" s="87">
        <v>1446</v>
      </c>
      <c r="BF103" s="87">
        <v>1408</v>
      </c>
      <c r="BG103" s="87">
        <v>1484</v>
      </c>
      <c r="BH103" s="87">
        <v>1737</v>
      </c>
      <c r="BI103" s="87">
        <v>1825</v>
      </c>
      <c r="BJ103" s="87">
        <v>1901</v>
      </c>
      <c r="BK103" s="87">
        <v>1928</v>
      </c>
      <c r="BL103" s="87">
        <v>1924</v>
      </c>
      <c r="BM103" s="87">
        <v>1888</v>
      </c>
      <c r="BN103" s="87">
        <v>1904</v>
      </c>
      <c r="BO103" s="87">
        <v>1903</v>
      </c>
      <c r="BP103" s="87">
        <v>1949</v>
      </c>
      <c r="BQ103" s="87">
        <v>1902</v>
      </c>
      <c r="BR103" s="87">
        <v>1947</v>
      </c>
      <c r="BS103" s="87">
        <v>1824</v>
      </c>
      <c r="BT103" s="87">
        <v>1774</v>
      </c>
      <c r="BU103" s="87">
        <v>1721</v>
      </c>
      <c r="BV103" s="87">
        <v>1596</v>
      </c>
      <c r="BW103" s="87">
        <v>1666</v>
      </c>
      <c r="BX103" s="87">
        <v>1536</v>
      </c>
      <c r="BY103" s="87">
        <v>1518</v>
      </c>
      <c r="BZ103" s="87">
        <v>1420</v>
      </c>
      <c r="CA103" s="87">
        <v>1443</v>
      </c>
      <c r="CB103" s="87">
        <v>1342</v>
      </c>
      <c r="CC103" s="87">
        <v>1320</v>
      </c>
      <c r="CD103" s="87">
        <v>1399</v>
      </c>
      <c r="CE103" s="87">
        <v>1353</v>
      </c>
      <c r="CF103" s="87">
        <v>1342</v>
      </c>
      <c r="CG103" s="87">
        <v>1424</v>
      </c>
      <c r="CH103" s="87">
        <v>1484</v>
      </c>
      <c r="CI103" s="87">
        <v>1154</v>
      </c>
      <c r="CJ103" s="87">
        <v>1286</v>
      </c>
      <c r="CK103" s="87">
        <v>1120</v>
      </c>
      <c r="CL103" s="87">
        <v>937</v>
      </c>
      <c r="CM103" s="87">
        <v>855</v>
      </c>
      <c r="CN103" s="87">
        <v>794</v>
      </c>
      <c r="CO103" s="87">
        <v>774</v>
      </c>
      <c r="CP103" s="87">
        <v>734</v>
      </c>
      <c r="CQ103" s="87">
        <v>663</v>
      </c>
      <c r="CR103" s="87">
        <v>604</v>
      </c>
      <c r="CS103" s="87">
        <v>530</v>
      </c>
      <c r="CT103" s="87">
        <v>448</v>
      </c>
      <c r="CU103" s="87">
        <v>384</v>
      </c>
      <c r="CV103" s="87">
        <v>323</v>
      </c>
      <c r="CW103" s="87">
        <v>248</v>
      </c>
      <c r="CX103" s="87">
        <v>203</v>
      </c>
      <c r="CY103" s="87">
        <v>628</v>
      </c>
      <c r="CZ103" s="88">
        <v>1308</v>
      </c>
      <c r="DA103" s="88">
        <v>1422</v>
      </c>
      <c r="DB103" s="88">
        <v>1509</v>
      </c>
      <c r="DC103" s="88">
        <v>1519</v>
      </c>
      <c r="DD103" s="88">
        <v>1684</v>
      </c>
      <c r="DE103" s="88">
        <v>1565</v>
      </c>
      <c r="DF103" s="88">
        <v>1682</v>
      </c>
      <c r="DG103" s="88">
        <v>1643</v>
      </c>
      <c r="DH103" s="88">
        <v>1674</v>
      </c>
      <c r="DI103" s="88">
        <v>1643</v>
      </c>
      <c r="DJ103" s="88">
        <v>1638</v>
      </c>
      <c r="DK103" s="88">
        <v>1667</v>
      </c>
      <c r="DL103" s="88">
        <v>1682</v>
      </c>
      <c r="DM103" s="88">
        <v>1557</v>
      </c>
      <c r="DN103" s="88">
        <v>1596</v>
      </c>
      <c r="DO103" s="88">
        <v>1560</v>
      </c>
      <c r="DP103" s="88">
        <v>1412</v>
      </c>
      <c r="DQ103" s="88">
        <v>1474</v>
      </c>
      <c r="DR103" s="88">
        <v>1373</v>
      </c>
      <c r="DS103" s="88">
        <v>1134</v>
      </c>
      <c r="DT103" s="88">
        <v>1149</v>
      </c>
      <c r="DU103" s="88">
        <v>1250</v>
      </c>
      <c r="DV103" s="88">
        <v>1340</v>
      </c>
      <c r="DW103" s="88">
        <v>1447</v>
      </c>
      <c r="DX103" s="88">
        <v>1468</v>
      </c>
      <c r="DY103" s="88">
        <v>1535</v>
      </c>
      <c r="DZ103" s="88">
        <v>1620</v>
      </c>
      <c r="EA103" s="88">
        <v>1520</v>
      </c>
      <c r="EB103" s="88">
        <v>1735</v>
      </c>
      <c r="EC103" s="88">
        <v>1930</v>
      </c>
      <c r="ED103" s="88">
        <v>1777</v>
      </c>
      <c r="EE103" s="88">
        <v>1718</v>
      </c>
      <c r="EF103" s="88">
        <v>1859</v>
      </c>
      <c r="EG103" s="88">
        <v>1769</v>
      </c>
      <c r="EH103" s="88">
        <v>1698</v>
      </c>
      <c r="EI103" s="88">
        <v>1721</v>
      </c>
      <c r="EJ103" s="88">
        <v>1764</v>
      </c>
      <c r="EK103" s="88">
        <v>1726</v>
      </c>
      <c r="EL103" s="88">
        <v>1723</v>
      </c>
      <c r="EM103" s="88">
        <v>1753</v>
      </c>
      <c r="EN103" s="88">
        <v>1635</v>
      </c>
      <c r="EO103" s="88">
        <v>1540</v>
      </c>
      <c r="EP103" s="88">
        <v>1421</v>
      </c>
      <c r="EQ103" s="88">
        <v>1345</v>
      </c>
      <c r="ER103" s="88">
        <v>1548</v>
      </c>
      <c r="ES103" s="88">
        <v>1520</v>
      </c>
      <c r="ET103" s="88">
        <v>1663</v>
      </c>
      <c r="EU103" s="88">
        <v>1754</v>
      </c>
      <c r="EV103" s="88">
        <v>1847</v>
      </c>
      <c r="EW103" s="88">
        <v>1881</v>
      </c>
      <c r="EX103" s="88">
        <v>1916</v>
      </c>
      <c r="EY103" s="88">
        <v>1855</v>
      </c>
      <c r="EZ103" s="88">
        <v>1987</v>
      </c>
      <c r="FA103" s="88">
        <v>1909</v>
      </c>
      <c r="FB103" s="88">
        <v>1895</v>
      </c>
      <c r="FC103" s="88">
        <v>1881</v>
      </c>
      <c r="FD103" s="88">
        <v>1900</v>
      </c>
      <c r="FE103" s="88">
        <v>1788</v>
      </c>
      <c r="FF103" s="88">
        <v>1766</v>
      </c>
      <c r="FG103" s="88">
        <v>1811</v>
      </c>
      <c r="FH103" s="88">
        <v>1766</v>
      </c>
      <c r="FI103" s="88">
        <v>1695</v>
      </c>
      <c r="FJ103" s="88">
        <v>1730</v>
      </c>
      <c r="FK103" s="88">
        <v>1593</v>
      </c>
      <c r="FL103" s="88">
        <v>1551</v>
      </c>
      <c r="FM103" s="88">
        <v>1455</v>
      </c>
      <c r="FN103" s="88">
        <v>1441</v>
      </c>
      <c r="FO103" s="88">
        <v>1490</v>
      </c>
      <c r="FP103" s="88">
        <v>1327</v>
      </c>
      <c r="FQ103" s="88">
        <v>1397</v>
      </c>
      <c r="FR103" s="88">
        <v>1477</v>
      </c>
      <c r="FS103" s="88">
        <v>1388</v>
      </c>
      <c r="FT103" s="88">
        <v>1541</v>
      </c>
      <c r="FU103" s="88">
        <v>1668</v>
      </c>
      <c r="FV103" s="88">
        <v>1290</v>
      </c>
      <c r="FW103" s="88">
        <v>1375</v>
      </c>
      <c r="FX103" s="88">
        <v>1234</v>
      </c>
      <c r="FY103" s="88">
        <v>1127</v>
      </c>
      <c r="FZ103" s="88">
        <v>1028</v>
      </c>
      <c r="GA103" s="88">
        <v>879</v>
      </c>
      <c r="GB103" s="88">
        <v>936</v>
      </c>
      <c r="GC103" s="88">
        <v>880</v>
      </c>
      <c r="GD103" s="88">
        <v>871</v>
      </c>
      <c r="GE103" s="88">
        <v>694</v>
      </c>
      <c r="GF103" s="88">
        <v>689</v>
      </c>
      <c r="GG103" s="88">
        <v>594</v>
      </c>
      <c r="GH103" s="88">
        <v>544</v>
      </c>
      <c r="GI103" s="88">
        <v>453</v>
      </c>
      <c r="GJ103" s="88">
        <v>418</v>
      </c>
      <c r="GK103" s="88">
        <v>430</v>
      </c>
      <c r="GL103" s="89">
        <v>1550</v>
      </c>
    </row>
    <row r="104" spans="1:194" s="1" customFormat="1" hidden="1" x14ac:dyDescent="0.25">
      <c r="A104" s="90" t="s">
        <v>249</v>
      </c>
      <c r="B104" s="148" t="s">
        <v>343</v>
      </c>
      <c r="C104" s="30" t="str">
        <f t="shared" si="26"/>
        <v xml:space="preserve">England – CCGs - Salford </v>
      </c>
      <c r="D104" s="51">
        <f t="shared" si="25"/>
        <v>102903</v>
      </c>
      <c r="E104" s="51">
        <f t="shared" si="25"/>
        <v>101352</v>
      </c>
      <c r="F104" s="52">
        <f t="shared" si="27"/>
        <v>262697</v>
      </c>
      <c r="G104" s="52">
        <f t="shared" si="28"/>
        <v>132945</v>
      </c>
      <c r="H104" s="53">
        <f t="shared" si="29"/>
        <v>129752</v>
      </c>
      <c r="I104" s="53">
        <f t="shared" si="30"/>
        <v>102903</v>
      </c>
      <c r="J104" s="53">
        <f t="shared" si="31"/>
        <v>101352</v>
      </c>
      <c r="K104" s="50">
        <f t="shared" si="32"/>
        <v>30042</v>
      </c>
      <c r="L104" s="51">
        <f t="shared" si="33"/>
        <v>28400</v>
      </c>
      <c r="M104" s="87">
        <v>1782</v>
      </c>
      <c r="N104" s="87">
        <v>1844</v>
      </c>
      <c r="O104" s="87">
        <v>1816</v>
      </c>
      <c r="P104" s="87">
        <v>1805</v>
      </c>
      <c r="Q104" s="87">
        <v>1834</v>
      </c>
      <c r="R104" s="87">
        <v>1719</v>
      </c>
      <c r="S104" s="87">
        <v>1725</v>
      </c>
      <c r="T104" s="87">
        <v>1785</v>
      </c>
      <c r="U104" s="87">
        <v>1725</v>
      </c>
      <c r="V104" s="87">
        <v>1773</v>
      </c>
      <c r="W104" s="87">
        <v>1681</v>
      </c>
      <c r="X104" s="87">
        <v>1642</v>
      </c>
      <c r="Y104" s="87">
        <v>1642</v>
      </c>
      <c r="Z104" s="87">
        <v>1552</v>
      </c>
      <c r="AA104" s="87">
        <v>1532</v>
      </c>
      <c r="AB104" s="87">
        <v>1480</v>
      </c>
      <c r="AC104" s="87">
        <v>1396</v>
      </c>
      <c r="AD104" s="87">
        <v>1309</v>
      </c>
      <c r="AE104" s="87">
        <v>1378</v>
      </c>
      <c r="AF104" s="87">
        <v>1796</v>
      </c>
      <c r="AG104" s="87">
        <v>1922</v>
      </c>
      <c r="AH104" s="87">
        <v>2076</v>
      </c>
      <c r="AI104" s="87">
        <v>2031</v>
      </c>
      <c r="AJ104" s="87">
        <v>2060</v>
      </c>
      <c r="AK104" s="87">
        <v>2266</v>
      </c>
      <c r="AL104" s="87">
        <v>2232</v>
      </c>
      <c r="AM104" s="87">
        <v>2335</v>
      </c>
      <c r="AN104" s="87">
        <v>2536</v>
      </c>
      <c r="AO104" s="87">
        <v>2573</v>
      </c>
      <c r="AP104" s="87">
        <v>2690</v>
      </c>
      <c r="AQ104" s="87">
        <v>2456</v>
      </c>
      <c r="AR104" s="87">
        <v>2528</v>
      </c>
      <c r="AS104" s="87">
        <v>2419</v>
      </c>
      <c r="AT104" s="87">
        <v>2464</v>
      </c>
      <c r="AU104" s="87">
        <v>2460</v>
      </c>
      <c r="AV104" s="87">
        <v>2232</v>
      </c>
      <c r="AW104" s="87">
        <v>2201</v>
      </c>
      <c r="AX104" s="87">
        <v>2136</v>
      </c>
      <c r="AY104" s="87">
        <v>2078</v>
      </c>
      <c r="AZ104" s="87">
        <v>1952</v>
      </c>
      <c r="BA104" s="87">
        <v>1847</v>
      </c>
      <c r="BB104" s="87">
        <v>1699</v>
      </c>
      <c r="BC104" s="87">
        <v>1542</v>
      </c>
      <c r="BD104" s="87">
        <v>1370</v>
      </c>
      <c r="BE104" s="87">
        <v>1485</v>
      </c>
      <c r="BF104" s="87">
        <v>1456</v>
      </c>
      <c r="BG104" s="87">
        <v>1353</v>
      </c>
      <c r="BH104" s="87">
        <v>1406</v>
      </c>
      <c r="BI104" s="87">
        <v>1559</v>
      </c>
      <c r="BJ104" s="87">
        <v>1549</v>
      </c>
      <c r="BK104" s="87">
        <v>1464</v>
      </c>
      <c r="BL104" s="87">
        <v>1522</v>
      </c>
      <c r="BM104" s="87">
        <v>1603</v>
      </c>
      <c r="BN104" s="87">
        <v>1553</v>
      </c>
      <c r="BO104" s="87">
        <v>1628</v>
      </c>
      <c r="BP104" s="87">
        <v>1633</v>
      </c>
      <c r="BQ104" s="87">
        <v>1565</v>
      </c>
      <c r="BR104" s="87">
        <v>1509</v>
      </c>
      <c r="BS104" s="87">
        <v>1519</v>
      </c>
      <c r="BT104" s="87">
        <v>1452</v>
      </c>
      <c r="BU104" s="87">
        <v>1325</v>
      </c>
      <c r="BV104" s="87">
        <v>1352</v>
      </c>
      <c r="BW104" s="87">
        <v>1293</v>
      </c>
      <c r="BX104" s="87">
        <v>1282</v>
      </c>
      <c r="BY104" s="87">
        <v>1033</v>
      </c>
      <c r="BZ104" s="87">
        <v>1052</v>
      </c>
      <c r="CA104" s="87">
        <v>1029</v>
      </c>
      <c r="CB104" s="87">
        <v>1060</v>
      </c>
      <c r="CC104" s="87">
        <v>920</v>
      </c>
      <c r="CD104" s="87">
        <v>945</v>
      </c>
      <c r="CE104" s="87">
        <v>1022</v>
      </c>
      <c r="CF104" s="87">
        <v>1002</v>
      </c>
      <c r="CG104" s="87">
        <v>1018</v>
      </c>
      <c r="CH104" s="87">
        <v>1093</v>
      </c>
      <c r="CI104" s="87">
        <v>821</v>
      </c>
      <c r="CJ104" s="87">
        <v>727</v>
      </c>
      <c r="CK104" s="87">
        <v>654</v>
      </c>
      <c r="CL104" s="87">
        <v>670</v>
      </c>
      <c r="CM104" s="87">
        <v>579</v>
      </c>
      <c r="CN104" s="87">
        <v>516</v>
      </c>
      <c r="CO104" s="87">
        <v>476</v>
      </c>
      <c r="CP104" s="87">
        <v>517</v>
      </c>
      <c r="CQ104" s="87">
        <v>482</v>
      </c>
      <c r="CR104" s="87">
        <v>419</v>
      </c>
      <c r="CS104" s="87">
        <v>391</v>
      </c>
      <c r="CT104" s="87">
        <v>302</v>
      </c>
      <c r="CU104" s="87">
        <v>253</v>
      </c>
      <c r="CV104" s="87">
        <v>188</v>
      </c>
      <c r="CW104" s="87">
        <v>197</v>
      </c>
      <c r="CX104" s="87">
        <v>148</v>
      </c>
      <c r="CY104" s="87">
        <v>602</v>
      </c>
      <c r="CZ104" s="88">
        <v>1729</v>
      </c>
      <c r="DA104" s="88">
        <v>1739</v>
      </c>
      <c r="DB104" s="88">
        <v>1689</v>
      </c>
      <c r="DC104" s="88">
        <v>1674</v>
      </c>
      <c r="DD104" s="88">
        <v>1775</v>
      </c>
      <c r="DE104" s="88">
        <v>1700</v>
      </c>
      <c r="DF104" s="88">
        <v>1724</v>
      </c>
      <c r="DG104" s="88">
        <v>1717</v>
      </c>
      <c r="DH104" s="88">
        <v>1651</v>
      </c>
      <c r="DI104" s="88">
        <v>1675</v>
      </c>
      <c r="DJ104" s="88">
        <v>1512</v>
      </c>
      <c r="DK104" s="88">
        <v>1469</v>
      </c>
      <c r="DL104" s="88">
        <v>1487</v>
      </c>
      <c r="DM104" s="88">
        <v>1470</v>
      </c>
      <c r="DN104" s="88">
        <v>1455</v>
      </c>
      <c r="DO104" s="88">
        <v>1379</v>
      </c>
      <c r="DP104" s="88">
        <v>1347</v>
      </c>
      <c r="DQ104" s="88">
        <v>1208</v>
      </c>
      <c r="DR104" s="88">
        <v>1315</v>
      </c>
      <c r="DS104" s="88">
        <v>1822</v>
      </c>
      <c r="DT104" s="88">
        <v>1924</v>
      </c>
      <c r="DU104" s="88">
        <v>2032</v>
      </c>
      <c r="DV104" s="88">
        <v>2051</v>
      </c>
      <c r="DW104" s="88">
        <v>1979</v>
      </c>
      <c r="DX104" s="88">
        <v>2332</v>
      </c>
      <c r="DY104" s="88">
        <v>2334</v>
      </c>
      <c r="DZ104" s="88">
        <v>2346</v>
      </c>
      <c r="EA104" s="88">
        <v>2325</v>
      </c>
      <c r="EB104" s="88">
        <v>2408</v>
      </c>
      <c r="EC104" s="88">
        <v>2346</v>
      </c>
      <c r="ED104" s="88">
        <v>2150</v>
      </c>
      <c r="EE104" s="88">
        <v>2208</v>
      </c>
      <c r="EF104" s="88">
        <v>2180</v>
      </c>
      <c r="EG104" s="88">
        <v>2111</v>
      </c>
      <c r="EH104" s="88">
        <v>2080</v>
      </c>
      <c r="EI104" s="88">
        <v>2033</v>
      </c>
      <c r="EJ104" s="88">
        <v>2093</v>
      </c>
      <c r="EK104" s="88">
        <v>1999</v>
      </c>
      <c r="EL104" s="88">
        <v>1831</v>
      </c>
      <c r="EM104" s="88">
        <v>1754</v>
      </c>
      <c r="EN104" s="88">
        <v>1675</v>
      </c>
      <c r="EO104" s="88">
        <v>1630</v>
      </c>
      <c r="EP104" s="88">
        <v>1387</v>
      </c>
      <c r="EQ104" s="88">
        <v>1328</v>
      </c>
      <c r="ER104" s="88">
        <v>1458</v>
      </c>
      <c r="ES104" s="88">
        <v>1404</v>
      </c>
      <c r="ET104" s="88">
        <v>1361</v>
      </c>
      <c r="EU104" s="88">
        <v>1437</v>
      </c>
      <c r="EV104" s="88">
        <v>1537</v>
      </c>
      <c r="EW104" s="88">
        <v>1573</v>
      </c>
      <c r="EX104" s="88">
        <v>1519</v>
      </c>
      <c r="EY104" s="88">
        <v>1645</v>
      </c>
      <c r="EZ104" s="88">
        <v>1628</v>
      </c>
      <c r="FA104" s="88">
        <v>1518</v>
      </c>
      <c r="FB104" s="88">
        <v>1537</v>
      </c>
      <c r="FC104" s="88">
        <v>1545</v>
      </c>
      <c r="FD104" s="88">
        <v>1484</v>
      </c>
      <c r="FE104" s="88">
        <v>1479</v>
      </c>
      <c r="FF104" s="88">
        <v>1473</v>
      </c>
      <c r="FG104" s="88">
        <v>1339</v>
      </c>
      <c r="FH104" s="88">
        <v>1292</v>
      </c>
      <c r="FI104" s="88">
        <v>1327</v>
      </c>
      <c r="FJ104" s="88">
        <v>1228</v>
      </c>
      <c r="FK104" s="88">
        <v>1262</v>
      </c>
      <c r="FL104" s="88">
        <v>1091</v>
      </c>
      <c r="FM104" s="88">
        <v>927</v>
      </c>
      <c r="FN104" s="88">
        <v>1060</v>
      </c>
      <c r="FO104" s="88">
        <v>945</v>
      </c>
      <c r="FP104" s="88">
        <v>978</v>
      </c>
      <c r="FQ104" s="88">
        <v>1010</v>
      </c>
      <c r="FR104" s="88">
        <v>1045</v>
      </c>
      <c r="FS104" s="88">
        <v>965</v>
      </c>
      <c r="FT104" s="88">
        <v>1041</v>
      </c>
      <c r="FU104" s="88">
        <v>1230</v>
      </c>
      <c r="FV104" s="88">
        <v>828</v>
      </c>
      <c r="FW104" s="88">
        <v>818</v>
      </c>
      <c r="FX104" s="88">
        <v>827</v>
      </c>
      <c r="FY104" s="88">
        <v>769</v>
      </c>
      <c r="FZ104" s="88">
        <v>714</v>
      </c>
      <c r="GA104" s="88">
        <v>662</v>
      </c>
      <c r="GB104" s="88">
        <v>645</v>
      </c>
      <c r="GC104" s="88">
        <v>596</v>
      </c>
      <c r="GD104" s="88">
        <v>590</v>
      </c>
      <c r="GE104" s="88">
        <v>504</v>
      </c>
      <c r="GF104" s="88">
        <v>526</v>
      </c>
      <c r="GG104" s="88">
        <v>421</v>
      </c>
      <c r="GH104" s="88">
        <v>386</v>
      </c>
      <c r="GI104" s="88">
        <v>328</v>
      </c>
      <c r="GJ104" s="88">
        <v>300</v>
      </c>
      <c r="GK104" s="88">
        <v>279</v>
      </c>
      <c r="GL104" s="89">
        <v>1148</v>
      </c>
    </row>
    <row r="105" spans="1:194" s="1" customFormat="1" hidden="1" x14ac:dyDescent="0.25">
      <c r="A105" s="90" t="s">
        <v>249</v>
      </c>
      <c r="B105" s="148" t="s">
        <v>344</v>
      </c>
      <c r="C105" s="30" t="str">
        <f t="shared" si="26"/>
        <v xml:space="preserve">England – CCGs - Sheffield </v>
      </c>
      <c r="D105" s="51">
        <f t="shared" si="25"/>
        <v>232842</v>
      </c>
      <c r="E105" s="51">
        <f t="shared" si="25"/>
        <v>237974</v>
      </c>
      <c r="F105" s="52">
        <f t="shared" si="27"/>
        <v>589214</v>
      </c>
      <c r="G105" s="52">
        <f t="shared" si="28"/>
        <v>293715</v>
      </c>
      <c r="H105" s="53">
        <f t="shared" si="29"/>
        <v>295499</v>
      </c>
      <c r="I105" s="53">
        <f t="shared" si="30"/>
        <v>232842</v>
      </c>
      <c r="J105" s="53">
        <f t="shared" si="31"/>
        <v>237974</v>
      </c>
      <c r="K105" s="50">
        <f t="shared" si="32"/>
        <v>60873</v>
      </c>
      <c r="L105" s="51">
        <f t="shared" si="33"/>
        <v>57525</v>
      </c>
      <c r="M105" s="87">
        <v>3026</v>
      </c>
      <c r="N105" s="87">
        <v>3123</v>
      </c>
      <c r="O105" s="87">
        <v>3218</v>
      </c>
      <c r="P105" s="87">
        <v>3375</v>
      </c>
      <c r="Q105" s="87">
        <v>3452</v>
      </c>
      <c r="R105" s="87">
        <v>3482</v>
      </c>
      <c r="S105" s="87">
        <v>3363</v>
      </c>
      <c r="T105" s="87">
        <v>3482</v>
      </c>
      <c r="U105" s="87">
        <v>3633</v>
      </c>
      <c r="V105" s="87">
        <v>3440</v>
      </c>
      <c r="W105" s="87">
        <v>3555</v>
      </c>
      <c r="X105" s="87">
        <v>3575</v>
      </c>
      <c r="Y105" s="87">
        <v>3517</v>
      </c>
      <c r="Z105" s="87">
        <v>3441</v>
      </c>
      <c r="AA105" s="87">
        <v>3465</v>
      </c>
      <c r="AB105" s="87">
        <v>3378</v>
      </c>
      <c r="AC105" s="87">
        <v>3218</v>
      </c>
      <c r="AD105" s="87">
        <v>3130</v>
      </c>
      <c r="AE105" s="87">
        <v>3516</v>
      </c>
      <c r="AF105" s="87">
        <v>5489</v>
      </c>
      <c r="AG105" s="87">
        <v>6617</v>
      </c>
      <c r="AH105" s="87">
        <v>6873</v>
      </c>
      <c r="AI105" s="87">
        <v>6695</v>
      </c>
      <c r="AJ105" s="87">
        <v>6041</v>
      </c>
      <c r="AK105" s="87">
        <v>5540</v>
      </c>
      <c r="AL105" s="87">
        <v>5138</v>
      </c>
      <c r="AM105" s="87">
        <v>5501</v>
      </c>
      <c r="AN105" s="87">
        <v>5695</v>
      </c>
      <c r="AO105" s="87">
        <v>5722</v>
      </c>
      <c r="AP105" s="87">
        <v>5302</v>
      </c>
      <c r="AQ105" s="87">
        <v>4980</v>
      </c>
      <c r="AR105" s="87">
        <v>4349</v>
      </c>
      <c r="AS105" s="87">
        <v>4236</v>
      </c>
      <c r="AT105" s="87">
        <v>3743</v>
      </c>
      <c r="AU105" s="87">
        <v>3953</v>
      </c>
      <c r="AV105" s="87">
        <v>3648</v>
      </c>
      <c r="AW105" s="87">
        <v>3413</v>
      </c>
      <c r="AX105" s="87">
        <v>3331</v>
      </c>
      <c r="AY105" s="87">
        <v>3311</v>
      </c>
      <c r="AZ105" s="87">
        <v>3483</v>
      </c>
      <c r="BA105" s="87">
        <v>3675</v>
      </c>
      <c r="BB105" s="87">
        <v>3577</v>
      </c>
      <c r="BC105" s="87">
        <v>3244</v>
      </c>
      <c r="BD105" s="87">
        <v>3159</v>
      </c>
      <c r="BE105" s="87">
        <v>3091</v>
      </c>
      <c r="BF105" s="87">
        <v>3314</v>
      </c>
      <c r="BG105" s="87">
        <v>3230</v>
      </c>
      <c r="BH105" s="87">
        <v>3200</v>
      </c>
      <c r="BI105" s="87">
        <v>3469</v>
      </c>
      <c r="BJ105" s="87">
        <v>3578</v>
      </c>
      <c r="BK105" s="87">
        <v>3660</v>
      </c>
      <c r="BL105" s="87">
        <v>3701</v>
      </c>
      <c r="BM105" s="87">
        <v>3832</v>
      </c>
      <c r="BN105" s="87">
        <v>3720</v>
      </c>
      <c r="BO105" s="87">
        <v>3615</v>
      </c>
      <c r="BP105" s="87">
        <v>3531</v>
      </c>
      <c r="BQ105" s="87">
        <v>3420</v>
      </c>
      <c r="BR105" s="87">
        <v>3475</v>
      </c>
      <c r="BS105" s="87">
        <v>3327</v>
      </c>
      <c r="BT105" s="87">
        <v>3173</v>
      </c>
      <c r="BU105" s="87">
        <v>3111</v>
      </c>
      <c r="BV105" s="87">
        <v>2904</v>
      </c>
      <c r="BW105" s="87">
        <v>2968</v>
      </c>
      <c r="BX105" s="87">
        <v>2794</v>
      </c>
      <c r="BY105" s="87">
        <v>2552</v>
      </c>
      <c r="BZ105" s="87">
        <v>2470</v>
      </c>
      <c r="CA105" s="87">
        <v>2416</v>
      </c>
      <c r="CB105" s="87">
        <v>2434</v>
      </c>
      <c r="CC105" s="87">
        <v>2221</v>
      </c>
      <c r="CD105" s="87">
        <v>2225</v>
      </c>
      <c r="CE105" s="87">
        <v>2251</v>
      </c>
      <c r="CF105" s="87">
        <v>2339</v>
      </c>
      <c r="CG105" s="87">
        <v>2503</v>
      </c>
      <c r="CH105" s="87">
        <v>2581</v>
      </c>
      <c r="CI105" s="87">
        <v>1966</v>
      </c>
      <c r="CJ105" s="87">
        <v>1969</v>
      </c>
      <c r="CK105" s="87">
        <v>2038</v>
      </c>
      <c r="CL105" s="87">
        <v>1719</v>
      </c>
      <c r="CM105" s="87">
        <v>1479</v>
      </c>
      <c r="CN105" s="87">
        <v>1311</v>
      </c>
      <c r="CO105" s="87">
        <v>1427</v>
      </c>
      <c r="CP105" s="87">
        <v>1295</v>
      </c>
      <c r="CQ105" s="87">
        <v>1220</v>
      </c>
      <c r="CR105" s="87">
        <v>1136</v>
      </c>
      <c r="CS105" s="87">
        <v>1025</v>
      </c>
      <c r="CT105" s="87">
        <v>897</v>
      </c>
      <c r="CU105" s="87">
        <v>777</v>
      </c>
      <c r="CV105" s="87">
        <v>580</v>
      </c>
      <c r="CW105" s="87">
        <v>530</v>
      </c>
      <c r="CX105" s="87">
        <v>486</v>
      </c>
      <c r="CY105" s="87">
        <v>1651</v>
      </c>
      <c r="CZ105" s="88">
        <v>2896</v>
      </c>
      <c r="DA105" s="88">
        <v>2972</v>
      </c>
      <c r="DB105" s="88">
        <v>3185</v>
      </c>
      <c r="DC105" s="88">
        <v>3268</v>
      </c>
      <c r="DD105" s="88">
        <v>3262</v>
      </c>
      <c r="DE105" s="88">
        <v>3125</v>
      </c>
      <c r="DF105" s="88">
        <v>3225</v>
      </c>
      <c r="DG105" s="88">
        <v>3331</v>
      </c>
      <c r="DH105" s="88">
        <v>3514</v>
      </c>
      <c r="DI105" s="88">
        <v>3234</v>
      </c>
      <c r="DJ105" s="88">
        <v>3390</v>
      </c>
      <c r="DK105" s="88">
        <v>3344</v>
      </c>
      <c r="DL105" s="88">
        <v>3312</v>
      </c>
      <c r="DM105" s="88">
        <v>3293</v>
      </c>
      <c r="DN105" s="88">
        <v>3169</v>
      </c>
      <c r="DO105" s="88">
        <v>3071</v>
      </c>
      <c r="DP105" s="88">
        <v>3047</v>
      </c>
      <c r="DQ105" s="88">
        <v>2887</v>
      </c>
      <c r="DR105" s="88">
        <v>3360</v>
      </c>
      <c r="DS105" s="88">
        <v>5476</v>
      </c>
      <c r="DT105" s="88">
        <v>6546</v>
      </c>
      <c r="DU105" s="88">
        <v>6453</v>
      </c>
      <c r="DV105" s="88">
        <v>6113</v>
      </c>
      <c r="DW105" s="88">
        <v>5552</v>
      </c>
      <c r="DX105" s="88">
        <v>4799</v>
      </c>
      <c r="DY105" s="88">
        <v>4756</v>
      </c>
      <c r="DZ105" s="88">
        <v>4836</v>
      </c>
      <c r="EA105" s="88">
        <v>5618</v>
      </c>
      <c r="EB105" s="88">
        <v>5540</v>
      </c>
      <c r="EC105" s="88">
        <v>4939</v>
      </c>
      <c r="ED105" s="88">
        <v>4704</v>
      </c>
      <c r="EE105" s="88">
        <v>4126</v>
      </c>
      <c r="EF105" s="88">
        <v>4327</v>
      </c>
      <c r="EG105" s="88">
        <v>3936</v>
      </c>
      <c r="EH105" s="88">
        <v>3699</v>
      </c>
      <c r="EI105" s="88">
        <v>3752</v>
      </c>
      <c r="EJ105" s="88">
        <v>3665</v>
      </c>
      <c r="EK105" s="88">
        <v>3467</v>
      </c>
      <c r="EL105" s="88">
        <v>3528</v>
      </c>
      <c r="EM105" s="88">
        <v>3537</v>
      </c>
      <c r="EN105" s="88">
        <v>3559</v>
      </c>
      <c r="EO105" s="88">
        <v>3384</v>
      </c>
      <c r="EP105" s="88">
        <v>3016</v>
      </c>
      <c r="EQ105" s="88">
        <v>3106</v>
      </c>
      <c r="ER105" s="88">
        <v>3079</v>
      </c>
      <c r="ES105" s="88">
        <v>3061</v>
      </c>
      <c r="ET105" s="88">
        <v>3216</v>
      </c>
      <c r="EU105" s="88">
        <v>3403</v>
      </c>
      <c r="EV105" s="88">
        <v>3659</v>
      </c>
      <c r="EW105" s="88">
        <v>3890</v>
      </c>
      <c r="EX105" s="88">
        <v>3855</v>
      </c>
      <c r="EY105" s="88">
        <v>3850</v>
      </c>
      <c r="EZ105" s="88">
        <v>3708</v>
      </c>
      <c r="FA105" s="88">
        <v>3664</v>
      </c>
      <c r="FB105" s="88">
        <v>3622</v>
      </c>
      <c r="FC105" s="88">
        <v>3455</v>
      </c>
      <c r="FD105" s="88">
        <v>3380</v>
      </c>
      <c r="FE105" s="88">
        <v>3397</v>
      </c>
      <c r="FF105" s="88">
        <v>3460</v>
      </c>
      <c r="FG105" s="88">
        <v>3263</v>
      </c>
      <c r="FH105" s="88">
        <v>3094</v>
      </c>
      <c r="FI105" s="88">
        <v>3037</v>
      </c>
      <c r="FJ105" s="88">
        <v>2912</v>
      </c>
      <c r="FK105" s="88">
        <v>2743</v>
      </c>
      <c r="FL105" s="88">
        <v>2664</v>
      </c>
      <c r="FM105" s="88">
        <v>2623</v>
      </c>
      <c r="FN105" s="88">
        <v>2606</v>
      </c>
      <c r="FO105" s="88">
        <v>2538</v>
      </c>
      <c r="FP105" s="88">
        <v>2494</v>
      </c>
      <c r="FQ105" s="88">
        <v>2473</v>
      </c>
      <c r="FR105" s="88">
        <v>2447</v>
      </c>
      <c r="FS105" s="88">
        <v>2477</v>
      </c>
      <c r="FT105" s="88">
        <v>2690</v>
      </c>
      <c r="FU105" s="88">
        <v>2864</v>
      </c>
      <c r="FV105" s="88">
        <v>2366</v>
      </c>
      <c r="FW105" s="88">
        <v>2330</v>
      </c>
      <c r="FX105" s="88">
        <v>2294</v>
      </c>
      <c r="FY105" s="88">
        <v>1990</v>
      </c>
      <c r="FZ105" s="88">
        <v>1831</v>
      </c>
      <c r="GA105" s="88">
        <v>1672</v>
      </c>
      <c r="GB105" s="88">
        <v>1692</v>
      </c>
      <c r="GC105" s="88">
        <v>1681</v>
      </c>
      <c r="GD105" s="88">
        <v>1658</v>
      </c>
      <c r="GE105" s="88">
        <v>1417</v>
      </c>
      <c r="GF105" s="88">
        <v>1385</v>
      </c>
      <c r="GG105" s="88">
        <v>1326</v>
      </c>
      <c r="GH105" s="88">
        <v>1154</v>
      </c>
      <c r="GI105" s="88">
        <v>1046</v>
      </c>
      <c r="GJ105" s="88">
        <v>915</v>
      </c>
      <c r="GK105" s="88">
        <v>799</v>
      </c>
      <c r="GL105" s="89">
        <v>3000</v>
      </c>
    </row>
    <row r="106" spans="1:194" s="1" customFormat="1" hidden="1" x14ac:dyDescent="0.25">
      <c r="A106" s="90" t="s">
        <v>249</v>
      </c>
      <c r="B106" s="148" t="s">
        <v>345</v>
      </c>
      <c r="C106" s="30" t="str">
        <f t="shared" si="26"/>
        <v xml:space="preserve">England – CCGs - Shropshire, Telford and Wrekin </v>
      </c>
      <c r="D106" s="51">
        <f t="shared" si="25"/>
        <v>199279</v>
      </c>
      <c r="E106" s="51">
        <f t="shared" si="25"/>
        <v>205519</v>
      </c>
      <c r="F106" s="52">
        <f t="shared" si="27"/>
        <v>506737</v>
      </c>
      <c r="G106" s="52">
        <f t="shared" si="28"/>
        <v>251214</v>
      </c>
      <c r="H106" s="53">
        <f t="shared" si="29"/>
        <v>255523</v>
      </c>
      <c r="I106" s="53">
        <f t="shared" si="30"/>
        <v>199279</v>
      </c>
      <c r="J106" s="53">
        <f t="shared" si="31"/>
        <v>205519</v>
      </c>
      <c r="K106" s="50">
        <f t="shared" si="32"/>
        <v>51935</v>
      </c>
      <c r="L106" s="51">
        <f t="shared" si="33"/>
        <v>50004</v>
      </c>
      <c r="M106" s="87">
        <v>2465</v>
      </c>
      <c r="N106" s="87">
        <v>2447</v>
      </c>
      <c r="O106" s="87">
        <v>2594</v>
      </c>
      <c r="P106" s="87">
        <v>2801</v>
      </c>
      <c r="Q106" s="87">
        <v>2896</v>
      </c>
      <c r="R106" s="87">
        <v>2797</v>
      </c>
      <c r="S106" s="87">
        <v>2959</v>
      </c>
      <c r="T106" s="87">
        <v>3035</v>
      </c>
      <c r="U106" s="87">
        <v>2989</v>
      </c>
      <c r="V106" s="87">
        <v>3066</v>
      </c>
      <c r="W106" s="87">
        <v>3175</v>
      </c>
      <c r="X106" s="87">
        <v>3121</v>
      </c>
      <c r="Y106" s="87">
        <v>3091</v>
      </c>
      <c r="Z106" s="87">
        <v>3113</v>
      </c>
      <c r="AA106" s="87">
        <v>2959</v>
      </c>
      <c r="AB106" s="87">
        <v>2924</v>
      </c>
      <c r="AC106" s="87">
        <v>2764</v>
      </c>
      <c r="AD106" s="87">
        <v>2739</v>
      </c>
      <c r="AE106" s="87">
        <v>2735</v>
      </c>
      <c r="AF106" s="87">
        <v>2412</v>
      </c>
      <c r="AG106" s="87">
        <v>2480</v>
      </c>
      <c r="AH106" s="87">
        <v>2465</v>
      </c>
      <c r="AI106" s="87">
        <v>2570</v>
      </c>
      <c r="AJ106" s="87">
        <v>2822</v>
      </c>
      <c r="AK106" s="87">
        <v>2819</v>
      </c>
      <c r="AL106" s="87">
        <v>2833</v>
      </c>
      <c r="AM106" s="87">
        <v>2959</v>
      </c>
      <c r="AN106" s="87">
        <v>2761</v>
      </c>
      <c r="AO106" s="87">
        <v>2972</v>
      </c>
      <c r="AP106" s="87">
        <v>3137</v>
      </c>
      <c r="AQ106" s="87">
        <v>2968</v>
      </c>
      <c r="AR106" s="87">
        <v>3162</v>
      </c>
      <c r="AS106" s="87">
        <v>2884</v>
      </c>
      <c r="AT106" s="87">
        <v>2955</v>
      </c>
      <c r="AU106" s="87">
        <v>3093</v>
      </c>
      <c r="AV106" s="87">
        <v>3105</v>
      </c>
      <c r="AW106" s="87">
        <v>2872</v>
      </c>
      <c r="AX106" s="87">
        <v>3096</v>
      </c>
      <c r="AY106" s="87">
        <v>2845</v>
      </c>
      <c r="AZ106" s="87">
        <v>2916</v>
      </c>
      <c r="BA106" s="87">
        <v>3002</v>
      </c>
      <c r="BB106" s="87">
        <v>2781</v>
      </c>
      <c r="BC106" s="87">
        <v>2792</v>
      </c>
      <c r="BD106" s="87">
        <v>2732</v>
      </c>
      <c r="BE106" s="87">
        <v>2791</v>
      </c>
      <c r="BF106" s="87">
        <v>2980</v>
      </c>
      <c r="BG106" s="87">
        <v>2995</v>
      </c>
      <c r="BH106" s="87">
        <v>3229</v>
      </c>
      <c r="BI106" s="87">
        <v>3473</v>
      </c>
      <c r="BJ106" s="87">
        <v>3754</v>
      </c>
      <c r="BK106" s="87">
        <v>3567</v>
      </c>
      <c r="BL106" s="87">
        <v>3751</v>
      </c>
      <c r="BM106" s="87">
        <v>3763</v>
      </c>
      <c r="BN106" s="87">
        <v>3891</v>
      </c>
      <c r="BO106" s="87">
        <v>3834</v>
      </c>
      <c r="BP106" s="87">
        <v>3797</v>
      </c>
      <c r="BQ106" s="87">
        <v>3824</v>
      </c>
      <c r="BR106" s="87">
        <v>3875</v>
      </c>
      <c r="BS106" s="87">
        <v>3836</v>
      </c>
      <c r="BT106" s="87">
        <v>3544</v>
      </c>
      <c r="BU106" s="87">
        <v>3326</v>
      </c>
      <c r="BV106" s="87">
        <v>3287</v>
      </c>
      <c r="BW106" s="87">
        <v>3183</v>
      </c>
      <c r="BX106" s="87">
        <v>3093</v>
      </c>
      <c r="BY106" s="87">
        <v>2986</v>
      </c>
      <c r="BZ106" s="87">
        <v>3033</v>
      </c>
      <c r="CA106" s="87">
        <v>3072</v>
      </c>
      <c r="CB106" s="87">
        <v>2911</v>
      </c>
      <c r="CC106" s="87">
        <v>2991</v>
      </c>
      <c r="CD106" s="87">
        <v>2812</v>
      </c>
      <c r="CE106" s="87">
        <v>2875</v>
      </c>
      <c r="CF106" s="87">
        <v>2999</v>
      </c>
      <c r="CG106" s="87">
        <v>3078</v>
      </c>
      <c r="CH106" s="87">
        <v>3144</v>
      </c>
      <c r="CI106" s="87">
        <v>2578</v>
      </c>
      <c r="CJ106" s="87">
        <v>2444</v>
      </c>
      <c r="CK106" s="87">
        <v>2493</v>
      </c>
      <c r="CL106" s="87">
        <v>2194</v>
      </c>
      <c r="CM106" s="87">
        <v>1836</v>
      </c>
      <c r="CN106" s="87">
        <v>1689</v>
      </c>
      <c r="CO106" s="87">
        <v>1630</v>
      </c>
      <c r="CP106" s="87">
        <v>1441</v>
      </c>
      <c r="CQ106" s="87">
        <v>1391</v>
      </c>
      <c r="CR106" s="87">
        <v>1308</v>
      </c>
      <c r="CS106" s="87">
        <v>1077</v>
      </c>
      <c r="CT106" s="87">
        <v>985</v>
      </c>
      <c r="CU106" s="87">
        <v>888</v>
      </c>
      <c r="CV106" s="87">
        <v>669</v>
      </c>
      <c r="CW106" s="87">
        <v>632</v>
      </c>
      <c r="CX106" s="87">
        <v>515</v>
      </c>
      <c r="CY106" s="87">
        <v>1647</v>
      </c>
      <c r="CZ106" s="88">
        <v>2188</v>
      </c>
      <c r="DA106" s="88">
        <v>2381</v>
      </c>
      <c r="DB106" s="88">
        <v>2543</v>
      </c>
      <c r="DC106" s="88">
        <v>2612</v>
      </c>
      <c r="DD106" s="88">
        <v>2650</v>
      </c>
      <c r="DE106" s="88">
        <v>2596</v>
      </c>
      <c r="DF106" s="88">
        <v>2732</v>
      </c>
      <c r="DG106" s="88">
        <v>2770</v>
      </c>
      <c r="DH106" s="88">
        <v>3011</v>
      </c>
      <c r="DI106" s="88">
        <v>2989</v>
      </c>
      <c r="DJ106" s="88">
        <v>3048</v>
      </c>
      <c r="DK106" s="88">
        <v>2866</v>
      </c>
      <c r="DL106" s="88">
        <v>3108</v>
      </c>
      <c r="DM106" s="88">
        <v>2947</v>
      </c>
      <c r="DN106" s="88">
        <v>2943</v>
      </c>
      <c r="DO106" s="88">
        <v>2870</v>
      </c>
      <c r="DP106" s="88">
        <v>2893</v>
      </c>
      <c r="DQ106" s="88">
        <v>2857</v>
      </c>
      <c r="DR106" s="88">
        <v>2662</v>
      </c>
      <c r="DS106" s="88">
        <v>2241</v>
      </c>
      <c r="DT106" s="88">
        <v>2193</v>
      </c>
      <c r="DU106" s="88">
        <v>2171</v>
      </c>
      <c r="DV106" s="88">
        <v>2444</v>
      </c>
      <c r="DW106" s="88">
        <v>2688</v>
      </c>
      <c r="DX106" s="88">
        <v>2417</v>
      </c>
      <c r="DY106" s="88">
        <v>2830</v>
      </c>
      <c r="DZ106" s="88">
        <v>2700</v>
      </c>
      <c r="EA106" s="88">
        <v>2623</v>
      </c>
      <c r="EB106" s="88">
        <v>2747</v>
      </c>
      <c r="EC106" s="88">
        <v>2747</v>
      </c>
      <c r="ED106" s="88">
        <v>2778</v>
      </c>
      <c r="EE106" s="88">
        <v>2885</v>
      </c>
      <c r="EF106" s="88">
        <v>2939</v>
      </c>
      <c r="EG106" s="88">
        <v>2955</v>
      </c>
      <c r="EH106" s="88">
        <v>2953</v>
      </c>
      <c r="EI106" s="88">
        <v>2986</v>
      </c>
      <c r="EJ106" s="88">
        <v>2901</v>
      </c>
      <c r="EK106" s="88">
        <v>2978</v>
      </c>
      <c r="EL106" s="88">
        <v>2893</v>
      </c>
      <c r="EM106" s="88">
        <v>3016</v>
      </c>
      <c r="EN106" s="88">
        <v>3104</v>
      </c>
      <c r="EO106" s="88">
        <v>3006</v>
      </c>
      <c r="EP106" s="88">
        <v>2696</v>
      </c>
      <c r="EQ106" s="88">
        <v>2703</v>
      </c>
      <c r="ER106" s="88">
        <v>2660</v>
      </c>
      <c r="ES106" s="88">
        <v>2984</v>
      </c>
      <c r="ET106" s="88">
        <v>3090</v>
      </c>
      <c r="EU106" s="88">
        <v>3276</v>
      </c>
      <c r="EV106" s="88">
        <v>3523</v>
      </c>
      <c r="EW106" s="88">
        <v>3727</v>
      </c>
      <c r="EX106" s="88">
        <v>3542</v>
      </c>
      <c r="EY106" s="88">
        <v>3751</v>
      </c>
      <c r="EZ106" s="88">
        <v>3806</v>
      </c>
      <c r="FA106" s="88">
        <v>3737</v>
      </c>
      <c r="FB106" s="88">
        <v>3972</v>
      </c>
      <c r="FC106" s="88">
        <v>3962</v>
      </c>
      <c r="FD106" s="88">
        <v>3860</v>
      </c>
      <c r="FE106" s="88">
        <v>3824</v>
      </c>
      <c r="FF106" s="88">
        <v>3612</v>
      </c>
      <c r="FG106" s="88">
        <v>3676</v>
      </c>
      <c r="FH106" s="88">
        <v>3558</v>
      </c>
      <c r="FI106" s="88">
        <v>3472</v>
      </c>
      <c r="FJ106" s="88">
        <v>3339</v>
      </c>
      <c r="FK106" s="88">
        <v>3113</v>
      </c>
      <c r="FL106" s="88">
        <v>3156</v>
      </c>
      <c r="FM106" s="88">
        <v>3184</v>
      </c>
      <c r="FN106" s="88">
        <v>3186</v>
      </c>
      <c r="FO106" s="88">
        <v>3128</v>
      </c>
      <c r="FP106" s="88">
        <v>3079</v>
      </c>
      <c r="FQ106" s="88">
        <v>3057</v>
      </c>
      <c r="FR106" s="88">
        <v>3122</v>
      </c>
      <c r="FS106" s="88">
        <v>3226</v>
      </c>
      <c r="FT106" s="88">
        <v>3305</v>
      </c>
      <c r="FU106" s="88">
        <v>3494</v>
      </c>
      <c r="FV106" s="88">
        <v>2845</v>
      </c>
      <c r="FW106" s="88">
        <v>2633</v>
      </c>
      <c r="FX106" s="88">
        <v>2703</v>
      </c>
      <c r="FY106" s="88">
        <v>2421</v>
      </c>
      <c r="FZ106" s="88">
        <v>2217</v>
      </c>
      <c r="GA106" s="88">
        <v>1883</v>
      </c>
      <c r="GB106" s="88">
        <v>1897</v>
      </c>
      <c r="GC106" s="88">
        <v>1870</v>
      </c>
      <c r="GD106" s="88">
        <v>1687</v>
      </c>
      <c r="GE106" s="88">
        <v>1616</v>
      </c>
      <c r="GF106" s="88">
        <v>1379</v>
      </c>
      <c r="GG106" s="88">
        <v>1281</v>
      </c>
      <c r="GH106" s="88">
        <v>1108</v>
      </c>
      <c r="GI106" s="88">
        <v>1085</v>
      </c>
      <c r="GJ106" s="88">
        <v>938</v>
      </c>
      <c r="GK106" s="88">
        <v>811</v>
      </c>
      <c r="GL106" s="89">
        <v>3468</v>
      </c>
    </row>
    <row r="107" spans="1:194" s="1" customFormat="1" hidden="1" x14ac:dyDescent="0.25">
      <c r="A107" s="90" t="s">
        <v>249</v>
      </c>
      <c r="B107" s="148" t="s">
        <v>346</v>
      </c>
      <c r="C107" s="30" t="str">
        <f t="shared" si="26"/>
        <v xml:space="preserve">England – CCGs - Somerset </v>
      </c>
      <c r="D107" s="51">
        <f t="shared" si="25"/>
        <v>218431</v>
      </c>
      <c r="E107" s="51">
        <f t="shared" si="25"/>
        <v>234127</v>
      </c>
      <c r="F107" s="52">
        <f t="shared" si="27"/>
        <v>563851</v>
      </c>
      <c r="G107" s="52">
        <f t="shared" si="28"/>
        <v>275288</v>
      </c>
      <c r="H107" s="53">
        <f t="shared" si="29"/>
        <v>288563</v>
      </c>
      <c r="I107" s="53">
        <f t="shared" si="30"/>
        <v>218431</v>
      </c>
      <c r="J107" s="53">
        <f t="shared" si="31"/>
        <v>234127</v>
      </c>
      <c r="K107" s="50">
        <f t="shared" si="32"/>
        <v>56857</v>
      </c>
      <c r="L107" s="51">
        <f t="shared" si="33"/>
        <v>54436</v>
      </c>
      <c r="M107" s="87">
        <v>2631</v>
      </c>
      <c r="N107" s="87">
        <v>2709</v>
      </c>
      <c r="O107" s="87">
        <v>2796</v>
      </c>
      <c r="P107" s="87">
        <v>2960</v>
      </c>
      <c r="Q107" s="87">
        <v>3122</v>
      </c>
      <c r="R107" s="87">
        <v>3186</v>
      </c>
      <c r="S107" s="87">
        <v>3169</v>
      </c>
      <c r="T107" s="87">
        <v>3252</v>
      </c>
      <c r="U107" s="87">
        <v>3331</v>
      </c>
      <c r="V107" s="87">
        <v>3322</v>
      </c>
      <c r="W107" s="87">
        <v>3346</v>
      </c>
      <c r="X107" s="87">
        <v>3402</v>
      </c>
      <c r="Y107" s="87">
        <v>3441</v>
      </c>
      <c r="Z107" s="87">
        <v>3359</v>
      </c>
      <c r="AA107" s="87">
        <v>3234</v>
      </c>
      <c r="AB107" s="87">
        <v>3204</v>
      </c>
      <c r="AC107" s="87">
        <v>3205</v>
      </c>
      <c r="AD107" s="87">
        <v>3188</v>
      </c>
      <c r="AE107" s="87">
        <v>2960</v>
      </c>
      <c r="AF107" s="87">
        <v>2378</v>
      </c>
      <c r="AG107" s="87">
        <v>2334</v>
      </c>
      <c r="AH107" s="87">
        <v>2381</v>
      </c>
      <c r="AI107" s="87">
        <v>2601</v>
      </c>
      <c r="AJ107" s="87">
        <v>2778</v>
      </c>
      <c r="AK107" s="87">
        <v>2915</v>
      </c>
      <c r="AL107" s="87">
        <v>2769</v>
      </c>
      <c r="AM107" s="87">
        <v>3023</v>
      </c>
      <c r="AN107" s="87">
        <v>2783</v>
      </c>
      <c r="AO107" s="87">
        <v>2879</v>
      </c>
      <c r="AP107" s="87">
        <v>2802</v>
      </c>
      <c r="AQ107" s="87">
        <v>3024</v>
      </c>
      <c r="AR107" s="87">
        <v>3052</v>
      </c>
      <c r="AS107" s="87">
        <v>3067</v>
      </c>
      <c r="AT107" s="87">
        <v>2930</v>
      </c>
      <c r="AU107" s="87">
        <v>2962</v>
      </c>
      <c r="AV107" s="87">
        <v>2991</v>
      </c>
      <c r="AW107" s="87">
        <v>2864</v>
      </c>
      <c r="AX107" s="87">
        <v>3047</v>
      </c>
      <c r="AY107" s="87">
        <v>2906</v>
      </c>
      <c r="AZ107" s="87">
        <v>2874</v>
      </c>
      <c r="BA107" s="87">
        <v>2799</v>
      </c>
      <c r="BB107" s="87">
        <v>2881</v>
      </c>
      <c r="BC107" s="87">
        <v>2771</v>
      </c>
      <c r="BD107" s="87">
        <v>2728</v>
      </c>
      <c r="BE107" s="87">
        <v>2795</v>
      </c>
      <c r="BF107" s="87">
        <v>2975</v>
      </c>
      <c r="BG107" s="87">
        <v>3071</v>
      </c>
      <c r="BH107" s="87">
        <v>3352</v>
      </c>
      <c r="BI107" s="87">
        <v>3573</v>
      </c>
      <c r="BJ107" s="87">
        <v>3827</v>
      </c>
      <c r="BK107" s="87">
        <v>3812</v>
      </c>
      <c r="BL107" s="87">
        <v>3913</v>
      </c>
      <c r="BM107" s="87">
        <v>4051</v>
      </c>
      <c r="BN107" s="87">
        <v>4055</v>
      </c>
      <c r="BO107" s="87">
        <v>4153</v>
      </c>
      <c r="BP107" s="87">
        <v>4252</v>
      </c>
      <c r="BQ107" s="87">
        <v>4238</v>
      </c>
      <c r="BR107" s="87">
        <v>4098</v>
      </c>
      <c r="BS107" s="87">
        <v>4118</v>
      </c>
      <c r="BT107" s="87">
        <v>4143</v>
      </c>
      <c r="BU107" s="87">
        <v>3900</v>
      </c>
      <c r="BV107" s="87">
        <v>3898</v>
      </c>
      <c r="BW107" s="87">
        <v>3761</v>
      </c>
      <c r="BX107" s="87">
        <v>3698</v>
      </c>
      <c r="BY107" s="87">
        <v>3571</v>
      </c>
      <c r="BZ107" s="87">
        <v>3475</v>
      </c>
      <c r="CA107" s="87">
        <v>3616</v>
      </c>
      <c r="CB107" s="87">
        <v>3614</v>
      </c>
      <c r="CC107" s="87">
        <v>3598</v>
      </c>
      <c r="CD107" s="87">
        <v>3746</v>
      </c>
      <c r="CE107" s="87">
        <v>3649</v>
      </c>
      <c r="CF107" s="87">
        <v>3767</v>
      </c>
      <c r="CG107" s="87">
        <v>3896</v>
      </c>
      <c r="CH107" s="87">
        <v>4113</v>
      </c>
      <c r="CI107" s="87">
        <v>3171</v>
      </c>
      <c r="CJ107" s="87">
        <v>3063</v>
      </c>
      <c r="CK107" s="87">
        <v>2918</v>
      </c>
      <c r="CL107" s="87">
        <v>2711</v>
      </c>
      <c r="CM107" s="87">
        <v>2409</v>
      </c>
      <c r="CN107" s="87">
        <v>1922</v>
      </c>
      <c r="CO107" s="87">
        <v>2022</v>
      </c>
      <c r="CP107" s="87">
        <v>1894</v>
      </c>
      <c r="CQ107" s="87">
        <v>1815</v>
      </c>
      <c r="CR107" s="87">
        <v>1580</v>
      </c>
      <c r="CS107" s="87">
        <v>1417</v>
      </c>
      <c r="CT107" s="87">
        <v>1236</v>
      </c>
      <c r="CU107" s="87">
        <v>1094</v>
      </c>
      <c r="CV107" s="87">
        <v>938</v>
      </c>
      <c r="CW107" s="87">
        <v>814</v>
      </c>
      <c r="CX107" s="87">
        <v>732</v>
      </c>
      <c r="CY107" s="87">
        <v>2468</v>
      </c>
      <c r="CZ107" s="88">
        <v>2433</v>
      </c>
      <c r="DA107" s="88">
        <v>2531</v>
      </c>
      <c r="DB107" s="88">
        <v>2813</v>
      </c>
      <c r="DC107" s="88">
        <v>2835</v>
      </c>
      <c r="DD107" s="88">
        <v>2954</v>
      </c>
      <c r="DE107" s="88">
        <v>2951</v>
      </c>
      <c r="DF107" s="88">
        <v>3046</v>
      </c>
      <c r="DG107" s="88">
        <v>3152</v>
      </c>
      <c r="DH107" s="88">
        <v>3275</v>
      </c>
      <c r="DI107" s="88">
        <v>3304</v>
      </c>
      <c r="DJ107" s="88">
        <v>3299</v>
      </c>
      <c r="DK107" s="88">
        <v>3205</v>
      </c>
      <c r="DL107" s="88">
        <v>3207</v>
      </c>
      <c r="DM107" s="88">
        <v>3144</v>
      </c>
      <c r="DN107" s="88">
        <v>3169</v>
      </c>
      <c r="DO107" s="88">
        <v>3099</v>
      </c>
      <c r="DP107" s="88">
        <v>2957</v>
      </c>
      <c r="DQ107" s="88">
        <v>3062</v>
      </c>
      <c r="DR107" s="88">
        <v>2714</v>
      </c>
      <c r="DS107" s="88">
        <v>2165</v>
      </c>
      <c r="DT107" s="88">
        <v>2001</v>
      </c>
      <c r="DU107" s="88">
        <v>2076</v>
      </c>
      <c r="DV107" s="88">
        <v>2413</v>
      </c>
      <c r="DW107" s="88">
        <v>2601</v>
      </c>
      <c r="DX107" s="88">
        <v>2578</v>
      </c>
      <c r="DY107" s="88">
        <v>2666</v>
      </c>
      <c r="DZ107" s="88">
        <v>2729</v>
      </c>
      <c r="EA107" s="88">
        <v>2603</v>
      </c>
      <c r="EB107" s="88">
        <v>2821</v>
      </c>
      <c r="EC107" s="88">
        <v>2975</v>
      </c>
      <c r="ED107" s="88">
        <v>3023</v>
      </c>
      <c r="EE107" s="88">
        <v>3325</v>
      </c>
      <c r="EF107" s="88">
        <v>3215</v>
      </c>
      <c r="EG107" s="88">
        <v>3184</v>
      </c>
      <c r="EH107" s="88">
        <v>3062</v>
      </c>
      <c r="EI107" s="88">
        <v>3085</v>
      </c>
      <c r="EJ107" s="88">
        <v>3041</v>
      </c>
      <c r="EK107" s="88">
        <v>3047</v>
      </c>
      <c r="EL107" s="88">
        <v>3010</v>
      </c>
      <c r="EM107" s="88">
        <v>3285</v>
      </c>
      <c r="EN107" s="88">
        <v>3213</v>
      </c>
      <c r="EO107" s="88">
        <v>3103</v>
      </c>
      <c r="EP107" s="88">
        <v>2908</v>
      </c>
      <c r="EQ107" s="88">
        <v>2964</v>
      </c>
      <c r="ER107" s="88">
        <v>3028</v>
      </c>
      <c r="ES107" s="88">
        <v>3241</v>
      </c>
      <c r="ET107" s="88">
        <v>3441</v>
      </c>
      <c r="EU107" s="88">
        <v>3587</v>
      </c>
      <c r="EV107" s="88">
        <v>3929</v>
      </c>
      <c r="EW107" s="88">
        <v>4023</v>
      </c>
      <c r="EX107" s="88">
        <v>4074</v>
      </c>
      <c r="EY107" s="88">
        <v>4177</v>
      </c>
      <c r="EZ107" s="88">
        <v>4236</v>
      </c>
      <c r="FA107" s="88">
        <v>4382</v>
      </c>
      <c r="FB107" s="88">
        <v>4501</v>
      </c>
      <c r="FC107" s="88">
        <v>4482</v>
      </c>
      <c r="FD107" s="88">
        <v>4452</v>
      </c>
      <c r="FE107" s="88">
        <v>4460</v>
      </c>
      <c r="FF107" s="88">
        <v>4288</v>
      </c>
      <c r="FG107" s="88">
        <v>4274</v>
      </c>
      <c r="FH107" s="88">
        <v>3983</v>
      </c>
      <c r="FI107" s="88">
        <v>3960</v>
      </c>
      <c r="FJ107" s="88">
        <v>4017</v>
      </c>
      <c r="FK107" s="88">
        <v>3894</v>
      </c>
      <c r="FL107" s="88">
        <v>3600</v>
      </c>
      <c r="FM107" s="88">
        <v>3723</v>
      </c>
      <c r="FN107" s="88">
        <v>3882</v>
      </c>
      <c r="FO107" s="88">
        <v>3809</v>
      </c>
      <c r="FP107" s="88">
        <v>3869</v>
      </c>
      <c r="FQ107" s="88">
        <v>3771</v>
      </c>
      <c r="FR107" s="88">
        <v>3854</v>
      </c>
      <c r="FS107" s="88">
        <v>3962</v>
      </c>
      <c r="FT107" s="88">
        <v>4142</v>
      </c>
      <c r="FU107" s="88">
        <v>4420</v>
      </c>
      <c r="FV107" s="88">
        <v>3391</v>
      </c>
      <c r="FW107" s="88">
        <v>3339</v>
      </c>
      <c r="FX107" s="88">
        <v>3204</v>
      </c>
      <c r="FY107" s="88">
        <v>3123</v>
      </c>
      <c r="FZ107" s="88">
        <v>2687</v>
      </c>
      <c r="GA107" s="88">
        <v>2349</v>
      </c>
      <c r="GB107" s="88">
        <v>2328</v>
      </c>
      <c r="GC107" s="88">
        <v>2170</v>
      </c>
      <c r="GD107" s="88">
        <v>2050</v>
      </c>
      <c r="GE107" s="88">
        <v>2023</v>
      </c>
      <c r="GF107" s="88">
        <v>1795</v>
      </c>
      <c r="GG107" s="88">
        <v>1627</v>
      </c>
      <c r="GH107" s="88">
        <v>1569</v>
      </c>
      <c r="GI107" s="88">
        <v>1395</v>
      </c>
      <c r="GJ107" s="88">
        <v>1249</v>
      </c>
      <c r="GK107" s="88">
        <v>1138</v>
      </c>
      <c r="GL107" s="89">
        <v>5422</v>
      </c>
    </row>
    <row r="108" spans="1:194" s="1" customFormat="1" hidden="1" x14ac:dyDescent="0.25">
      <c r="A108" s="90" t="s">
        <v>249</v>
      </c>
      <c r="B108" s="148" t="s">
        <v>347</v>
      </c>
      <c r="C108" s="30" t="str">
        <f t="shared" si="26"/>
        <v xml:space="preserve">England – CCGs - South East London </v>
      </c>
      <c r="D108" s="51">
        <f t="shared" si="25"/>
        <v>697479</v>
      </c>
      <c r="E108" s="51">
        <f t="shared" si="25"/>
        <v>722545</v>
      </c>
      <c r="F108" s="52">
        <f t="shared" si="27"/>
        <v>1818226</v>
      </c>
      <c r="G108" s="52">
        <f t="shared" si="28"/>
        <v>901719</v>
      </c>
      <c r="H108" s="53">
        <f t="shared" si="29"/>
        <v>916507</v>
      </c>
      <c r="I108" s="53">
        <f t="shared" si="30"/>
        <v>697479</v>
      </c>
      <c r="J108" s="53">
        <f t="shared" si="31"/>
        <v>722545</v>
      </c>
      <c r="K108" s="50">
        <f t="shared" si="32"/>
        <v>204240</v>
      </c>
      <c r="L108" s="51">
        <f t="shared" si="33"/>
        <v>193962</v>
      </c>
      <c r="M108" s="87">
        <v>11643</v>
      </c>
      <c r="N108" s="87">
        <v>11638</v>
      </c>
      <c r="O108" s="87">
        <v>12036</v>
      </c>
      <c r="P108" s="87">
        <v>11830</v>
      </c>
      <c r="Q108" s="87">
        <v>12334</v>
      </c>
      <c r="R108" s="87">
        <v>11991</v>
      </c>
      <c r="S108" s="87">
        <v>11924</v>
      </c>
      <c r="T108" s="87">
        <v>12259</v>
      </c>
      <c r="U108" s="87">
        <v>12375</v>
      </c>
      <c r="V108" s="87">
        <v>11724</v>
      </c>
      <c r="W108" s="87">
        <v>11402</v>
      </c>
      <c r="X108" s="87">
        <v>11349</v>
      </c>
      <c r="Y108" s="87">
        <v>11388</v>
      </c>
      <c r="Z108" s="87">
        <v>10812</v>
      </c>
      <c r="AA108" s="87">
        <v>10519</v>
      </c>
      <c r="AB108" s="87">
        <v>10066</v>
      </c>
      <c r="AC108" s="87">
        <v>9624</v>
      </c>
      <c r="AD108" s="87">
        <v>9326</v>
      </c>
      <c r="AE108" s="87">
        <v>9072</v>
      </c>
      <c r="AF108" s="87">
        <v>8283</v>
      </c>
      <c r="AG108" s="87">
        <v>8406</v>
      </c>
      <c r="AH108" s="87">
        <v>8937</v>
      </c>
      <c r="AI108" s="87">
        <v>10076</v>
      </c>
      <c r="AJ108" s="87">
        <v>11899</v>
      </c>
      <c r="AK108" s="87">
        <v>13565</v>
      </c>
      <c r="AL108" s="87">
        <v>13936</v>
      </c>
      <c r="AM108" s="87">
        <v>15005</v>
      </c>
      <c r="AN108" s="87">
        <v>15729</v>
      </c>
      <c r="AO108" s="87">
        <v>16360</v>
      </c>
      <c r="AP108" s="87">
        <v>17043</v>
      </c>
      <c r="AQ108" s="87">
        <v>17530</v>
      </c>
      <c r="AR108" s="87">
        <v>18476</v>
      </c>
      <c r="AS108" s="87">
        <v>18179</v>
      </c>
      <c r="AT108" s="87">
        <v>17522</v>
      </c>
      <c r="AU108" s="87">
        <v>17683</v>
      </c>
      <c r="AV108" s="87">
        <v>17660</v>
      </c>
      <c r="AW108" s="87">
        <v>16755</v>
      </c>
      <c r="AX108" s="87">
        <v>16477</v>
      </c>
      <c r="AY108" s="87">
        <v>15716</v>
      </c>
      <c r="AZ108" s="87">
        <v>16068</v>
      </c>
      <c r="BA108" s="87">
        <v>15460</v>
      </c>
      <c r="BB108" s="87">
        <v>14860</v>
      </c>
      <c r="BC108" s="87">
        <v>14079</v>
      </c>
      <c r="BD108" s="87">
        <v>13280</v>
      </c>
      <c r="BE108" s="87">
        <v>12855</v>
      </c>
      <c r="BF108" s="87">
        <v>12260</v>
      </c>
      <c r="BG108" s="87">
        <v>11915</v>
      </c>
      <c r="BH108" s="87">
        <v>12269</v>
      </c>
      <c r="BI108" s="87">
        <v>12058</v>
      </c>
      <c r="BJ108" s="87">
        <v>12106</v>
      </c>
      <c r="BK108" s="87">
        <v>12102</v>
      </c>
      <c r="BL108" s="87">
        <v>11571</v>
      </c>
      <c r="BM108" s="87">
        <v>11622</v>
      </c>
      <c r="BN108" s="87">
        <v>11758</v>
      </c>
      <c r="BO108" s="87">
        <v>11340</v>
      </c>
      <c r="BP108" s="87">
        <v>11357</v>
      </c>
      <c r="BQ108" s="87">
        <v>11077</v>
      </c>
      <c r="BR108" s="87">
        <v>10360</v>
      </c>
      <c r="BS108" s="87">
        <v>9828</v>
      </c>
      <c r="BT108" s="87">
        <v>9722</v>
      </c>
      <c r="BU108" s="87">
        <v>8943</v>
      </c>
      <c r="BV108" s="87">
        <v>8413</v>
      </c>
      <c r="BW108" s="87">
        <v>8158</v>
      </c>
      <c r="BX108" s="87">
        <v>7451</v>
      </c>
      <c r="BY108" s="87">
        <v>7000</v>
      </c>
      <c r="BZ108" s="87">
        <v>6480</v>
      </c>
      <c r="CA108" s="87">
        <v>5960</v>
      </c>
      <c r="CB108" s="87">
        <v>5704</v>
      </c>
      <c r="CC108" s="87">
        <v>5363</v>
      </c>
      <c r="CD108" s="87">
        <v>5377</v>
      </c>
      <c r="CE108" s="87">
        <v>5183</v>
      </c>
      <c r="CF108" s="87">
        <v>5156</v>
      </c>
      <c r="CG108" s="87">
        <v>5352</v>
      </c>
      <c r="CH108" s="87">
        <v>5670</v>
      </c>
      <c r="CI108" s="87">
        <v>4290</v>
      </c>
      <c r="CJ108" s="87">
        <v>3890</v>
      </c>
      <c r="CK108" s="87">
        <v>3709</v>
      </c>
      <c r="CL108" s="87">
        <v>3537</v>
      </c>
      <c r="CM108" s="87">
        <v>3031</v>
      </c>
      <c r="CN108" s="87">
        <v>2673</v>
      </c>
      <c r="CO108" s="87">
        <v>2883</v>
      </c>
      <c r="CP108" s="87">
        <v>2803</v>
      </c>
      <c r="CQ108" s="87">
        <v>2589</v>
      </c>
      <c r="CR108" s="87">
        <v>2245</v>
      </c>
      <c r="CS108" s="87">
        <v>2199</v>
      </c>
      <c r="CT108" s="87">
        <v>1894</v>
      </c>
      <c r="CU108" s="87">
        <v>1633</v>
      </c>
      <c r="CV108" s="87">
        <v>1431</v>
      </c>
      <c r="CW108" s="87">
        <v>1274</v>
      </c>
      <c r="CX108" s="87">
        <v>1085</v>
      </c>
      <c r="CY108" s="87">
        <v>3847</v>
      </c>
      <c r="CZ108" s="88">
        <v>10920</v>
      </c>
      <c r="DA108" s="88">
        <v>10988</v>
      </c>
      <c r="DB108" s="88">
        <v>11334</v>
      </c>
      <c r="DC108" s="88">
        <v>11545</v>
      </c>
      <c r="DD108" s="88">
        <v>11341</v>
      </c>
      <c r="DE108" s="88">
        <v>11453</v>
      </c>
      <c r="DF108" s="88">
        <v>11344</v>
      </c>
      <c r="DG108" s="88">
        <v>11749</v>
      </c>
      <c r="DH108" s="88">
        <v>11936</v>
      </c>
      <c r="DI108" s="88">
        <v>11155</v>
      </c>
      <c r="DJ108" s="88">
        <v>10774</v>
      </c>
      <c r="DK108" s="88">
        <v>10561</v>
      </c>
      <c r="DL108" s="88">
        <v>10659</v>
      </c>
      <c r="DM108" s="88">
        <v>10320</v>
      </c>
      <c r="DN108" s="88">
        <v>10090</v>
      </c>
      <c r="DO108" s="88">
        <v>9593</v>
      </c>
      <c r="DP108" s="88">
        <v>9096</v>
      </c>
      <c r="DQ108" s="88">
        <v>9104</v>
      </c>
      <c r="DR108" s="88">
        <v>8558</v>
      </c>
      <c r="DS108" s="88">
        <v>7588</v>
      </c>
      <c r="DT108" s="88">
        <v>7757</v>
      </c>
      <c r="DU108" s="88">
        <v>8699</v>
      </c>
      <c r="DV108" s="88">
        <v>10346</v>
      </c>
      <c r="DW108" s="88">
        <v>12840</v>
      </c>
      <c r="DX108" s="88">
        <v>14402</v>
      </c>
      <c r="DY108" s="88">
        <v>15585</v>
      </c>
      <c r="DZ108" s="88">
        <v>15758</v>
      </c>
      <c r="EA108" s="88">
        <v>16574</v>
      </c>
      <c r="EB108" s="88">
        <v>17158</v>
      </c>
      <c r="EC108" s="88">
        <v>17923</v>
      </c>
      <c r="ED108" s="88">
        <v>18131</v>
      </c>
      <c r="EE108" s="88">
        <v>18091</v>
      </c>
      <c r="EF108" s="88">
        <v>18053</v>
      </c>
      <c r="EG108" s="88">
        <v>17541</v>
      </c>
      <c r="EH108" s="88">
        <v>16555</v>
      </c>
      <c r="EI108" s="88">
        <v>16164</v>
      </c>
      <c r="EJ108" s="88">
        <v>15528</v>
      </c>
      <c r="EK108" s="88">
        <v>15222</v>
      </c>
      <c r="EL108" s="88">
        <v>14452</v>
      </c>
      <c r="EM108" s="88">
        <v>15183</v>
      </c>
      <c r="EN108" s="88">
        <v>14804</v>
      </c>
      <c r="EO108" s="88">
        <v>14138</v>
      </c>
      <c r="EP108" s="88">
        <v>13318</v>
      </c>
      <c r="EQ108" s="88">
        <v>12833</v>
      </c>
      <c r="ER108" s="88">
        <v>12275</v>
      </c>
      <c r="ES108" s="88">
        <v>12036</v>
      </c>
      <c r="ET108" s="88">
        <v>11818</v>
      </c>
      <c r="EU108" s="88">
        <v>11813</v>
      </c>
      <c r="EV108" s="88">
        <v>11831</v>
      </c>
      <c r="EW108" s="88">
        <v>12150</v>
      </c>
      <c r="EX108" s="88">
        <v>11753</v>
      </c>
      <c r="EY108" s="88">
        <v>12208</v>
      </c>
      <c r="EZ108" s="88">
        <v>11754</v>
      </c>
      <c r="FA108" s="88">
        <v>12001</v>
      </c>
      <c r="FB108" s="88">
        <v>12006</v>
      </c>
      <c r="FC108" s="88">
        <v>11812</v>
      </c>
      <c r="FD108" s="88">
        <v>11656</v>
      </c>
      <c r="FE108" s="88">
        <v>11212</v>
      </c>
      <c r="FF108" s="88">
        <v>10662</v>
      </c>
      <c r="FG108" s="88">
        <v>10048</v>
      </c>
      <c r="FH108" s="88">
        <v>9675</v>
      </c>
      <c r="FI108" s="88">
        <v>8838</v>
      </c>
      <c r="FJ108" s="88">
        <v>8373</v>
      </c>
      <c r="FK108" s="88">
        <v>7989</v>
      </c>
      <c r="FL108" s="88">
        <v>7509</v>
      </c>
      <c r="FM108" s="88">
        <v>6983</v>
      </c>
      <c r="FN108" s="88">
        <v>6684</v>
      </c>
      <c r="FO108" s="88">
        <v>6339</v>
      </c>
      <c r="FP108" s="88">
        <v>6040</v>
      </c>
      <c r="FQ108" s="88">
        <v>6008</v>
      </c>
      <c r="FR108" s="88">
        <v>5766</v>
      </c>
      <c r="FS108" s="88">
        <v>5997</v>
      </c>
      <c r="FT108" s="88">
        <v>6067</v>
      </c>
      <c r="FU108" s="88">
        <v>6423</v>
      </c>
      <c r="FV108" s="88">
        <v>5195</v>
      </c>
      <c r="FW108" s="88">
        <v>4779</v>
      </c>
      <c r="FX108" s="88">
        <v>4536</v>
      </c>
      <c r="FY108" s="88">
        <v>4465</v>
      </c>
      <c r="FZ108" s="88">
        <v>4055</v>
      </c>
      <c r="GA108" s="88">
        <v>3767</v>
      </c>
      <c r="GB108" s="88">
        <v>3877</v>
      </c>
      <c r="GC108" s="88">
        <v>3673</v>
      </c>
      <c r="GD108" s="88">
        <v>3565</v>
      </c>
      <c r="GE108" s="88">
        <v>3259</v>
      </c>
      <c r="GF108" s="88">
        <v>3079</v>
      </c>
      <c r="GG108" s="88">
        <v>2782</v>
      </c>
      <c r="GH108" s="88">
        <v>2412</v>
      </c>
      <c r="GI108" s="88">
        <v>2291</v>
      </c>
      <c r="GJ108" s="88">
        <v>2084</v>
      </c>
      <c r="GK108" s="88">
        <v>1819</v>
      </c>
      <c r="GL108" s="89">
        <v>7980</v>
      </c>
    </row>
    <row r="109" spans="1:194" s="1" customFormat="1" hidden="1" x14ac:dyDescent="0.25">
      <c r="A109" s="90" t="s">
        <v>249</v>
      </c>
      <c r="B109" s="148" t="s">
        <v>348</v>
      </c>
      <c r="C109" s="30" t="str">
        <f t="shared" si="26"/>
        <v xml:space="preserve">England – CCGs - South East Staffordshire and Seisdon Peninsula </v>
      </c>
      <c r="D109" s="51">
        <f t="shared" si="25"/>
        <v>90257</v>
      </c>
      <c r="E109" s="51">
        <f t="shared" si="25"/>
        <v>93228</v>
      </c>
      <c r="F109" s="52">
        <f t="shared" si="27"/>
        <v>227695</v>
      </c>
      <c r="G109" s="52">
        <f t="shared" si="28"/>
        <v>113031</v>
      </c>
      <c r="H109" s="53">
        <f t="shared" si="29"/>
        <v>114664</v>
      </c>
      <c r="I109" s="53">
        <f t="shared" si="30"/>
        <v>90257</v>
      </c>
      <c r="J109" s="53">
        <f t="shared" si="31"/>
        <v>93228</v>
      </c>
      <c r="K109" s="50">
        <f t="shared" si="32"/>
        <v>22774</v>
      </c>
      <c r="L109" s="51">
        <f t="shared" si="33"/>
        <v>21436</v>
      </c>
      <c r="M109" s="87">
        <v>1112</v>
      </c>
      <c r="N109" s="87">
        <v>1047</v>
      </c>
      <c r="O109" s="87">
        <v>1187</v>
      </c>
      <c r="P109" s="87">
        <v>1256</v>
      </c>
      <c r="Q109" s="87">
        <v>1208</v>
      </c>
      <c r="R109" s="87">
        <v>1225</v>
      </c>
      <c r="S109" s="87">
        <v>1187</v>
      </c>
      <c r="T109" s="87">
        <v>1301</v>
      </c>
      <c r="U109" s="87">
        <v>1362</v>
      </c>
      <c r="V109" s="87">
        <v>1320</v>
      </c>
      <c r="W109" s="87">
        <v>1358</v>
      </c>
      <c r="X109" s="87">
        <v>1313</v>
      </c>
      <c r="Y109" s="87">
        <v>1404</v>
      </c>
      <c r="Z109" s="87">
        <v>1291</v>
      </c>
      <c r="AA109" s="87">
        <v>1327</v>
      </c>
      <c r="AB109" s="87">
        <v>1298</v>
      </c>
      <c r="AC109" s="87">
        <v>1331</v>
      </c>
      <c r="AD109" s="87">
        <v>1247</v>
      </c>
      <c r="AE109" s="87">
        <v>1216</v>
      </c>
      <c r="AF109" s="87">
        <v>1195</v>
      </c>
      <c r="AG109" s="87">
        <v>1229</v>
      </c>
      <c r="AH109" s="87">
        <v>1209</v>
      </c>
      <c r="AI109" s="87">
        <v>1302</v>
      </c>
      <c r="AJ109" s="87">
        <v>1381</v>
      </c>
      <c r="AK109" s="87">
        <v>1321</v>
      </c>
      <c r="AL109" s="87">
        <v>1366</v>
      </c>
      <c r="AM109" s="87">
        <v>1340</v>
      </c>
      <c r="AN109" s="87">
        <v>1173</v>
      </c>
      <c r="AO109" s="87">
        <v>1335</v>
      </c>
      <c r="AP109" s="87">
        <v>1438</v>
      </c>
      <c r="AQ109" s="87">
        <v>1456</v>
      </c>
      <c r="AR109" s="87">
        <v>1287</v>
      </c>
      <c r="AS109" s="87">
        <v>1487</v>
      </c>
      <c r="AT109" s="87">
        <v>1263</v>
      </c>
      <c r="AU109" s="87">
        <v>1244</v>
      </c>
      <c r="AV109" s="87">
        <v>1359</v>
      </c>
      <c r="AW109" s="87">
        <v>1281</v>
      </c>
      <c r="AX109" s="87">
        <v>1308</v>
      </c>
      <c r="AY109" s="87">
        <v>1300</v>
      </c>
      <c r="AZ109" s="87">
        <v>1341</v>
      </c>
      <c r="BA109" s="87">
        <v>1408</v>
      </c>
      <c r="BB109" s="87">
        <v>1289</v>
      </c>
      <c r="BC109" s="87">
        <v>1184</v>
      </c>
      <c r="BD109" s="87">
        <v>1213</v>
      </c>
      <c r="BE109" s="87">
        <v>1378</v>
      </c>
      <c r="BF109" s="87">
        <v>1330</v>
      </c>
      <c r="BG109" s="87">
        <v>1394</v>
      </c>
      <c r="BH109" s="87">
        <v>1495</v>
      </c>
      <c r="BI109" s="87">
        <v>1586</v>
      </c>
      <c r="BJ109" s="87">
        <v>1703</v>
      </c>
      <c r="BK109" s="87">
        <v>1678</v>
      </c>
      <c r="BL109" s="87">
        <v>1656</v>
      </c>
      <c r="BM109" s="87">
        <v>1696</v>
      </c>
      <c r="BN109" s="87">
        <v>1698</v>
      </c>
      <c r="BO109" s="87">
        <v>1769</v>
      </c>
      <c r="BP109" s="87">
        <v>1754</v>
      </c>
      <c r="BQ109" s="87">
        <v>1661</v>
      </c>
      <c r="BR109" s="87">
        <v>1570</v>
      </c>
      <c r="BS109" s="87">
        <v>1581</v>
      </c>
      <c r="BT109" s="87">
        <v>1656</v>
      </c>
      <c r="BU109" s="87">
        <v>1432</v>
      </c>
      <c r="BV109" s="87">
        <v>1377</v>
      </c>
      <c r="BW109" s="87">
        <v>1362</v>
      </c>
      <c r="BX109" s="87">
        <v>1390</v>
      </c>
      <c r="BY109" s="87">
        <v>1352</v>
      </c>
      <c r="BZ109" s="87">
        <v>1307</v>
      </c>
      <c r="CA109" s="87">
        <v>1343</v>
      </c>
      <c r="CB109" s="87">
        <v>1325</v>
      </c>
      <c r="CC109" s="87">
        <v>1183</v>
      </c>
      <c r="CD109" s="87">
        <v>1250</v>
      </c>
      <c r="CE109" s="87">
        <v>1316</v>
      </c>
      <c r="CF109" s="87">
        <v>1364</v>
      </c>
      <c r="CG109" s="87">
        <v>1471</v>
      </c>
      <c r="CH109" s="87">
        <v>1546</v>
      </c>
      <c r="CI109" s="87">
        <v>1104</v>
      </c>
      <c r="CJ109" s="87">
        <v>1157</v>
      </c>
      <c r="CK109" s="87">
        <v>1205</v>
      </c>
      <c r="CL109" s="87">
        <v>1066</v>
      </c>
      <c r="CM109" s="87">
        <v>989</v>
      </c>
      <c r="CN109" s="87">
        <v>757</v>
      </c>
      <c r="CO109" s="87">
        <v>765</v>
      </c>
      <c r="CP109" s="87">
        <v>729</v>
      </c>
      <c r="CQ109" s="87">
        <v>691</v>
      </c>
      <c r="CR109" s="87">
        <v>566</v>
      </c>
      <c r="CS109" s="87">
        <v>477</v>
      </c>
      <c r="CT109" s="87">
        <v>406</v>
      </c>
      <c r="CU109" s="87">
        <v>357</v>
      </c>
      <c r="CV109" s="87">
        <v>323</v>
      </c>
      <c r="CW109" s="87">
        <v>252</v>
      </c>
      <c r="CX109" s="87">
        <v>222</v>
      </c>
      <c r="CY109" s="87">
        <v>643</v>
      </c>
      <c r="CZ109" s="88">
        <v>1040</v>
      </c>
      <c r="DA109" s="88">
        <v>1037</v>
      </c>
      <c r="DB109" s="88">
        <v>1136</v>
      </c>
      <c r="DC109" s="88">
        <v>1148</v>
      </c>
      <c r="DD109" s="88">
        <v>1199</v>
      </c>
      <c r="DE109" s="88">
        <v>1147</v>
      </c>
      <c r="DF109" s="88">
        <v>1180</v>
      </c>
      <c r="DG109" s="88">
        <v>1201</v>
      </c>
      <c r="DH109" s="88">
        <v>1289</v>
      </c>
      <c r="DI109" s="88">
        <v>1325</v>
      </c>
      <c r="DJ109" s="88">
        <v>1270</v>
      </c>
      <c r="DK109" s="88">
        <v>1310</v>
      </c>
      <c r="DL109" s="88">
        <v>1211</v>
      </c>
      <c r="DM109" s="88">
        <v>1281</v>
      </c>
      <c r="DN109" s="88">
        <v>1216</v>
      </c>
      <c r="DO109" s="88">
        <v>1120</v>
      </c>
      <c r="DP109" s="88">
        <v>1197</v>
      </c>
      <c r="DQ109" s="88">
        <v>1129</v>
      </c>
      <c r="DR109" s="88">
        <v>1100</v>
      </c>
      <c r="DS109" s="88">
        <v>868</v>
      </c>
      <c r="DT109" s="88">
        <v>817</v>
      </c>
      <c r="DU109" s="88">
        <v>922</v>
      </c>
      <c r="DV109" s="88">
        <v>1080</v>
      </c>
      <c r="DW109" s="88">
        <v>1199</v>
      </c>
      <c r="DX109" s="88">
        <v>1142</v>
      </c>
      <c r="DY109" s="88">
        <v>1250</v>
      </c>
      <c r="DZ109" s="88">
        <v>1222</v>
      </c>
      <c r="EA109" s="88">
        <v>1256</v>
      </c>
      <c r="EB109" s="88">
        <v>1311</v>
      </c>
      <c r="EC109" s="88">
        <v>1282</v>
      </c>
      <c r="ED109" s="88">
        <v>1212</v>
      </c>
      <c r="EE109" s="88">
        <v>1349</v>
      </c>
      <c r="EF109" s="88">
        <v>1327</v>
      </c>
      <c r="EG109" s="88">
        <v>1389</v>
      </c>
      <c r="EH109" s="88">
        <v>1370</v>
      </c>
      <c r="EI109" s="88">
        <v>1310</v>
      </c>
      <c r="EJ109" s="88">
        <v>1391</v>
      </c>
      <c r="EK109" s="88">
        <v>1304</v>
      </c>
      <c r="EL109" s="88">
        <v>1344</v>
      </c>
      <c r="EM109" s="88">
        <v>1339</v>
      </c>
      <c r="EN109" s="88">
        <v>1437</v>
      </c>
      <c r="EO109" s="88">
        <v>1337</v>
      </c>
      <c r="EP109" s="88">
        <v>1257</v>
      </c>
      <c r="EQ109" s="88">
        <v>1231</v>
      </c>
      <c r="ER109" s="88">
        <v>1301</v>
      </c>
      <c r="ES109" s="88">
        <v>1393</v>
      </c>
      <c r="ET109" s="88">
        <v>1406</v>
      </c>
      <c r="EU109" s="88">
        <v>1501</v>
      </c>
      <c r="EV109" s="88">
        <v>1635</v>
      </c>
      <c r="EW109" s="88">
        <v>1692</v>
      </c>
      <c r="EX109" s="88">
        <v>1625</v>
      </c>
      <c r="EY109" s="88">
        <v>1744</v>
      </c>
      <c r="EZ109" s="88">
        <v>1648</v>
      </c>
      <c r="FA109" s="88">
        <v>1653</v>
      </c>
      <c r="FB109" s="88">
        <v>1747</v>
      </c>
      <c r="FC109" s="88">
        <v>1750</v>
      </c>
      <c r="FD109" s="88">
        <v>1697</v>
      </c>
      <c r="FE109" s="88">
        <v>1663</v>
      </c>
      <c r="FF109" s="88">
        <v>1619</v>
      </c>
      <c r="FG109" s="88">
        <v>1575</v>
      </c>
      <c r="FH109" s="88">
        <v>1574</v>
      </c>
      <c r="FI109" s="88">
        <v>1494</v>
      </c>
      <c r="FJ109" s="88">
        <v>1525</v>
      </c>
      <c r="FK109" s="88">
        <v>1452</v>
      </c>
      <c r="FL109" s="88">
        <v>1439</v>
      </c>
      <c r="FM109" s="88">
        <v>1330</v>
      </c>
      <c r="FN109" s="88">
        <v>1468</v>
      </c>
      <c r="FO109" s="88">
        <v>1417</v>
      </c>
      <c r="FP109" s="88">
        <v>1305</v>
      </c>
      <c r="FQ109" s="88">
        <v>1367</v>
      </c>
      <c r="FR109" s="88">
        <v>1377</v>
      </c>
      <c r="FS109" s="88">
        <v>1428</v>
      </c>
      <c r="FT109" s="88">
        <v>1585</v>
      </c>
      <c r="FU109" s="88">
        <v>1641</v>
      </c>
      <c r="FV109" s="88">
        <v>1271</v>
      </c>
      <c r="FW109" s="88">
        <v>1332</v>
      </c>
      <c r="FX109" s="88">
        <v>1283</v>
      </c>
      <c r="FY109" s="88">
        <v>1222</v>
      </c>
      <c r="FZ109" s="88">
        <v>1026</v>
      </c>
      <c r="GA109" s="88">
        <v>957</v>
      </c>
      <c r="GB109" s="88">
        <v>949</v>
      </c>
      <c r="GC109" s="88">
        <v>875</v>
      </c>
      <c r="GD109" s="88">
        <v>765</v>
      </c>
      <c r="GE109" s="88">
        <v>748</v>
      </c>
      <c r="GF109" s="88">
        <v>670</v>
      </c>
      <c r="GG109" s="88">
        <v>606</v>
      </c>
      <c r="GH109" s="88">
        <v>557</v>
      </c>
      <c r="GI109" s="88">
        <v>494</v>
      </c>
      <c r="GJ109" s="88">
        <v>443</v>
      </c>
      <c r="GK109" s="88">
        <v>354</v>
      </c>
      <c r="GL109" s="89">
        <v>1579</v>
      </c>
    </row>
    <row r="110" spans="1:194" s="1" customFormat="1" hidden="1" x14ac:dyDescent="0.25">
      <c r="A110" s="90" t="s">
        <v>249</v>
      </c>
      <c r="B110" s="148" t="s">
        <v>349</v>
      </c>
      <c r="C110" s="30" t="str">
        <f t="shared" si="26"/>
        <v xml:space="preserve">England – CCGs - South Sefton </v>
      </c>
      <c r="D110" s="51">
        <f t="shared" si="25"/>
        <v>60427</v>
      </c>
      <c r="E110" s="51">
        <f t="shared" si="25"/>
        <v>66609</v>
      </c>
      <c r="F110" s="52">
        <f t="shared" si="27"/>
        <v>159713</v>
      </c>
      <c r="G110" s="52">
        <f t="shared" si="28"/>
        <v>77155</v>
      </c>
      <c r="H110" s="53">
        <f t="shared" si="29"/>
        <v>82558</v>
      </c>
      <c r="I110" s="53">
        <f t="shared" si="30"/>
        <v>60427</v>
      </c>
      <c r="J110" s="53">
        <f t="shared" si="31"/>
        <v>66609</v>
      </c>
      <c r="K110" s="50">
        <f t="shared" si="32"/>
        <v>16728</v>
      </c>
      <c r="L110" s="51">
        <f t="shared" si="33"/>
        <v>15949</v>
      </c>
      <c r="M110" s="87">
        <v>825</v>
      </c>
      <c r="N110" s="87">
        <v>913</v>
      </c>
      <c r="O110" s="87">
        <v>852</v>
      </c>
      <c r="P110" s="87">
        <v>945</v>
      </c>
      <c r="Q110" s="87">
        <v>1017</v>
      </c>
      <c r="R110" s="87">
        <v>932</v>
      </c>
      <c r="S110" s="87">
        <v>993</v>
      </c>
      <c r="T110" s="87">
        <v>977</v>
      </c>
      <c r="U110" s="87">
        <v>1025</v>
      </c>
      <c r="V110" s="87">
        <v>1023</v>
      </c>
      <c r="W110" s="87">
        <v>977</v>
      </c>
      <c r="X110" s="87">
        <v>949</v>
      </c>
      <c r="Y110" s="87">
        <v>962</v>
      </c>
      <c r="Z110" s="87">
        <v>873</v>
      </c>
      <c r="AA110" s="87">
        <v>920</v>
      </c>
      <c r="AB110" s="87">
        <v>852</v>
      </c>
      <c r="AC110" s="87">
        <v>848</v>
      </c>
      <c r="AD110" s="87">
        <v>845</v>
      </c>
      <c r="AE110" s="87">
        <v>853</v>
      </c>
      <c r="AF110" s="87">
        <v>754</v>
      </c>
      <c r="AG110" s="87">
        <v>708</v>
      </c>
      <c r="AH110" s="87">
        <v>789</v>
      </c>
      <c r="AI110" s="87">
        <v>828</v>
      </c>
      <c r="AJ110" s="87">
        <v>937</v>
      </c>
      <c r="AK110" s="87">
        <v>952</v>
      </c>
      <c r="AL110" s="87">
        <v>909</v>
      </c>
      <c r="AM110" s="87">
        <v>886</v>
      </c>
      <c r="AN110" s="87">
        <v>1021</v>
      </c>
      <c r="AO110" s="87">
        <v>937</v>
      </c>
      <c r="AP110" s="87">
        <v>1090</v>
      </c>
      <c r="AQ110" s="87">
        <v>1042</v>
      </c>
      <c r="AR110" s="87">
        <v>1032</v>
      </c>
      <c r="AS110" s="87">
        <v>994</v>
      </c>
      <c r="AT110" s="87">
        <v>906</v>
      </c>
      <c r="AU110" s="87">
        <v>931</v>
      </c>
      <c r="AV110" s="87">
        <v>920</v>
      </c>
      <c r="AW110" s="87">
        <v>875</v>
      </c>
      <c r="AX110" s="87">
        <v>921</v>
      </c>
      <c r="AY110" s="87">
        <v>861</v>
      </c>
      <c r="AZ110" s="87">
        <v>954</v>
      </c>
      <c r="BA110" s="87">
        <v>887</v>
      </c>
      <c r="BB110" s="87">
        <v>809</v>
      </c>
      <c r="BC110" s="87">
        <v>784</v>
      </c>
      <c r="BD110" s="87">
        <v>801</v>
      </c>
      <c r="BE110" s="87">
        <v>801</v>
      </c>
      <c r="BF110" s="87">
        <v>785</v>
      </c>
      <c r="BG110" s="87">
        <v>853</v>
      </c>
      <c r="BH110" s="87">
        <v>897</v>
      </c>
      <c r="BI110" s="87">
        <v>959</v>
      </c>
      <c r="BJ110" s="87">
        <v>1076</v>
      </c>
      <c r="BK110" s="87">
        <v>1038</v>
      </c>
      <c r="BL110" s="87">
        <v>1099</v>
      </c>
      <c r="BM110" s="87">
        <v>1007</v>
      </c>
      <c r="BN110" s="87">
        <v>1132</v>
      </c>
      <c r="BO110" s="87">
        <v>1063</v>
      </c>
      <c r="BP110" s="87">
        <v>1175</v>
      </c>
      <c r="BQ110" s="87">
        <v>1248</v>
      </c>
      <c r="BR110" s="87">
        <v>1215</v>
      </c>
      <c r="BS110" s="87">
        <v>1167</v>
      </c>
      <c r="BT110" s="87">
        <v>1235</v>
      </c>
      <c r="BU110" s="87">
        <v>1190</v>
      </c>
      <c r="BV110" s="87">
        <v>1125</v>
      </c>
      <c r="BW110" s="87">
        <v>1070</v>
      </c>
      <c r="BX110" s="87">
        <v>1022</v>
      </c>
      <c r="BY110" s="87">
        <v>1026</v>
      </c>
      <c r="BZ110" s="87">
        <v>920</v>
      </c>
      <c r="CA110" s="87">
        <v>984</v>
      </c>
      <c r="CB110" s="87">
        <v>911</v>
      </c>
      <c r="CC110" s="87">
        <v>862</v>
      </c>
      <c r="CD110" s="87">
        <v>816</v>
      </c>
      <c r="CE110" s="87">
        <v>813</v>
      </c>
      <c r="CF110" s="87">
        <v>855</v>
      </c>
      <c r="CG110" s="87">
        <v>860</v>
      </c>
      <c r="CH110" s="87">
        <v>964</v>
      </c>
      <c r="CI110" s="87">
        <v>644</v>
      </c>
      <c r="CJ110" s="87">
        <v>571</v>
      </c>
      <c r="CK110" s="87">
        <v>601</v>
      </c>
      <c r="CL110" s="87">
        <v>538</v>
      </c>
      <c r="CM110" s="87">
        <v>513</v>
      </c>
      <c r="CN110" s="87">
        <v>482</v>
      </c>
      <c r="CO110" s="87">
        <v>461</v>
      </c>
      <c r="CP110" s="87">
        <v>439</v>
      </c>
      <c r="CQ110" s="87">
        <v>411</v>
      </c>
      <c r="CR110" s="87">
        <v>390</v>
      </c>
      <c r="CS110" s="87">
        <v>316</v>
      </c>
      <c r="CT110" s="87">
        <v>295</v>
      </c>
      <c r="CU110" s="87">
        <v>263</v>
      </c>
      <c r="CV110" s="87">
        <v>210</v>
      </c>
      <c r="CW110" s="87">
        <v>168</v>
      </c>
      <c r="CX110" s="87">
        <v>151</v>
      </c>
      <c r="CY110" s="87">
        <v>425</v>
      </c>
      <c r="CZ110" s="88">
        <v>772</v>
      </c>
      <c r="DA110" s="88">
        <v>838</v>
      </c>
      <c r="DB110" s="88">
        <v>871</v>
      </c>
      <c r="DC110" s="88">
        <v>893</v>
      </c>
      <c r="DD110" s="88">
        <v>928</v>
      </c>
      <c r="DE110" s="88">
        <v>888</v>
      </c>
      <c r="DF110" s="88">
        <v>1001</v>
      </c>
      <c r="DG110" s="88">
        <v>886</v>
      </c>
      <c r="DH110" s="88">
        <v>937</v>
      </c>
      <c r="DI110" s="88">
        <v>949</v>
      </c>
      <c r="DJ110" s="88">
        <v>906</v>
      </c>
      <c r="DK110" s="88">
        <v>912</v>
      </c>
      <c r="DL110" s="88">
        <v>874</v>
      </c>
      <c r="DM110" s="88">
        <v>920</v>
      </c>
      <c r="DN110" s="88">
        <v>826</v>
      </c>
      <c r="DO110" s="88">
        <v>843</v>
      </c>
      <c r="DP110" s="88">
        <v>869</v>
      </c>
      <c r="DQ110" s="88">
        <v>836</v>
      </c>
      <c r="DR110" s="88">
        <v>766</v>
      </c>
      <c r="DS110" s="88">
        <v>708</v>
      </c>
      <c r="DT110" s="88">
        <v>637</v>
      </c>
      <c r="DU110" s="88">
        <v>725</v>
      </c>
      <c r="DV110" s="88">
        <v>770</v>
      </c>
      <c r="DW110" s="88">
        <v>870</v>
      </c>
      <c r="DX110" s="88">
        <v>923</v>
      </c>
      <c r="DY110" s="88">
        <v>939</v>
      </c>
      <c r="DZ110" s="88">
        <v>893</v>
      </c>
      <c r="EA110" s="88">
        <v>825</v>
      </c>
      <c r="EB110" s="88">
        <v>955</v>
      </c>
      <c r="EC110" s="88">
        <v>1072</v>
      </c>
      <c r="ED110" s="88">
        <v>1125</v>
      </c>
      <c r="EE110" s="88">
        <v>981</v>
      </c>
      <c r="EF110" s="88">
        <v>981</v>
      </c>
      <c r="EG110" s="88">
        <v>1068</v>
      </c>
      <c r="EH110" s="88">
        <v>977</v>
      </c>
      <c r="EI110" s="88">
        <v>1088</v>
      </c>
      <c r="EJ110" s="88">
        <v>1026</v>
      </c>
      <c r="EK110" s="88">
        <v>936</v>
      </c>
      <c r="EL110" s="88">
        <v>1004</v>
      </c>
      <c r="EM110" s="88">
        <v>975</v>
      </c>
      <c r="EN110" s="88">
        <v>918</v>
      </c>
      <c r="EO110" s="88">
        <v>966</v>
      </c>
      <c r="EP110" s="88">
        <v>841</v>
      </c>
      <c r="EQ110" s="88">
        <v>822</v>
      </c>
      <c r="ER110" s="88">
        <v>871</v>
      </c>
      <c r="ES110" s="88">
        <v>894</v>
      </c>
      <c r="ET110" s="88">
        <v>963</v>
      </c>
      <c r="EU110" s="88">
        <v>1120</v>
      </c>
      <c r="EV110" s="88">
        <v>1060</v>
      </c>
      <c r="EW110" s="88">
        <v>1138</v>
      </c>
      <c r="EX110" s="88">
        <v>1130</v>
      </c>
      <c r="EY110" s="88">
        <v>1200</v>
      </c>
      <c r="EZ110" s="88">
        <v>1135</v>
      </c>
      <c r="FA110" s="88">
        <v>1179</v>
      </c>
      <c r="FB110" s="88">
        <v>1224</v>
      </c>
      <c r="FC110" s="88">
        <v>1305</v>
      </c>
      <c r="FD110" s="88">
        <v>1343</v>
      </c>
      <c r="FE110" s="88">
        <v>1305</v>
      </c>
      <c r="FF110" s="88">
        <v>1288</v>
      </c>
      <c r="FG110" s="88">
        <v>1291</v>
      </c>
      <c r="FH110" s="88">
        <v>1208</v>
      </c>
      <c r="FI110" s="88">
        <v>1170</v>
      </c>
      <c r="FJ110" s="88">
        <v>1192</v>
      </c>
      <c r="FK110" s="88">
        <v>1146</v>
      </c>
      <c r="FL110" s="88">
        <v>1115</v>
      </c>
      <c r="FM110" s="88">
        <v>1090</v>
      </c>
      <c r="FN110" s="88">
        <v>1014</v>
      </c>
      <c r="FO110" s="88">
        <v>954</v>
      </c>
      <c r="FP110" s="88">
        <v>916</v>
      </c>
      <c r="FQ110" s="88">
        <v>938</v>
      </c>
      <c r="FR110" s="88">
        <v>872</v>
      </c>
      <c r="FS110" s="88">
        <v>873</v>
      </c>
      <c r="FT110" s="88">
        <v>948</v>
      </c>
      <c r="FU110" s="88">
        <v>993</v>
      </c>
      <c r="FV110" s="88">
        <v>734</v>
      </c>
      <c r="FW110" s="88">
        <v>704</v>
      </c>
      <c r="FX110" s="88">
        <v>757</v>
      </c>
      <c r="FY110" s="88">
        <v>668</v>
      </c>
      <c r="FZ110" s="88">
        <v>664</v>
      </c>
      <c r="GA110" s="88">
        <v>632</v>
      </c>
      <c r="GB110" s="88">
        <v>564</v>
      </c>
      <c r="GC110" s="88">
        <v>565</v>
      </c>
      <c r="GD110" s="88">
        <v>599</v>
      </c>
      <c r="GE110" s="88">
        <v>561</v>
      </c>
      <c r="GF110" s="88">
        <v>488</v>
      </c>
      <c r="GG110" s="88">
        <v>411</v>
      </c>
      <c r="GH110" s="88">
        <v>457</v>
      </c>
      <c r="GI110" s="88">
        <v>390</v>
      </c>
      <c r="GJ110" s="88">
        <v>336</v>
      </c>
      <c r="GK110" s="88">
        <v>309</v>
      </c>
      <c r="GL110" s="89">
        <v>1104</v>
      </c>
    </row>
    <row r="111" spans="1:194" s="1" customFormat="1" hidden="1" x14ac:dyDescent="0.25">
      <c r="A111" s="90" t="s">
        <v>249</v>
      </c>
      <c r="B111" s="148" t="s">
        <v>350</v>
      </c>
      <c r="C111" s="30" t="str">
        <f t="shared" si="26"/>
        <v xml:space="preserve">England – CCGs - South Tyneside </v>
      </c>
      <c r="D111" s="51">
        <f t="shared" si="25"/>
        <v>57876</v>
      </c>
      <c r="E111" s="51">
        <f t="shared" si="25"/>
        <v>63002</v>
      </c>
      <c r="F111" s="52">
        <f t="shared" si="27"/>
        <v>151133</v>
      </c>
      <c r="G111" s="52">
        <f t="shared" si="28"/>
        <v>73400</v>
      </c>
      <c r="H111" s="53">
        <f t="shared" si="29"/>
        <v>77733</v>
      </c>
      <c r="I111" s="53">
        <f t="shared" si="30"/>
        <v>57876</v>
      </c>
      <c r="J111" s="53">
        <f t="shared" si="31"/>
        <v>63002</v>
      </c>
      <c r="K111" s="50">
        <f t="shared" si="32"/>
        <v>15524</v>
      </c>
      <c r="L111" s="51">
        <f t="shared" si="33"/>
        <v>14731</v>
      </c>
      <c r="M111" s="87">
        <v>787</v>
      </c>
      <c r="N111" s="87">
        <v>766</v>
      </c>
      <c r="O111" s="87">
        <v>827</v>
      </c>
      <c r="P111" s="87">
        <v>885</v>
      </c>
      <c r="Q111" s="87">
        <v>948</v>
      </c>
      <c r="R111" s="87">
        <v>855</v>
      </c>
      <c r="S111" s="87">
        <v>898</v>
      </c>
      <c r="T111" s="87">
        <v>898</v>
      </c>
      <c r="U111" s="87">
        <v>906</v>
      </c>
      <c r="V111" s="87">
        <v>900</v>
      </c>
      <c r="W111" s="87">
        <v>903</v>
      </c>
      <c r="X111" s="87">
        <v>930</v>
      </c>
      <c r="Y111" s="87">
        <v>877</v>
      </c>
      <c r="Z111" s="87">
        <v>849</v>
      </c>
      <c r="AA111" s="87">
        <v>825</v>
      </c>
      <c r="AB111" s="87">
        <v>827</v>
      </c>
      <c r="AC111" s="87">
        <v>817</v>
      </c>
      <c r="AD111" s="87">
        <v>826</v>
      </c>
      <c r="AE111" s="87">
        <v>778</v>
      </c>
      <c r="AF111" s="87">
        <v>689</v>
      </c>
      <c r="AG111" s="87">
        <v>750</v>
      </c>
      <c r="AH111" s="87">
        <v>727</v>
      </c>
      <c r="AI111" s="87">
        <v>802</v>
      </c>
      <c r="AJ111" s="87">
        <v>904</v>
      </c>
      <c r="AK111" s="87">
        <v>954</v>
      </c>
      <c r="AL111" s="87">
        <v>910</v>
      </c>
      <c r="AM111" s="87">
        <v>911</v>
      </c>
      <c r="AN111" s="87">
        <v>1015</v>
      </c>
      <c r="AO111" s="87">
        <v>967</v>
      </c>
      <c r="AP111" s="87">
        <v>977</v>
      </c>
      <c r="AQ111" s="87">
        <v>988</v>
      </c>
      <c r="AR111" s="87">
        <v>1000</v>
      </c>
      <c r="AS111" s="87">
        <v>974</v>
      </c>
      <c r="AT111" s="87">
        <v>985</v>
      </c>
      <c r="AU111" s="87">
        <v>991</v>
      </c>
      <c r="AV111" s="87">
        <v>991</v>
      </c>
      <c r="AW111" s="87">
        <v>842</v>
      </c>
      <c r="AX111" s="87">
        <v>792</v>
      </c>
      <c r="AY111" s="87">
        <v>838</v>
      </c>
      <c r="AZ111" s="87">
        <v>938</v>
      </c>
      <c r="BA111" s="87">
        <v>932</v>
      </c>
      <c r="BB111" s="87">
        <v>864</v>
      </c>
      <c r="BC111" s="87">
        <v>771</v>
      </c>
      <c r="BD111" s="87">
        <v>691</v>
      </c>
      <c r="BE111" s="87">
        <v>762</v>
      </c>
      <c r="BF111" s="87">
        <v>763</v>
      </c>
      <c r="BG111" s="87">
        <v>813</v>
      </c>
      <c r="BH111" s="87">
        <v>900</v>
      </c>
      <c r="BI111" s="87">
        <v>922</v>
      </c>
      <c r="BJ111" s="87">
        <v>968</v>
      </c>
      <c r="BK111" s="87">
        <v>982</v>
      </c>
      <c r="BL111" s="87">
        <v>991</v>
      </c>
      <c r="BM111" s="87">
        <v>1017</v>
      </c>
      <c r="BN111" s="87">
        <v>1092</v>
      </c>
      <c r="BO111" s="87">
        <v>1117</v>
      </c>
      <c r="BP111" s="87">
        <v>1113</v>
      </c>
      <c r="BQ111" s="87">
        <v>1164</v>
      </c>
      <c r="BR111" s="87">
        <v>1136</v>
      </c>
      <c r="BS111" s="87">
        <v>1097</v>
      </c>
      <c r="BT111" s="87">
        <v>1046</v>
      </c>
      <c r="BU111" s="87">
        <v>1102</v>
      </c>
      <c r="BV111" s="87">
        <v>1098</v>
      </c>
      <c r="BW111" s="87">
        <v>1035</v>
      </c>
      <c r="BX111" s="87">
        <v>991</v>
      </c>
      <c r="BY111" s="87">
        <v>936</v>
      </c>
      <c r="BZ111" s="87">
        <v>916</v>
      </c>
      <c r="CA111" s="87">
        <v>864</v>
      </c>
      <c r="CB111" s="87">
        <v>860</v>
      </c>
      <c r="CC111" s="87">
        <v>777</v>
      </c>
      <c r="CD111" s="87">
        <v>815</v>
      </c>
      <c r="CE111" s="87">
        <v>796</v>
      </c>
      <c r="CF111" s="87">
        <v>826</v>
      </c>
      <c r="CG111" s="87">
        <v>838</v>
      </c>
      <c r="CH111" s="87">
        <v>902</v>
      </c>
      <c r="CI111" s="87">
        <v>661</v>
      </c>
      <c r="CJ111" s="87">
        <v>558</v>
      </c>
      <c r="CK111" s="87">
        <v>551</v>
      </c>
      <c r="CL111" s="87">
        <v>457</v>
      </c>
      <c r="CM111" s="87">
        <v>472</v>
      </c>
      <c r="CN111" s="87">
        <v>393</v>
      </c>
      <c r="CO111" s="87">
        <v>418</v>
      </c>
      <c r="CP111" s="87">
        <v>385</v>
      </c>
      <c r="CQ111" s="87">
        <v>379</v>
      </c>
      <c r="CR111" s="87">
        <v>367</v>
      </c>
      <c r="CS111" s="87">
        <v>306</v>
      </c>
      <c r="CT111" s="87">
        <v>257</v>
      </c>
      <c r="CU111" s="87">
        <v>206</v>
      </c>
      <c r="CV111" s="87">
        <v>179</v>
      </c>
      <c r="CW111" s="87">
        <v>151</v>
      </c>
      <c r="CX111" s="87">
        <v>138</v>
      </c>
      <c r="CY111" s="87">
        <v>378</v>
      </c>
      <c r="CZ111" s="88">
        <v>668</v>
      </c>
      <c r="DA111" s="88">
        <v>753</v>
      </c>
      <c r="DB111" s="88">
        <v>844</v>
      </c>
      <c r="DC111" s="88">
        <v>760</v>
      </c>
      <c r="DD111" s="88">
        <v>892</v>
      </c>
      <c r="DE111" s="88">
        <v>812</v>
      </c>
      <c r="DF111" s="88">
        <v>823</v>
      </c>
      <c r="DG111" s="88">
        <v>858</v>
      </c>
      <c r="DH111" s="88">
        <v>914</v>
      </c>
      <c r="DI111" s="88">
        <v>864</v>
      </c>
      <c r="DJ111" s="88">
        <v>842</v>
      </c>
      <c r="DK111" s="88">
        <v>822</v>
      </c>
      <c r="DL111" s="88">
        <v>888</v>
      </c>
      <c r="DM111" s="88">
        <v>804</v>
      </c>
      <c r="DN111" s="88">
        <v>854</v>
      </c>
      <c r="DO111" s="88">
        <v>802</v>
      </c>
      <c r="DP111" s="88">
        <v>796</v>
      </c>
      <c r="DQ111" s="88">
        <v>735</v>
      </c>
      <c r="DR111" s="88">
        <v>739</v>
      </c>
      <c r="DS111" s="88">
        <v>672</v>
      </c>
      <c r="DT111" s="88">
        <v>654</v>
      </c>
      <c r="DU111" s="88">
        <v>754</v>
      </c>
      <c r="DV111" s="88">
        <v>771</v>
      </c>
      <c r="DW111" s="88">
        <v>854</v>
      </c>
      <c r="DX111" s="88">
        <v>829</v>
      </c>
      <c r="DY111" s="88">
        <v>914</v>
      </c>
      <c r="DZ111" s="88">
        <v>975</v>
      </c>
      <c r="EA111" s="88">
        <v>928</v>
      </c>
      <c r="EB111" s="88">
        <v>937</v>
      </c>
      <c r="EC111" s="88">
        <v>997</v>
      </c>
      <c r="ED111" s="88">
        <v>986</v>
      </c>
      <c r="EE111" s="88">
        <v>973</v>
      </c>
      <c r="EF111" s="88">
        <v>1001</v>
      </c>
      <c r="EG111" s="88">
        <v>1079</v>
      </c>
      <c r="EH111" s="88">
        <v>1056</v>
      </c>
      <c r="EI111" s="88">
        <v>1026</v>
      </c>
      <c r="EJ111" s="88">
        <v>959</v>
      </c>
      <c r="EK111" s="88">
        <v>933</v>
      </c>
      <c r="EL111" s="88">
        <v>960</v>
      </c>
      <c r="EM111" s="88">
        <v>997</v>
      </c>
      <c r="EN111" s="88">
        <v>958</v>
      </c>
      <c r="EO111" s="88">
        <v>954</v>
      </c>
      <c r="EP111" s="88">
        <v>776</v>
      </c>
      <c r="EQ111" s="88">
        <v>800</v>
      </c>
      <c r="ER111" s="88">
        <v>839</v>
      </c>
      <c r="ES111" s="88">
        <v>865</v>
      </c>
      <c r="ET111" s="88">
        <v>919</v>
      </c>
      <c r="EU111" s="88">
        <v>908</v>
      </c>
      <c r="EV111" s="88">
        <v>1045</v>
      </c>
      <c r="EW111" s="88">
        <v>1066</v>
      </c>
      <c r="EX111" s="88">
        <v>1043</v>
      </c>
      <c r="EY111" s="88">
        <v>1160</v>
      </c>
      <c r="EZ111" s="88">
        <v>1101</v>
      </c>
      <c r="FA111" s="88">
        <v>1114</v>
      </c>
      <c r="FB111" s="88">
        <v>1210</v>
      </c>
      <c r="FC111" s="88">
        <v>1250</v>
      </c>
      <c r="FD111" s="88">
        <v>1164</v>
      </c>
      <c r="FE111" s="88">
        <v>1205</v>
      </c>
      <c r="FF111" s="88">
        <v>1159</v>
      </c>
      <c r="FG111" s="88">
        <v>1203</v>
      </c>
      <c r="FH111" s="88">
        <v>1121</v>
      </c>
      <c r="FI111" s="88">
        <v>1087</v>
      </c>
      <c r="FJ111" s="88">
        <v>1111</v>
      </c>
      <c r="FK111" s="88">
        <v>1011</v>
      </c>
      <c r="FL111" s="88">
        <v>975</v>
      </c>
      <c r="FM111" s="88">
        <v>912</v>
      </c>
      <c r="FN111" s="88">
        <v>998</v>
      </c>
      <c r="FO111" s="88">
        <v>914</v>
      </c>
      <c r="FP111" s="88">
        <v>844</v>
      </c>
      <c r="FQ111" s="88">
        <v>868</v>
      </c>
      <c r="FR111" s="88">
        <v>894</v>
      </c>
      <c r="FS111" s="88">
        <v>891</v>
      </c>
      <c r="FT111" s="88">
        <v>925</v>
      </c>
      <c r="FU111" s="88">
        <v>908</v>
      </c>
      <c r="FV111" s="88">
        <v>759</v>
      </c>
      <c r="FW111" s="88">
        <v>674</v>
      </c>
      <c r="FX111" s="88">
        <v>652</v>
      </c>
      <c r="FY111" s="88">
        <v>655</v>
      </c>
      <c r="FZ111" s="88">
        <v>531</v>
      </c>
      <c r="GA111" s="88">
        <v>512</v>
      </c>
      <c r="GB111" s="88">
        <v>508</v>
      </c>
      <c r="GC111" s="88">
        <v>534</v>
      </c>
      <c r="GD111" s="88">
        <v>515</v>
      </c>
      <c r="GE111" s="88">
        <v>502</v>
      </c>
      <c r="GF111" s="88">
        <v>399</v>
      </c>
      <c r="GG111" s="88">
        <v>370</v>
      </c>
      <c r="GH111" s="88">
        <v>373</v>
      </c>
      <c r="GI111" s="88">
        <v>332</v>
      </c>
      <c r="GJ111" s="88">
        <v>296</v>
      </c>
      <c r="GK111" s="88">
        <v>240</v>
      </c>
      <c r="GL111" s="89">
        <v>958</v>
      </c>
    </row>
    <row r="112" spans="1:194" s="1" customFormat="1" hidden="1" x14ac:dyDescent="0.25">
      <c r="A112" s="90" t="s">
        <v>249</v>
      </c>
      <c r="B112" s="148" t="s">
        <v>351</v>
      </c>
      <c r="C112" s="30" t="str">
        <f t="shared" si="26"/>
        <v xml:space="preserve">England – CCGs - South West London </v>
      </c>
      <c r="D112" s="51">
        <f t="shared" si="25"/>
        <v>560076</v>
      </c>
      <c r="E112" s="51">
        <f t="shared" si="25"/>
        <v>606444</v>
      </c>
      <c r="F112" s="52">
        <f t="shared" si="27"/>
        <v>1509741</v>
      </c>
      <c r="G112" s="52">
        <f t="shared" si="28"/>
        <v>735440</v>
      </c>
      <c r="H112" s="53">
        <f t="shared" si="29"/>
        <v>774301</v>
      </c>
      <c r="I112" s="53">
        <f t="shared" si="30"/>
        <v>560076</v>
      </c>
      <c r="J112" s="53">
        <f t="shared" si="31"/>
        <v>606444</v>
      </c>
      <c r="K112" s="50">
        <f t="shared" si="32"/>
        <v>175364</v>
      </c>
      <c r="L112" s="51">
        <f t="shared" si="33"/>
        <v>167857</v>
      </c>
      <c r="M112" s="87">
        <v>9757</v>
      </c>
      <c r="N112" s="87">
        <v>9927</v>
      </c>
      <c r="O112" s="87">
        <v>10114</v>
      </c>
      <c r="P112" s="87">
        <v>10285</v>
      </c>
      <c r="Q112" s="87">
        <v>10513</v>
      </c>
      <c r="R112" s="87">
        <v>10599</v>
      </c>
      <c r="S112" s="87">
        <v>10222</v>
      </c>
      <c r="T112" s="87">
        <v>10351</v>
      </c>
      <c r="U112" s="87">
        <v>10687</v>
      </c>
      <c r="V112" s="87">
        <v>10435</v>
      </c>
      <c r="W112" s="87">
        <v>10214</v>
      </c>
      <c r="X112" s="87">
        <v>9761</v>
      </c>
      <c r="Y112" s="87">
        <v>9673</v>
      </c>
      <c r="Z112" s="87">
        <v>9640</v>
      </c>
      <c r="AA112" s="87">
        <v>8712</v>
      </c>
      <c r="AB112" s="87">
        <v>8337</v>
      </c>
      <c r="AC112" s="87">
        <v>8265</v>
      </c>
      <c r="AD112" s="87">
        <v>7872</v>
      </c>
      <c r="AE112" s="87">
        <v>7557</v>
      </c>
      <c r="AF112" s="87">
        <v>6330</v>
      </c>
      <c r="AG112" s="87">
        <v>6098</v>
      </c>
      <c r="AH112" s="87">
        <v>6680</v>
      </c>
      <c r="AI112" s="87">
        <v>7451</v>
      </c>
      <c r="AJ112" s="87">
        <v>8854</v>
      </c>
      <c r="AK112" s="87">
        <v>9653</v>
      </c>
      <c r="AL112" s="87">
        <v>10496</v>
      </c>
      <c r="AM112" s="87">
        <v>10500</v>
      </c>
      <c r="AN112" s="87">
        <v>10400</v>
      </c>
      <c r="AO112" s="87">
        <v>11263</v>
      </c>
      <c r="AP112" s="87">
        <v>11207</v>
      </c>
      <c r="AQ112" s="87">
        <v>11143</v>
      </c>
      <c r="AR112" s="87">
        <v>11586</v>
      </c>
      <c r="AS112" s="87">
        <v>12353</v>
      </c>
      <c r="AT112" s="87">
        <v>12095</v>
      </c>
      <c r="AU112" s="87">
        <v>12907</v>
      </c>
      <c r="AV112" s="87">
        <v>12882</v>
      </c>
      <c r="AW112" s="87">
        <v>12615</v>
      </c>
      <c r="AX112" s="87">
        <v>12934</v>
      </c>
      <c r="AY112" s="87">
        <v>12701</v>
      </c>
      <c r="AZ112" s="87">
        <v>12619</v>
      </c>
      <c r="BA112" s="87">
        <v>12457</v>
      </c>
      <c r="BB112" s="87">
        <v>12176</v>
      </c>
      <c r="BC112" s="87">
        <v>11849</v>
      </c>
      <c r="BD112" s="87">
        <v>11361</v>
      </c>
      <c r="BE112" s="87">
        <v>10848</v>
      </c>
      <c r="BF112" s="87">
        <v>11115</v>
      </c>
      <c r="BG112" s="87">
        <v>10641</v>
      </c>
      <c r="BH112" s="87">
        <v>10494</v>
      </c>
      <c r="BI112" s="87">
        <v>10544</v>
      </c>
      <c r="BJ112" s="87">
        <v>10118</v>
      </c>
      <c r="BK112" s="87">
        <v>9747</v>
      </c>
      <c r="BL112" s="87">
        <v>9945</v>
      </c>
      <c r="BM112" s="87">
        <v>9786</v>
      </c>
      <c r="BN112" s="87">
        <v>9755</v>
      </c>
      <c r="BO112" s="87">
        <v>9966</v>
      </c>
      <c r="BP112" s="87">
        <v>9355</v>
      </c>
      <c r="BQ112" s="87">
        <v>9586</v>
      </c>
      <c r="BR112" s="87">
        <v>8883</v>
      </c>
      <c r="BS112" s="87">
        <v>8345</v>
      </c>
      <c r="BT112" s="87">
        <v>8148</v>
      </c>
      <c r="BU112" s="87">
        <v>7588</v>
      </c>
      <c r="BV112" s="87">
        <v>7438</v>
      </c>
      <c r="BW112" s="87">
        <v>6780</v>
      </c>
      <c r="BX112" s="87">
        <v>6596</v>
      </c>
      <c r="BY112" s="87">
        <v>6230</v>
      </c>
      <c r="BZ112" s="87">
        <v>5871</v>
      </c>
      <c r="CA112" s="87">
        <v>5662</v>
      </c>
      <c r="CB112" s="87">
        <v>5259</v>
      </c>
      <c r="CC112" s="87">
        <v>5111</v>
      </c>
      <c r="CD112" s="87">
        <v>5041</v>
      </c>
      <c r="CE112" s="87">
        <v>4928</v>
      </c>
      <c r="CF112" s="87">
        <v>4953</v>
      </c>
      <c r="CG112" s="87">
        <v>4906</v>
      </c>
      <c r="CH112" s="87">
        <v>5438</v>
      </c>
      <c r="CI112" s="87">
        <v>4188</v>
      </c>
      <c r="CJ112" s="87">
        <v>3754</v>
      </c>
      <c r="CK112" s="87">
        <v>3565</v>
      </c>
      <c r="CL112" s="87">
        <v>3304</v>
      </c>
      <c r="CM112" s="87">
        <v>2878</v>
      </c>
      <c r="CN112" s="87">
        <v>2734</v>
      </c>
      <c r="CO112" s="87">
        <v>2735</v>
      </c>
      <c r="CP112" s="87">
        <v>2572</v>
      </c>
      <c r="CQ112" s="87">
        <v>2401</v>
      </c>
      <c r="CR112" s="87">
        <v>2190</v>
      </c>
      <c r="CS112" s="87">
        <v>1995</v>
      </c>
      <c r="CT112" s="87">
        <v>1793</v>
      </c>
      <c r="CU112" s="87">
        <v>1548</v>
      </c>
      <c r="CV112" s="87">
        <v>1376</v>
      </c>
      <c r="CW112" s="87">
        <v>1183</v>
      </c>
      <c r="CX112" s="87">
        <v>990</v>
      </c>
      <c r="CY112" s="87">
        <v>3626</v>
      </c>
      <c r="CZ112" s="88">
        <v>9300</v>
      </c>
      <c r="DA112" s="88">
        <v>9372</v>
      </c>
      <c r="DB112" s="88">
        <v>9542</v>
      </c>
      <c r="DC112" s="88">
        <v>9790</v>
      </c>
      <c r="DD112" s="88">
        <v>9931</v>
      </c>
      <c r="DE112" s="88">
        <v>9864</v>
      </c>
      <c r="DF112" s="88">
        <v>9777</v>
      </c>
      <c r="DG112" s="88">
        <v>9979</v>
      </c>
      <c r="DH112" s="88">
        <v>10355</v>
      </c>
      <c r="DI112" s="88">
        <v>9790</v>
      </c>
      <c r="DJ112" s="88">
        <v>9732</v>
      </c>
      <c r="DK112" s="88">
        <v>9509</v>
      </c>
      <c r="DL112" s="88">
        <v>9430</v>
      </c>
      <c r="DM112" s="88">
        <v>9071</v>
      </c>
      <c r="DN112" s="88">
        <v>8498</v>
      </c>
      <c r="DO112" s="88">
        <v>8109</v>
      </c>
      <c r="DP112" s="88">
        <v>7996</v>
      </c>
      <c r="DQ112" s="88">
        <v>7812</v>
      </c>
      <c r="DR112" s="88">
        <v>7168</v>
      </c>
      <c r="DS112" s="88">
        <v>6005</v>
      </c>
      <c r="DT112" s="88">
        <v>5940</v>
      </c>
      <c r="DU112" s="88">
        <v>6640</v>
      </c>
      <c r="DV112" s="88">
        <v>7939</v>
      </c>
      <c r="DW112" s="88">
        <v>9441</v>
      </c>
      <c r="DX112" s="88">
        <v>10769</v>
      </c>
      <c r="DY112" s="88">
        <v>11652</v>
      </c>
      <c r="DZ112" s="88">
        <v>11423</v>
      </c>
      <c r="EA112" s="88">
        <v>11734</v>
      </c>
      <c r="EB112" s="88">
        <v>12353</v>
      </c>
      <c r="EC112" s="88">
        <v>12752</v>
      </c>
      <c r="ED112" s="88">
        <v>12539</v>
      </c>
      <c r="EE112" s="88">
        <v>12738</v>
      </c>
      <c r="EF112" s="88">
        <v>13401</v>
      </c>
      <c r="EG112" s="88">
        <v>13156</v>
      </c>
      <c r="EH112" s="88">
        <v>13285</v>
      </c>
      <c r="EI112" s="88">
        <v>13297</v>
      </c>
      <c r="EJ112" s="88">
        <v>13104</v>
      </c>
      <c r="EK112" s="88">
        <v>13708</v>
      </c>
      <c r="EL112" s="88">
        <v>14042</v>
      </c>
      <c r="EM112" s="88">
        <v>13107</v>
      </c>
      <c r="EN112" s="88">
        <v>13052</v>
      </c>
      <c r="EO112" s="88">
        <v>12874</v>
      </c>
      <c r="EP112" s="88">
        <v>11569</v>
      </c>
      <c r="EQ112" s="88">
        <v>11377</v>
      </c>
      <c r="ER112" s="88">
        <v>11192</v>
      </c>
      <c r="ES112" s="88">
        <v>10914</v>
      </c>
      <c r="ET112" s="88">
        <v>10707</v>
      </c>
      <c r="EU112" s="88">
        <v>10780</v>
      </c>
      <c r="EV112" s="88">
        <v>10940</v>
      </c>
      <c r="EW112" s="88">
        <v>10683</v>
      </c>
      <c r="EX112" s="88">
        <v>10447</v>
      </c>
      <c r="EY112" s="88">
        <v>10337</v>
      </c>
      <c r="EZ112" s="88">
        <v>10495</v>
      </c>
      <c r="FA112" s="88">
        <v>10245</v>
      </c>
      <c r="FB112" s="88">
        <v>10288</v>
      </c>
      <c r="FC112" s="88">
        <v>9853</v>
      </c>
      <c r="FD112" s="88">
        <v>9687</v>
      </c>
      <c r="FE112" s="88">
        <v>9503</v>
      </c>
      <c r="FF112" s="88">
        <v>8931</v>
      </c>
      <c r="FG112" s="88">
        <v>8292</v>
      </c>
      <c r="FH112" s="88">
        <v>8057</v>
      </c>
      <c r="FI112" s="88">
        <v>7482</v>
      </c>
      <c r="FJ112" s="88">
        <v>7144</v>
      </c>
      <c r="FK112" s="88">
        <v>6953</v>
      </c>
      <c r="FL112" s="88">
        <v>6788</v>
      </c>
      <c r="FM112" s="88">
        <v>6377</v>
      </c>
      <c r="FN112" s="88">
        <v>6279</v>
      </c>
      <c r="FO112" s="88">
        <v>6014</v>
      </c>
      <c r="FP112" s="88">
        <v>5777</v>
      </c>
      <c r="FQ112" s="88">
        <v>5785</v>
      </c>
      <c r="FR112" s="88">
        <v>5617</v>
      </c>
      <c r="FS112" s="88">
        <v>5689</v>
      </c>
      <c r="FT112" s="88">
        <v>5860</v>
      </c>
      <c r="FU112" s="88">
        <v>6123</v>
      </c>
      <c r="FV112" s="88">
        <v>4852</v>
      </c>
      <c r="FW112" s="88">
        <v>4460</v>
      </c>
      <c r="FX112" s="88">
        <v>4400</v>
      </c>
      <c r="FY112" s="88">
        <v>4138</v>
      </c>
      <c r="FZ112" s="88">
        <v>3736</v>
      </c>
      <c r="GA112" s="88">
        <v>3402</v>
      </c>
      <c r="GB112" s="88">
        <v>3486</v>
      </c>
      <c r="GC112" s="88">
        <v>3418</v>
      </c>
      <c r="GD112" s="88">
        <v>3159</v>
      </c>
      <c r="GE112" s="88">
        <v>2951</v>
      </c>
      <c r="GF112" s="88">
        <v>2784</v>
      </c>
      <c r="GG112" s="88">
        <v>2474</v>
      </c>
      <c r="GH112" s="88">
        <v>2184</v>
      </c>
      <c r="GI112" s="88">
        <v>1980</v>
      </c>
      <c r="GJ112" s="88">
        <v>1925</v>
      </c>
      <c r="GK112" s="88">
        <v>1610</v>
      </c>
      <c r="GL112" s="89">
        <v>7181</v>
      </c>
    </row>
    <row r="113" spans="1:194" s="1" customFormat="1" hidden="1" x14ac:dyDescent="0.25">
      <c r="A113" s="90" t="s">
        <v>249</v>
      </c>
      <c r="B113" s="148" t="s">
        <v>352</v>
      </c>
      <c r="C113" s="30" t="str">
        <f t="shared" si="26"/>
        <v xml:space="preserve">England – CCGs - Southend </v>
      </c>
      <c r="D113" s="51">
        <f t="shared" si="25"/>
        <v>69358</v>
      </c>
      <c r="E113" s="51">
        <f t="shared" si="25"/>
        <v>73679</v>
      </c>
      <c r="F113" s="52">
        <f t="shared" si="27"/>
        <v>182773</v>
      </c>
      <c r="G113" s="52">
        <f t="shared" si="28"/>
        <v>89594</v>
      </c>
      <c r="H113" s="53">
        <f t="shared" si="29"/>
        <v>93179</v>
      </c>
      <c r="I113" s="53">
        <f t="shared" si="30"/>
        <v>69358</v>
      </c>
      <c r="J113" s="53">
        <f t="shared" si="31"/>
        <v>73679</v>
      </c>
      <c r="K113" s="50">
        <f t="shared" si="32"/>
        <v>20236</v>
      </c>
      <c r="L113" s="51">
        <f t="shared" si="33"/>
        <v>19500</v>
      </c>
      <c r="M113" s="87">
        <v>996</v>
      </c>
      <c r="N113" s="87">
        <v>1025</v>
      </c>
      <c r="O113" s="87">
        <v>1111</v>
      </c>
      <c r="P113" s="87">
        <v>1132</v>
      </c>
      <c r="Q113" s="87">
        <v>1167</v>
      </c>
      <c r="R113" s="87">
        <v>1109</v>
      </c>
      <c r="S113" s="87">
        <v>1204</v>
      </c>
      <c r="T113" s="87">
        <v>1152</v>
      </c>
      <c r="U113" s="87">
        <v>1226</v>
      </c>
      <c r="V113" s="87">
        <v>1197</v>
      </c>
      <c r="W113" s="87">
        <v>1192</v>
      </c>
      <c r="X113" s="87">
        <v>1179</v>
      </c>
      <c r="Y113" s="87">
        <v>1201</v>
      </c>
      <c r="Z113" s="87">
        <v>1175</v>
      </c>
      <c r="AA113" s="87">
        <v>1078</v>
      </c>
      <c r="AB113" s="87">
        <v>1005</v>
      </c>
      <c r="AC113" s="87">
        <v>1060</v>
      </c>
      <c r="AD113" s="87">
        <v>1027</v>
      </c>
      <c r="AE113" s="87">
        <v>1014</v>
      </c>
      <c r="AF113" s="87">
        <v>729</v>
      </c>
      <c r="AG113" s="87">
        <v>811</v>
      </c>
      <c r="AH113" s="87">
        <v>785</v>
      </c>
      <c r="AI113" s="87">
        <v>928</v>
      </c>
      <c r="AJ113" s="87">
        <v>1016</v>
      </c>
      <c r="AK113" s="87">
        <v>962</v>
      </c>
      <c r="AL113" s="87">
        <v>1041</v>
      </c>
      <c r="AM113" s="87">
        <v>1121</v>
      </c>
      <c r="AN113" s="87">
        <v>1026</v>
      </c>
      <c r="AO113" s="87">
        <v>997</v>
      </c>
      <c r="AP113" s="87">
        <v>970</v>
      </c>
      <c r="AQ113" s="87">
        <v>1037</v>
      </c>
      <c r="AR113" s="87">
        <v>993</v>
      </c>
      <c r="AS113" s="87">
        <v>1063</v>
      </c>
      <c r="AT113" s="87">
        <v>1137</v>
      </c>
      <c r="AU113" s="87">
        <v>1173</v>
      </c>
      <c r="AV113" s="87">
        <v>1205</v>
      </c>
      <c r="AW113" s="87">
        <v>1070</v>
      </c>
      <c r="AX113" s="87">
        <v>1232</v>
      </c>
      <c r="AY113" s="87">
        <v>1217</v>
      </c>
      <c r="AZ113" s="87">
        <v>1211</v>
      </c>
      <c r="BA113" s="87">
        <v>1477</v>
      </c>
      <c r="BB113" s="87">
        <v>1212</v>
      </c>
      <c r="BC113" s="87">
        <v>1210</v>
      </c>
      <c r="BD113" s="87">
        <v>1123</v>
      </c>
      <c r="BE113" s="87">
        <v>1231</v>
      </c>
      <c r="BF113" s="87">
        <v>1142</v>
      </c>
      <c r="BG113" s="87">
        <v>1301</v>
      </c>
      <c r="BH113" s="87">
        <v>1366</v>
      </c>
      <c r="BI113" s="87">
        <v>1390</v>
      </c>
      <c r="BJ113" s="87">
        <v>1269</v>
      </c>
      <c r="BK113" s="87">
        <v>1251</v>
      </c>
      <c r="BL113" s="87">
        <v>1356</v>
      </c>
      <c r="BM113" s="87">
        <v>1292</v>
      </c>
      <c r="BN113" s="87">
        <v>1260</v>
      </c>
      <c r="BO113" s="87">
        <v>1231</v>
      </c>
      <c r="BP113" s="87">
        <v>1323</v>
      </c>
      <c r="BQ113" s="87">
        <v>1340</v>
      </c>
      <c r="BR113" s="87">
        <v>1235</v>
      </c>
      <c r="BS113" s="87">
        <v>1270</v>
      </c>
      <c r="BT113" s="87">
        <v>1199</v>
      </c>
      <c r="BU113" s="87">
        <v>1124</v>
      </c>
      <c r="BV113" s="87">
        <v>1055</v>
      </c>
      <c r="BW113" s="87">
        <v>1051</v>
      </c>
      <c r="BX113" s="87">
        <v>934</v>
      </c>
      <c r="BY113" s="87">
        <v>937</v>
      </c>
      <c r="BZ113" s="87">
        <v>877</v>
      </c>
      <c r="CA113" s="87">
        <v>902</v>
      </c>
      <c r="CB113" s="87">
        <v>888</v>
      </c>
      <c r="CC113" s="87">
        <v>908</v>
      </c>
      <c r="CD113" s="87">
        <v>808</v>
      </c>
      <c r="CE113" s="87">
        <v>805</v>
      </c>
      <c r="CF113" s="87">
        <v>899</v>
      </c>
      <c r="CG113" s="87">
        <v>992</v>
      </c>
      <c r="CH113" s="87">
        <v>999</v>
      </c>
      <c r="CI113" s="87">
        <v>796</v>
      </c>
      <c r="CJ113" s="87">
        <v>725</v>
      </c>
      <c r="CK113" s="87">
        <v>696</v>
      </c>
      <c r="CL113" s="87">
        <v>589</v>
      </c>
      <c r="CM113" s="87">
        <v>582</v>
      </c>
      <c r="CN113" s="87">
        <v>443</v>
      </c>
      <c r="CO113" s="87">
        <v>503</v>
      </c>
      <c r="CP113" s="87">
        <v>462</v>
      </c>
      <c r="CQ113" s="87">
        <v>470</v>
      </c>
      <c r="CR113" s="87">
        <v>389</v>
      </c>
      <c r="CS113" s="87">
        <v>374</v>
      </c>
      <c r="CT113" s="87">
        <v>300</v>
      </c>
      <c r="CU113" s="87">
        <v>320</v>
      </c>
      <c r="CV113" s="87">
        <v>275</v>
      </c>
      <c r="CW113" s="87">
        <v>205</v>
      </c>
      <c r="CX113" s="87">
        <v>182</v>
      </c>
      <c r="CY113" s="87">
        <v>652</v>
      </c>
      <c r="CZ113" s="88">
        <v>980</v>
      </c>
      <c r="DA113" s="88">
        <v>1009</v>
      </c>
      <c r="DB113" s="88">
        <v>1102</v>
      </c>
      <c r="DC113" s="88">
        <v>1118</v>
      </c>
      <c r="DD113" s="88">
        <v>1141</v>
      </c>
      <c r="DE113" s="88">
        <v>1157</v>
      </c>
      <c r="DF113" s="88">
        <v>1121</v>
      </c>
      <c r="DG113" s="88">
        <v>1121</v>
      </c>
      <c r="DH113" s="88">
        <v>1180</v>
      </c>
      <c r="DI113" s="88">
        <v>1134</v>
      </c>
      <c r="DJ113" s="88">
        <v>1161</v>
      </c>
      <c r="DK113" s="88">
        <v>1169</v>
      </c>
      <c r="DL113" s="88">
        <v>1068</v>
      </c>
      <c r="DM113" s="88">
        <v>1137</v>
      </c>
      <c r="DN113" s="88">
        <v>1077</v>
      </c>
      <c r="DO113" s="88">
        <v>1054</v>
      </c>
      <c r="DP113" s="88">
        <v>875</v>
      </c>
      <c r="DQ113" s="88">
        <v>896</v>
      </c>
      <c r="DR113" s="88">
        <v>903</v>
      </c>
      <c r="DS113" s="88">
        <v>785</v>
      </c>
      <c r="DT113" s="88">
        <v>744</v>
      </c>
      <c r="DU113" s="88">
        <v>859</v>
      </c>
      <c r="DV113" s="88">
        <v>904</v>
      </c>
      <c r="DW113" s="88">
        <v>1023</v>
      </c>
      <c r="DX113" s="88">
        <v>1043</v>
      </c>
      <c r="DY113" s="88">
        <v>921</v>
      </c>
      <c r="DZ113" s="88">
        <v>1080</v>
      </c>
      <c r="EA113" s="88">
        <v>939</v>
      </c>
      <c r="EB113" s="88">
        <v>984</v>
      </c>
      <c r="EC113" s="88">
        <v>1095</v>
      </c>
      <c r="ED113" s="88">
        <v>1121</v>
      </c>
      <c r="EE113" s="88">
        <v>1072</v>
      </c>
      <c r="EF113" s="88">
        <v>1144</v>
      </c>
      <c r="EG113" s="88">
        <v>1192</v>
      </c>
      <c r="EH113" s="88">
        <v>1277</v>
      </c>
      <c r="EI113" s="88">
        <v>1319</v>
      </c>
      <c r="EJ113" s="88">
        <v>1235</v>
      </c>
      <c r="EK113" s="88">
        <v>1184</v>
      </c>
      <c r="EL113" s="88">
        <v>1311</v>
      </c>
      <c r="EM113" s="88">
        <v>1260</v>
      </c>
      <c r="EN113" s="88">
        <v>1331</v>
      </c>
      <c r="EO113" s="88">
        <v>1359</v>
      </c>
      <c r="EP113" s="88">
        <v>1180</v>
      </c>
      <c r="EQ113" s="88">
        <v>1210</v>
      </c>
      <c r="ER113" s="88">
        <v>1205</v>
      </c>
      <c r="ES113" s="88">
        <v>1219</v>
      </c>
      <c r="ET113" s="88">
        <v>1282</v>
      </c>
      <c r="EU113" s="88">
        <v>1403</v>
      </c>
      <c r="EV113" s="88">
        <v>1327</v>
      </c>
      <c r="EW113" s="88">
        <v>1301</v>
      </c>
      <c r="EX113" s="88">
        <v>1247</v>
      </c>
      <c r="EY113" s="88">
        <v>1325</v>
      </c>
      <c r="EZ113" s="88">
        <v>1371</v>
      </c>
      <c r="FA113" s="88">
        <v>1316</v>
      </c>
      <c r="FB113" s="88">
        <v>1360</v>
      </c>
      <c r="FC113" s="88">
        <v>1229</v>
      </c>
      <c r="FD113" s="88">
        <v>1294</v>
      </c>
      <c r="FE113" s="88">
        <v>1266</v>
      </c>
      <c r="FF113" s="88">
        <v>1137</v>
      </c>
      <c r="FG113" s="88">
        <v>1149</v>
      </c>
      <c r="FH113" s="88">
        <v>1139</v>
      </c>
      <c r="FI113" s="88">
        <v>1084</v>
      </c>
      <c r="FJ113" s="88">
        <v>1025</v>
      </c>
      <c r="FK113" s="88">
        <v>983</v>
      </c>
      <c r="FL113" s="88">
        <v>922</v>
      </c>
      <c r="FM113" s="88">
        <v>929</v>
      </c>
      <c r="FN113" s="88">
        <v>983</v>
      </c>
      <c r="FO113" s="88">
        <v>955</v>
      </c>
      <c r="FP113" s="88">
        <v>896</v>
      </c>
      <c r="FQ113" s="88">
        <v>916</v>
      </c>
      <c r="FR113" s="88">
        <v>1010</v>
      </c>
      <c r="FS113" s="88">
        <v>971</v>
      </c>
      <c r="FT113" s="88">
        <v>1081</v>
      </c>
      <c r="FU113" s="88">
        <v>1116</v>
      </c>
      <c r="FV113" s="88">
        <v>858</v>
      </c>
      <c r="FW113" s="88">
        <v>881</v>
      </c>
      <c r="FX113" s="88">
        <v>854</v>
      </c>
      <c r="FY113" s="88">
        <v>788</v>
      </c>
      <c r="FZ113" s="88">
        <v>661</v>
      </c>
      <c r="GA113" s="88">
        <v>549</v>
      </c>
      <c r="GB113" s="88">
        <v>606</v>
      </c>
      <c r="GC113" s="88">
        <v>615</v>
      </c>
      <c r="GD113" s="88">
        <v>570</v>
      </c>
      <c r="GE113" s="88">
        <v>485</v>
      </c>
      <c r="GF113" s="88">
        <v>480</v>
      </c>
      <c r="GG113" s="88">
        <v>500</v>
      </c>
      <c r="GH113" s="88">
        <v>390</v>
      </c>
      <c r="GI113" s="88">
        <v>368</v>
      </c>
      <c r="GJ113" s="88">
        <v>352</v>
      </c>
      <c r="GK113" s="88">
        <v>325</v>
      </c>
      <c r="GL113" s="89">
        <v>1481</v>
      </c>
    </row>
    <row r="114" spans="1:194" s="1" customFormat="1" hidden="1" x14ac:dyDescent="0.25">
      <c r="A114" s="90" t="s">
        <v>249</v>
      </c>
      <c r="B114" s="148" t="s">
        <v>353</v>
      </c>
      <c r="C114" s="30" t="str">
        <f t="shared" si="26"/>
        <v xml:space="preserve">England – CCGs - Southport and Formby </v>
      </c>
      <c r="D114" s="51">
        <f t="shared" si="25"/>
        <v>44714</v>
      </c>
      <c r="E114" s="51">
        <f t="shared" si="25"/>
        <v>50051</v>
      </c>
      <c r="F114" s="52">
        <f t="shared" si="27"/>
        <v>116186</v>
      </c>
      <c r="G114" s="52">
        <f t="shared" si="28"/>
        <v>55713</v>
      </c>
      <c r="H114" s="53">
        <f t="shared" si="29"/>
        <v>60473</v>
      </c>
      <c r="I114" s="53">
        <f t="shared" si="30"/>
        <v>44714</v>
      </c>
      <c r="J114" s="53">
        <f t="shared" si="31"/>
        <v>50051</v>
      </c>
      <c r="K114" s="50">
        <f t="shared" si="32"/>
        <v>10999</v>
      </c>
      <c r="L114" s="51">
        <f t="shared" si="33"/>
        <v>10422</v>
      </c>
      <c r="M114" s="87">
        <v>444</v>
      </c>
      <c r="N114" s="87">
        <v>428</v>
      </c>
      <c r="O114" s="87">
        <v>545</v>
      </c>
      <c r="P114" s="87">
        <v>565</v>
      </c>
      <c r="Q114" s="87">
        <v>547</v>
      </c>
      <c r="R114" s="87">
        <v>596</v>
      </c>
      <c r="S114" s="87">
        <v>642</v>
      </c>
      <c r="T114" s="87">
        <v>639</v>
      </c>
      <c r="U114" s="87">
        <v>622</v>
      </c>
      <c r="V114" s="87">
        <v>677</v>
      </c>
      <c r="W114" s="87">
        <v>715</v>
      </c>
      <c r="X114" s="87">
        <v>630</v>
      </c>
      <c r="Y114" s="87">
        <v>730</v>
      </c>
      <c r="Z114" s="87">
        <v>679</v>
      </c>
      <c r="AA114" s="87">
        <v>675</v>
      </c>
      <c r="AB114" s="87">
        <v>648</v>
      </c>
      <c r="AC114" s="87">
        <v>624</v>
      </c>
      <c r="AD114" s="87">
        <v>593</v>
      </c>
      <c r="AE114" s="87">
        <v>613</v>
      </c>
      <c r="AF114" s="87">
        <v>488</v>
      </c>
      <c r="AG114" s="87">
        <v>488</v>
      </c>
      <c r="AH114" s="87">
        <v>510</v>
      </c>
      <c r="AI114" s="87">
        <v>539</v>
      </c>
      <c r="AJ114" s="87">
        <v>602</v>
      </c>
      <c r="AK114" s="87">
        <v>568</v>
      </c>
      <c r="AL114" s="87">
        <v>597</v>
      </c>
      <c r="AM114" s="87">
        <v>554</v>
      </c>
      <c r="AN114" s="87">
        <v>537</v>
      </c>
      <c r="AO114" s="87">
        <v>530</v>
      </c>
      <c r="AP114" s="87">
        <v>596</v>
      </c>
      <c r="AQ114" s="87">
        <v>621</v>
      </c>
      <c r="AR114" s="87">
        <v>604</v>
      </c>
      <c r="AS114" s="87">
        <v>584</v>
      </c>
      <c r="AT114" s="87">
        <v>590</v>
      </c>
      <c r="AU114" s="87">
        <v>573</v>
      </c>
      <c r="AV114" s="87">
        <v>584</v>
      </c>
      <c r="AW114" s="87">
        <v>528</v>
      </c>
      <c r="AX114" s="87">
        <v>587</v>
      </c>
      <c r="AY114" s="87">
        <v>570</v>
      </c>
      <c r="AZ114" s="87">
        <v>586</v>
      </c>
      <c r="BA114" s="87">
        <v>586</v>
      </c>
      <c r="BB114" s="87">
        <v>550</v>
      </c>
      <c r="BC114" s="87">
        <v>501</v>
      </c>
      <c r="BD114" s="87">
        <v>571</v>
      </c>
      <c r="BE114" s="87">
        <v>516</v>
      </c>
      <c r="BF114" s="87">
        <v>569</v>
      </c>
      <c r="BG114" s="87">
        <v>676</v>
      </c>
      <c r="BH114" s="87">
        <v>655</v>
      </c>
      <c r="BI114" s="87">
        <v>777</v>
      </c>
      <c r="BJ114" s="87">
        <v>763</v>
      </c>
      <c r="BK114" s="87">
        <v>737</v>
      </c>
      <c r="BL114" s="87">
        <v>766</v>
      </c>
      <c r="BM114" s="87">
        <v>828</v>
      </c>
      <c r="BN114" s="87">
        <v>867</v>
      </c>
      <c r="BO114" s="87">
        <v>815</v>
      </c>
      <c r="BP114" s="87">
        <v>852</v>
      </c>
      <c r="BQ114" s="87">
        <v>858</v>
      </c>
      <c r="BR114" s="87">
        <v>830</v>
      </c>
      <c r="BS114" s="87">
        <v>809</v>
      </c>
      <c r="BT114" s="87">
        <v>833</v>
      </c>
      <c r="BU114" s="87">
        <v>831</v>
      </c>
      <c r="BV114" s="87">
        <v>760</v>
      </c>
      <c r="BW114" s="87">
        <v>796</v>
      </c>
      <c r="BX114" s="87">
        <v>736</v>
      </c>
      <c r="BY114" s="87">
        <v>761</v>
      </c>
      <c r="BZ114" s="87">
        <v>717</v>
      </c>
      <c r="CA114" s="87">
        <v>768</v>
      </c>
      <c r="CB114" s="87">
        <v>684</v>
      </c>
      <c r="CC114" s="87">
        <v>708</v>
      </c>
      <c r="CD114" s="87">
        <v>713</v>
      </c>
      <c r="CE114" s="87">
        <v>758</v>
      </c>
      <c r="CF114" s="87">
        <v>729</v>
      </c>
      <c r="CG114" s="87">
        <v>764</v>
      </c>
      <c r="CH114" s="87">
        <v>925</v>
      </c>
      <c r="CI114" s="87">
        <v>658</v>
      </c>
      <c r="CJ114" s="87">
        <v>586</v>
      </c>
      <c r="CK114" s="87">
        <v>683</v>
      </c>
      <c r="CL114" s="87">
        <v>557</v>
      </c>
      <c r="CM114" s="87">
        <v>500</v>
      </c>
      <c r="CN114" s="87">
        <v>488</v>
      </c>
      <c r="CO114" s="87">
        <v>413</v>
      </c>
      <c r="CP114" s="87">
        <v>396</v>
      </c>
      <c r="CQ114" s="87">
        <v>423</v>
      </c>
      <c r="CR114" s="87">
        <v>382</v>
      </c>
      <c r="CS114" s="87">
        <v>381</v>
      </c>
      <c r="CT114" s="87">
        <v>323</v>
      </c>
      <c r="CU114" s="87">
        <v>281</v>
      </c>
      <c r="CV114" s="87">
        <v>216</v>
      </c>
      <c r="CW114" s="87">
        <v>215</v>
      </c>
      <c r="CX114" s="87">
        <v>186</v>
      </c>
      <c r="CY114" s="87">
        <v>568</v>
      </c>
      <c r="CZ114" s="88">
        <v>444</v>
      </c>
      <c r="DA114" s="88">
        <v>488</v>
      </c>
      <c r="DB114" s="88">
        <v>473</v>
      </c>
      <c r="DC114" s="88">
        <v>486</v>
      </c>
      <c r="DD114" s="88">
        <v>515</v>
      </c>
      <c r="DE114" s="88">
        <v>588</v>
      </c>
      <c r="DF114" s="88">
        <v>597</v>
      </c>
      <c r="DG114" s="88">
        <v>581</v>
      </c>
      <c r="DH114" s="88">
        <v>637</v>
      </c>
      <c r="DI114" s="88">
        <v>643</v>
      </c>
      <c r="DJ114" s="88">
        <v>646</v>
      </c>
      <c r="DK114" s="88">
        <v>640</v>
      </c>
      <c r="DL114" s="88">
        <v>640</v>
      </c>
      <c r="DM114" s="88">
        <v>637</v>
      </c>
      <c r="DN114" s="88">
        <v>595</v>
      </c>
      <c r="DO114" s="88">
        <v>578</v>
      </c>
      <c r="DP114" s="88">
        <v>611</v>
      </c>
      <c r="DQ114" s="88">
        <v>623</v>
      </c>
      <c r="DR114" s="88">
        <v>577</v>
      </c>
      <c r="DS114" s="88">
        <v>467</v>
      </c>
      <c r="DT114" s="88">
        <v>396</v>
      </c>
      <c r="DU114" s="88">
        <v>414</v>
      </c>
      <c r="DV114" s="88">
        <v>461</v>
      </c>
      <c r="DW114" s="88">
        <v>506</v>
      </c>
      <c r="DX114" s="88">
        <v>523</v>
      </c>
      <c r="DY114" s="88">
        <v>553</v>
      </c>
      <c r="DZ114" s="88">
        <v>563</v>
      </c>
      <c r="EA114" s="88">
        <v>509</v>
      </c>
      <c r="EB114" s="88">
        <v>564</v>
      </c>
      <c r="EC114" s="88">
        <v>606</v>
      </c>
      <c r="ED114" s="88">
        <v>606</v>
      </c>
      <c r="EE114" s="88">
        <v>549</v>
      </c>
      <c r="EF114" s="88">
        <v>542</v>
      </c>
      <c r="EG114" s="88">
        <v>598</v>
      </c>
      <c r="EH114" s="88">
        <v>543</v>
      </c>
      <c r="EI114" s="88">
        <v>642</v>
      </c>
      <c r="EJ114" s="88">
        <v>639</v>
      </c>
      <c r="EK114" s="88">
        <v>584</v>
      </c>
      <c r="EL114" s="88">
        <v>636</v>
      </c>
      <c r="EM114" s="88">
        <v>633</v>
      </c>
      <c r="EN114" s="88">
        <v>635</v>
      </c>
      <c r="EO114" s="88">
        <v>599</v>
      </c>
      <c r="EP114" s="88">
        <v>605</v>
      </c>
      <c r="EQ114" s="88">
        <v>557</v>
      </c>
      <c r="ER114" s="88">
        <v>664</v>
      </c>
      <c r="ES114" s="88">
        <v>655</v>
      </c>
      <c r="ET114" s="88">
        <v>776</v>
      </c>
      <c r="EU114" s="88">
        <v>723</v>
      </c>
      <c r="EV114" s="88">
        <v>781</v>
      </c>
      <c r="EW114" s="88">
        <v>792</v>
      </c>
      <c r="EX114" s="88">
        <v>818</v>
      </c>
      <c r="EY114" s="88">
        <v>801</v>
      </c>
      <c r="EZ114" s="88">
        <v>856</v>
      </c>
      <c r="FA114" s="88">
        <v>828</v>
      </c>
      <c r="FB114" s="88">
        <v>868</v>
      </c>
      <c r="FC114" s="88">
        <v>956</v>
      </c>
      <c r="FD114" s="88">
        <v>948</v>
      </c>
      <c r="FE114" s="88">
        <v>894</v>
      </c>
      <c r="FF114" s="88">
        <v>905</v>
      </c>
      <c r="FG114" s="88">
        <v>946</v>
      </c>
      <c r="FH114" s="88">
        <v>880</v>
      </c>
      <c r="FI114" s="88">
        <v>837</v>
      </c>
      <c r="FJ114" s="88">
        <v>938</v>
      </c>
      <c r="FK114" s="88">
        <v>845</v>
      </c>
      <c r="FL114" s="88">
        <v>796</v>
      </c>
      <c r="FM114" s="88">
        <v>771</v>
      </c>
      <c r="FN114" s="88">
        <v>832</v>
      </c>
      <c r="FO114" s="88">
        <v>794</v>
      </c>
      <c r="FP114" s="88">
        <v>740</v>
      </c>
      <c r="FQ114" s="88">
        <v>817</v>
      </c>
      <c r="FR114" s="88">
        <v>759</v>
      </c>
      <c r="FS114" s="88">
        <v>797</v>
      </c>
      <c r="FT114" s="88">
        <v>911</v>
      </c>
      <c r="FU114" s="88">
        <v>992</v>
      </c>
      <c r="FV114" s="88">
        <v>800</v>
      </c>
      <c r="FW114" s="88">
        <v>732</v>
      </c>
      <c r="FX114" s="88">
        <v>736</v>
      </c>
      <c r="FY114" s="88">
        <v>782</v>
      </c>
      <c r="FZ114" s="88">
        <v>670</v>
      </c>
      <c r="GA114" s="88">
        <v>575</v>
      </c>
      <c r="GB114" s="88">
        <v>630</v>
      </c>
      <c r="GC114" s="88">
        <v>614</v>
      </c>
      <c r="GD114" s="88">
        <v>612</v>
      </c>
      <c r="GE114" s="88">
        <v>563</v>
      </c>
      <c r="GF114" s="88">
        <v>493</v>
      </c>
      <c r="GG114" s="88">
        <v>515</v>
      </c>
      <c r="GH114" s="88">
        <v>455</v>
      </c>
      <c r="GI114" s="88">
        <v>428</v>
      </c>
      <c r="GJ114" s="88">
        <v>368</v>
      </c>
      <c r="GK114" s="88">
        <v>329</v>
      </c>
      <c r="GL114" s="89">
        <v>1322</v>
      </c>
    </row>
    <row r="115" spans="1:194" s="1" customFormat="1" hidden="1" x14ac:dyDescent="0.25">
      <c r="A115" s="90" t="s">
        <v>249</v>
      </c>
      <c r="B115" s="148" t="s">
        <v>354</v>
      </c>
      <c r="C115" s="30" t="str">
        <f t="shared" si="26"/>
        <v xml:space="preserve">England – CCGs - St Helens </v>
      </c>
      <c r="D115" s="51">
        <f t="shared" si="25"/>
        <v>70210</v>
      </c>
      <c r="E115" s="51">
        <f t="shared" si="25"/>
        <v>73992</v>
      </c>
      <c r="F115" s="52">
        <f t="shared" si="27"/>
        <v>181095</v>
      </c>
      <c r="G115" s="52">
        <f t="shared" si="28"/>
        <v>89111</v>
      </c>
      <c r="H115" s="53">
        <f t="shared" si="29"/>
        <v>91984</v>
      </c>
      <c r="I115" s="53">
        <f t="shared" si="30"/>
        <v>70210</v>
      </c>
      <c r="J115" s="53">
        <f t="shared" si="31"/>
        <v>73992</v>
      </c>
      <c r="K115" s="50">
        <f t="shared" si="32"/>
        <v>18901</v>
      </c>
      <c r="L115" s="51">
        <f t="shared" si="33"/>
        <v>17992</v>
      </c>
      <c r="M115" s="87">
        <v>912</v>
      </c>
      <c r="N115" s="87">
        <v>1016</v>
      </c>
      <c r="O115" s="87">
        <v>1012</v>
      </c>
      <c r="P115" s="87">
        <v>1122</v>
      </c>
      <c r="Q115" s="87">
        <v>1087</v>
      </c>
      <c r="R115" s="87">
        <v>1035</v>
      </c>
      <c r="S115" s="87">
        <v>1108</v>
      </c>
      <c r="T115" s="87">
        <v>1100</v>
      </c>
      <c r="U115" s="87">
        <v>1152</v>
      </c>
      <c r="V115" s="87">
        <v>1061</v>
      </c>
      <c r="W115" s="87">
        <v>1089</v>
      </c>
      <c r="X115" s="87">
        <v>1059</v>
      </c>
      <c r="Y115" s="87">
        <v>1146</v>
      </c>
      <c r="Z115" s="87">
        <v>1007</v>
      </c>
      <c r="AA115" s="87">
        <v>1076</v>
      </c>
      <c r="AB115" s="87">
        <v>960</v>
      </c>
      <c r="AC115" s="87">
        <v>1023</v>
      </c>
      <c r="AD115" s="87">
        <v>936</v>
      </c>
      <c r="AE115" s="87">
        <v>936</v>
      </c>
      <c r="AF115" s="87">
        <v>847</v>
      </c>
      <c r="AG115" s="87">
        <v>883</v>
      </c>
      <c r="AH115" s="87">
        <v>964</v>
      </c>
      <c r="AI115" s="87">
        <v>1006</v>
      </c>
      <c r="AJ115" s="87">
        <v>1066</v>
      </c>
      <c r="AK115" s="87">
        <v>984</v>
      </c>
      <c r="AL115" s="87">
        <v>1095</v>
      </c>
      <c r="AM115" s="87">
        <v>1079</v>
      </c>
      <c r="AN115" s="87">
        <v>1199</v>
      </c>
      <c r="AO115" s="87">
        <v>1186</v>
      </c>
      <c r="AP115" s="87">
        <v>1314</v>
      </c>
      <c r="AQ115" s="87">
        <v>1135</v>
      </c>
      <c r="AR115" s="87">
        <v>1084</v>
      </c>
      <c r="AS115" s="87">
        <v>1235</v>
      </c>
      <c r="AT115" s="87">
        <v>1149</v>
      </c>
      <c r="AU115" s="87">
        <v>1160</v>
      </c>
      <c r="AV115" s="87">
        <v>1136</v>
      </c>
      <c r="AW115" s="87">
        <v>1118</v>
      </c>
      <c r="AX115" s="87">
        <v>1130</v>
      </c>
      <c r="AY115" s="87">
        <v>1118</v>
      </c>
      <c r="AZ115" s="87">
        <v>1077</v>
      </c>
      <c r="BA115" s="87">
        <v>1002</v>
      </c>
      <c r="BB115" s="87">
        <v>1084</v>
      </c>
      <c r="BC115" s="87">
        <v>916</v>
      </c>
      <c r="BD115" s="87">
        <v>972</v>
      </c>
      <c r="BE115" s="87">
        <v>1002</v>
      </c>
      <c r="BF115" s="87">
        <v>1081</v>
      </c>
      <c r="BG115" s="87">
        <v>1117</v>
      </c>
      <c r="BH115" s="87">
        <v>1165</v>
      </c>
      <c r="BI115" s="87">
        <v>1194</v>
      </c>
      <c r="BJ115" s="87">
        <v>1298</v>
      </c>
      <c r="BK115" s="87">
        <v>1211</v>
      </c>
      <c r="BL115" s="87">
        <v>1232</v>
      </c>
      <c r="BM115" s="87">
        <v>1230</v>
      </c>
      <c r="BN115" s="87">
        <v>1285</v>
      </c>
      <c r="BO115" s="87">
        <v>1301</v>
      </c>
      <c r="BP115" s="87">
        <v>1401</v>
      </c>
      <c r="BQ115" s="87">
        <v>1342</v>
      </c>
      <c r="BR115" s="87">
        <v>1257</v>
      </c>
      <c r="BS115" s="87">
        <v>1269</v>
      </c>
      <c r="BT115" s="87">
        <v>1248</v>
      </c>
      <c r="BU115" s="87">
        <v>1150</v>
      </c>
      <c r="BV115" s="87">
        <v>1148</v>
      </c>
      <c r="BW115" s="87">
        <v>1098</v>
      </c>
      <c r="BX115" s="87">
        <v>1102</v>
      </c>
      <c r="BY115" s="87">
        <v>1023</v>
      </c>
      <c r="BZ115" s="87">
        <v>987</v>
      </c>
      <c r="CA115" s="87">
        <v>974</v>
      </c>
      <c r="CB115" s="87">
        <v>989</v>
      </c>
      <c r="CC115" s="87">
        <v>948</v>
      </c>
      <c r="CD115" s="87">
        <v>992</v>
      </c>
      <c r="CE115" s="87">
        <v>952</v>
      </c>
      <c r="CF115" s="87">
        <v>952</v>
      </c>
      <c r="CG115" s="87">
        <v>1041</v>
      </c>
      <c r="CH115" s="87">
        <v>1153</v>
      </c>
      <c r="CI115" s="87">
        <v>832</v>
      </c>
      <c r="CJ115" s="87">
        <v>789</v>
      </c>
      <c r="CK115" s="87">
        <v>802</v>
      </c>
      <c r="CL115" s="87">
        <v>719</v>
      </c>
      <c r="CM115" s="87">
        <v>622</v>
      </c>
      <c r="CN115" s="87">
        <v>538</v>
      </c>
      <c r="CO115" s="87">
        <v>508</v>
      </c>
      <c r="CP115" s="87">
        <v>521</v>
      </c>
      <c r="CQ115" s="87">
        <v>474</v>
      </c>
      <c r="CR115" s="87">
        <v>432</v>
      </c>
      <c r="CS115" s="87">
        <v>370</v>
      </c>
      <c r="CT115" s="87">
        <v>347</v>
      </c>
      <c r="CU115" s="87">
        <v>255</v>
      </c>
      <c r="CV115" s="87">
        <v>233</v>
      </c>
      <c r="CW115" s="87">
        <v>200</v>
      </c>
      <c r="CX115" s="87">
        <v>174</v>
      </c>
      <c r="CY115" s="87">
        <v>377</v>
      </c>
      <c r="CZ115" s="88">
        <v>871</v>
      </c>
      <c r="DA115" s="88">
        <v>908</v>
      </c>
      <c r="DB115" s="88">
        <v>992</v>
      </c>
      <c r="DC115" s="88">
        <v>977</v>
      </c>
      <c r="DD115" s="88">
        <v>982</v>
      </c>
      <c r="DE115" s="88">
        <v>1010</v>
      </c>
      <c r="DF115" s="88">
        <v>1023</v>
      </c>
      <c r="DG115" s="88">
        <v>1006</v>
      </c>
      <c r="DH115" s="88">
        <v>1150</v>
      </c>
      <c r="DI115" s="88">
        <v>1056</v>
      </c>
      <c r="DJ115" s="88">
        <v>1079</v>
      </c>
      <c r="DK115" s="88">
        <v>1079</v>
      </c>
      <c r="DL115" s="88">
        <v>1018</v>
      </c>
      <c r="DM115" s="88">
        <v>1022</v>
      </c>
      <c r="DN115" s="88">
        <v>1002</v>
      </c>
      <c r="DO115" s="88">
        <v>991</v>
      </c>
      <c r="DP115" s="88">
        <v>935</v>
      </c>
      <c r="DQ115" s="88">
        <v>891</v>
      </c>
      <c r="DR115" s="88">
        <v>851</v>
      </c>
      <c r="DS115" s="88">
        <v>767</v>
      </c>
      <c r="DT115" s="88">
        <v>737</v>
      </c>
      <c r="DU115" s="88">
        <v>866</v>
      </c>
      <c r="DV115" s="88">
        <v>853</v>
      </c>
      <c r="DW115" s="88">
        <v>1064</v>
      </c>
      <c r="DX115" s="88">
        <v>1080</v>
      </c>
      <c r="DY115" s="88">
        <v>1125</v>
      </c>
      <c r="DZ115" s="88">
        <v>1079</v>
      </c>
      <c r="EA115" s="88">
        <v>1163</v>
      </c>
      <c r="EB115" s="88">
        <v>1287</v>
      </c>
      <c r="EC115" s="88">
        <v>1196</v>
      </c>
      <c r="ED115" s="88">
        <v>1229</v>
      </c>
      <c r="EE115" s="88">
        <v>1350</v>
      </c>
      <c r="EF115" s="88">
        <v>1270</v>
      </c>
      <c r="EG115" s="88">
        <v>1259</v>
      </c>
      <c r="EH115" s="88">
        <v>1184</v>
      </c>
      <c r="EI115" s="88">
        <v>1181</v>
      </c>
      <c r="EJ115" s="88">
        <v>1073</v>
      </c>
      <c r="EK115" s="88">
        <v>1171</v>
      </c>
      <c r="EL115" s="88">
        <v>1247</v>
      </c>
      <c r="EM115" s="88">
        <v>1029</v>
      </c>
      <c r="EN115" s="88">
        <v>1064</v>
      </c>
      <c r="EO115" s="88">
        <v>1091</v>
      </c>
      <c r="EP115" s="88">
        <v>960</v>
      </c>
      <c r="EQ115" s="88">
        <v>952</v>
      </c>
      <c r="ER115" s="88">
        <v>969</v>
      </c>
      <c r="ES115" s="88">
        <v>1091</v>
      </c>
      <c r="ET115" s="88">
        <v>1121</v>
      </c>
      <c r="EU115" s="88">
        <v>1198</v>
      </c>
      <c r="EV115" s="88">
        <v>1346</v>
      </c>
      <c r="EW115" s="88">
        <v>1392</v>
      </c>
      <c r="EX115" s="88">
        <v>1306</v>
      </c>
      <c r="EY115" s="88">
        <v>1304</v>
      </c>
      <c r="EZ115" s="88">
        <v>1300</v>
      </c>
      <c r="FA115" s="88">
        <v>1275</v>
      </c>
      <c r="FB115" s="88">
        <v>1353</v>
      </c>
      <c r="FC115" s="88">
        <v>1324</v>
      </c>
      <c r="FD115" s="88">
        <v>1375</v>
      </c>
      <c r="FE115" s="88">
        <v>1268</v>
      </c>
      <c r="FF115" s="88">
        <v>1251</v>
      </c>
      <c r="FG115" s="88">
        <v>1276</v>
      </c>
      <c r="FH115" s="88">
        <v>1179</v>
      </c>
      <c r="FI115" s="88">
        <v>1156</v>
      </c>
      <c r="FJ115" s="88">
        <v>1070</v>
      </c>
      <c r="FK115" s="88">
        <v>1079</v>
      </c>
      <c r="FL115" s="88">
        <v>1092</v>
      </c>
      <c r="FM115" s="88">
        <v>1002</v>
      </c>
      <c r="FN115" s="88">
        <v>1088</v>
      </c>
      <c r="FO115" s="88">
        <v>976</v>
      </c>
      <c r="FP115" s="88">
        <v>998</v>
      </c>
      <c r="FQ115" s="88">
        <v>1068</v>
      </c>
      <c r="FR115" s="88">
        <v>1017</v>
      </c>
      <c r="FS115" s="88">
        <v>1082</v>
      </c>
      <c r="FT115" s="88">
        <v>1157</v>
      </c>
      <c r="FU115" s="88">
        <v>1276</v>
      </c>
      <c r="FV115" s="88">
        <v>977</v>
      </c>
      <c r="FW115" s="88">
        <v>849</v>
      </c>
      <c r="FX115" s="88">
        <v>889</v>
      </c>
      <c r="FY115" s="88">
        <v>807</v>
      </c>
      <c r="FZ115" s="88">
        <v>734</v>
      </c>
      <c r="GA115" s="88">
        <v>654</v>
      </c>
      <c r="GB115" s="88">
        <v>641</v>
      </c>
      <c r="GC115" s="88">
        <v>670</v>
      </c>
      <c r="GD115" s="88">
        <v>645</v>
      </c>
      <c r="GE115" s="88">
        <v>542</v>
      </c>
      <c r="GF115" s="88">
        <v>493</v>
      </c>
      <c r="GG115" s="88">
        <v>433</v>
      </c>
      <c r="GH115" s="88">
        <v>390</v>
      </c>
      <c r="GI115" s="88">
        <v>336</v>
      </c>
      <c r="GJ115" s="88">
        <v>288</v>
      </c>
      <c r="GK115" s="88">
        <v>225</v>
      </c>
      <c r="GL115" s="89">
        <v>902</v>
      </c>
    </row>
    <row r="116" spans="1:194" s="1" customFormat="1" hidden="1" x14ac:dyDescent="0.25">
      <c r="A116" s="90" t="s">
        <v>249</v>
      </c>
      <c r="B116" s="148" t="s">
        <v>355</v>
      </c>
      <c r="C116" s="30" t="str">
        <f t="shared" si="26"/>
        <v xml:space="preserve">England – CCGs - Stafford and Surrounds </v>
      </c>
      <c r="D116" s="51">
        <f t="shared" si="25"/>
        <v>63189</v>
      </c>
      <c r="E116" s="51">
        <f t="shared" si="25"/>
        <v>64865</v>
      </c>
      <c r="F116" s="52">
        <f t="shared" si="27"/>
        <v>157906</v>
      </c>
      <c r="G116" s="52">
        <f t="shared" si="28"/>
        <v>78481</v>
      </c>
      <c r="H116" s="53">
        <f t="shared" si="29"/>
        <v>79425</v>
      </c>
      <c r="I116" s="53">
        <f t="shared" si="30"/>
        <v>63189</v>
      </c>
      <c r="J116" s="53">
        <f t="shared" si="31"/>
        <v>64865</v>
      </c>
      <c r="K116" s="50">
        <f t="shared" si="32"/>
        <v>15292</v>
      </c>
      <c r="L116" s="51">
        <f t="shared" si="33"/>
        <v>14560</v>
      </c>
      <c r="M116" s="87">
        <v>685</v>
      </c>
      <c r="N116" s="87">
        <v>792</v>
      </c>
      <c r="O116" s="87">
        <v>692</v>
      </c>
      <c r="P116" s="87">
        <v>772</v>
      </c>
      <c r="Q116" s="87">
        <v>847</v>
      </c>
      <c r="R116" s="87">
        <v>811</v>
      </c>
      <c r="S116" s="87">
        <v>858</v>
      </c>
      <c r="T116" s="87">
        <v>935</v>
      </c>
      <c r="U116" s="87">
        <v>912</v>
      </c>
      <c r="V116" s="87">
        <v>925</v>
      </c>
      <c r="W116" s="87">
        <v>891</v>
      </c>
      <c r="X116" s="87">
        <v>896</v>
      </c>
      <c r="Y116" s="87">
        <v>903</v>
      </c>
      <c r="Z116" s="87">
        <v>922</v>
      </c>
      <c r="AA116" s="87">
        <v>889</v>
      </c>
      <c r="AB116" s="87">
        <v>868</v>
      </c>
      <c r="AC116" s="87">
        <v>851</v>
      </c>
      <c r="AD116" s="87">
        <v>843</v>
      </c>
      <c r="AE116" s="87">
        <v>728</v>
      </c>
      <c r="AF116" s="87">
        <v>672</v>
      </c>
      <c r="AG116" s="87">
        <v>601</v>
      </c>
      <c r="AH116" s="87">
        <v>726</v>
      </c>
      <c r="AI116" s="87">
        <v>849</v>
      </c>
      <c r="AJ116" s="87">
        <v>851</v>
      </c>
      <c r="AK116" s="87">
        <v>843</v>
      </c>
      <c r="AL116" s="87">
        <v>820</v>
      </c>
      <c r="AM116" s="87">
        <v>981</v>
      </c>
      <c r="AN116" s="87">
        <v>1045</v>
      </c>
      <c r="AO116" s="87">
        <v>1036</v>
      </c>
      <c r="AP116" s="87">
        <v>1070</v>
      </c>
      <c r="AQ116" s="87">
        <v>1038</v>
      </c>
      <c r="AR116" s="87">
        <v>989</v>
      </c>
      <c r="AS116" s="87">
        <v>942</v>
      </c>
      <c r="AT116" s="87">
        <v>897</v>
      </c>
      <c r="AU116" s="87">
        <v>834</v>
      </c>
      <c r="AV116" s="87">
        <v>950</v>
      </c>
      <c r="AW116" s="87">
        <v>871</v>
      </c>
      <c r="AX116" s="87">
        <v>908</v>
      </c>
      <c r="AY116" s="87">
        <v>836</v>
      </c>
      <c r="AZ116" s="87">
        <v>898</v>
      </c>
      <c r="BA116" s="87">
        <v>926</v>
      </c>
      <c r="BB116" s="87">
        <v>926</v>
      </c>
      <c r="BC116" s="87">
        <v>867</v>
      </c>
      <c r="BD116" s="87">
        <v>842</v>
      </c>
      <c r="BE116" s="87">
        <v>850</v>
      </c>
      <c r="BF116" s="87">
        <v>965</v>
      </c>
      <c r="BG116" s="87">
        <v>955</v>
      </c>
      <c r="BH116" s="87">
        <v>1086</v>
      </c>
      <c r="BI116" s="87">
        <v>1092</v>
      </c>
      <c r="BJ116" s="87">
        <v>1200</v>
      </c>
      <c r="BK116" s="87">
        <v>1195</v>
      </c>
      <c r="BL116" s="87">
        <v>1148</v>
      </c>
      <c r="BM116" s="87">
        <v>1217</v>
      </c>
      <c r="BN116" s="87">
        <v>1215</v>
      </c>
      <c r="BO116" s="87">
        <v>1218</v>
      </c>
      <c r="BP116" s="87">
        <v>1217</v>
      </c>
      <c r="BQ116" s="87">
        <v>1203</v>
      </c>
      <c r="BR116" s="87">
        <v>1144</v>
      </c>
      <c r="BS116" s="87">
        <v>1183</v>
      </c>
      <c r="BT116" s="87">
        <v>1110</v>
      </c>
      <c r="BU116" s="87">
        <v>1071</v>
      </c>
      <c r="BV116" s="87">
        <v>1029</v>
      </c>
      <c r="BW116" s="87">
        <v>1069</v>
      </c>
      <c r="BX116" s="87">
        <v>906</v>
      </c>
      <c r="BY116" s="87">
        <v>939</v>
      </c>
      <c r="BZ116" s="87">
        <v>905</v>
      </c>
      <c r="CA116" s="87">
        <v>875</v>
      </c>
      <c r="CB116" s="87">
        <v>887</v>
      </c>
      <c r="CC116" s="87">
        <v>905</v>
      </c>
      <c r="CD116" s="87">
        <v>955</v>
      </c>
      <c r="CE116" s="87">
        <v>935</v>
      </c>
      <c r="CF116" s="87">
        <v>987</v>
      </c>
      <c r="CG116" s="87">
        <v>969</v>
      </c>
      <c r="CH116" s="87">
        <v>1082</v>
      </c>
      <c r="CI116" s="87">
        <v>845</v>
      </c>
      <c r="CJ116" s="87">
        <v>802</v>
      </c>
      <c r="CK116" s="87">
        <v>844</v>
      </c>
      <c r="CL116" s="87">
        <v>770</v>
      </c>
      <c r="CM116" s="87">
        <v>667</v>
      </c>
      <c r="CN116" s="87">
        <v>581</v>
      </c>
      <c r="CO116" s="87">
        <v>555</v>
      </c>
      <c r="CP116" s="87">
        <v>558</v>
      </c>
      <c r="CQ116" s="87">
        <v>493</v>
      </c>
      <c r="CR116" s="87">
        <v>440</v>
      </c>
      <c r="CS116" s="87">
        <v>386</v>
      </c>
      <c r="CT116" s="87">
        <v>333</v>
      </c>
      <c r="CU116" s="87">
        <v>299</v>
      </c>
      <c r="CV116" s="87">
        <v>236</v>
      </c>
      <c r="CW116" s="87">
        <v>187</v>
      </c>
      <c r="CX116" s="87">
        <v>171</v>
      </c>
      <c r="CY116" s="87">
        <v>564</v>
      </c>
      <c r="CZ116" s="88">
        <v>695</v>
      </c>
      <c r="DA116" s="88">
        <v>721</v>
      </c>
      <c r="DB116" s="88">
        <v>797</v>
      </c>
      <c r="DC116" s="88">
        <v>777</v>
      </c>
      <c r="DD116" s="88">
        <v>790</v>
      </c>
      <c r="DE116" s="88">
        <v>817</v>
      </c>
      <c r="DF116" s="88">
        <v>777</v>
      </c>
      <c r="DG116" s="88">
        <v>795</v>
      </c>
      <c r="DH116" s="88">
        <v>793</v>
      </c>
      <c r="DI116" s="88">
        <v>836</v>
      </c>
      <c r="DJ116" s="88">
        <v>805</v>
      </c>
      <c r="DK116" s="88">
        <v>872</v>
      </c>
      <c r="DL116" s="88">
        <v>968</v>
      </c>
      <c r="DM116" s="88">
        <v>885</v>
      </c>
      <c r="DN116" s="88">
        <v>833</v>
      </c>
      <c r="DO116" s="88">
        <v>865</v>
      </c>
      <c r="DP116" s="88">
        <v>769</v>
      </c>
      <c r="DQ116" s="88">
        <v>765</v>
      </c>
      <c r="DR116" s="88">
        <v>736</v>
      </c>
      <c r="DS116" s="88">
        <v>598</v>
      </c>
      <c r="DT116" s="88">
        <v>600</v>
      </c>
      <c r="DU116" s="88">
        <v>612</v>
      </c>
      <c r="DV116" s="88">
        <v>733</v>
      </c>
      <c r="DW116" s="88">
        <v>756</v>
      </c>
      <c r="DX116" s="88">
        <v>786</v>
      </c>
      <c r="DY116" s="88">
        <v>873</v>
      </c>
      <c r="DZ116" s="88">
        <v>885</v>
      </c>
      <c r="EA116" s="88">
        <v>899</v>
      </c>
      <c r="EB116" s="88">
        <v>905</v>
      </c>
      <c r="EC116" s="88">
        <v>903</v>
      </c>
      <c r="ED116" s="88">
        <v>960</v>
      </c>
      <c r="EE116" s="88">
        <v>878</v>
      </c>
      <c r="EF116" s="88">
        <v>951</v>
      </c>
      <c r="EG116" s="88">
        <v>957</v>
      </c>
      <c r="EH116" s="88">
        <v>933</v>
      </c>
      <c r="EI116" s="88">
        <v>868</v>
      </c>
      <c r="EJ116" s="88">
        <v>855</v>
      </c>
      <c r="EK116" s="88">
        <v>883</v>
      </c>
      <c r="EL116" s="88">
        <v>917</v>
      </c>
      <c r="EM116" s="88">
        <v>980</v>
      </c>
      <c r="EN116" s="88">
        <v>935</v>
      </c>
      <c r="EO116" s="88">
        <v>930</v>
      </c>
      <c r="EP116" s="88">
        <v>861</v>
      </c>
      <c r="EQ116" s="88">
        <v>883</v>
      </c>
      <c r="ER116" s="88">
        <v>906</v>
      </c>
      <c r="ES116" s="88">
        <v>918</v>
      </c>
      <c r="ET116" s="88">
        <v>1033</v>
      </c>
      <c r="EU116" s="88">
        <v>1069</v>
      </c>
      <c r="EV116" s="88">
        <v>1120</v>
      </c>
      <c r="EW116" s="88">
        <v>1223</v>
      </c>
      <c r="EX116" s="88">
        <v>1123</v>
      </c>
      <c r="EY116" s="88">
        <v>1167</v>
      </c>
      <c r="EZ116" s="88">
        <v>1218</v>
      </c>
      <c r="FA116" s="88">
        <v>1260</v>
      </c>
      <c r="FB116" s="88">
        <v>1163</v>
      </c>
      <c r="FC116" s="88">
        <v>1245</v>
      </c>
      <c r="FD116" s="88">
        <v>1294</v>
      </c>
      <c r="FE116" s="88">
        <v>1181</v>
      </c>
      <c r="FF116" s="88">
        <v>1136</v>
      </c>
      <c r="FG116" s="88">
        <v>1131</v>
      </c>
      <c r="FH116" s="88">
        <v>1077</v>
      </c>
      <c r="FI116" s="88">
        <v>1076</v>
      </c>
      <c r="FJ116" s="88">
        <v>991</v>
      </c>
      <c r="FK116" s="88">
        <v>1009</v>
      </c>
      <c r="FL116" s="88">
        <v>934</v>
      </c>
      <c r="FM116" s="88">
        <v>953</v>
      </c>
      <c r="FN116" s="88">
        <v>923</v>
      </c>
      <c r="FO116" s="88">
        <v>995</v>
      </c>
      <c r="FP116" s="88">
        <v>940</v>
      </c>
      <c r="FQ116" s="88">
        <v>972</v>
      </c>
      <c r="FR116" s="88">
        <v>958</v>
      </c>
      <c r="FS116" s="88">
        <v>1064</v>
      </c>
      <c r="FT116" s="88">
        <v>1096</v>
      </c>
      <c r="FU116" s="88">
        <v>1149</v>
      </c>
      <c r="FV116" s="88">
        <v>866</v>
      </c>
      <c r="FW116" s="88">
        <v>909</v>
      </c>
      <c r="FX116" s="88">
        <v>948</v>
      </c>
      <c r="FY116" s="88">
        <v>891</v>
      </c>
      <c r="FZ116" s="88">
        <v>700</v>
      </c>
      <c r="GA116" s="88">
        <v>626</v>
      </c>
      <c r="GB116" s="88">
        <v>616</v>
      </c>
      <c r="GC116" s="88">
        <v>631</v>
      </c>
      <c r="GD116" s="88">
        <v>573</v>
      </c>
      <c r="GE116" s="88">
        <v>535</v>
      </c>
      <c r="GF116" s="88">
        <v>490</v>
      </c>
      <c r="GG116" s="88">
        <v>413</v>
      </c>
      <c r="GH116" s="88">
        <v>357</v>
      </c>
      <c r="GI116" s="88">
        <v>323</v>
      </c>
      <c r="GJ116" s="88">
        <v>293</v>
      </c>
      <c r="GK116" s="88">
        <v>249</v>
      </c>
      <c r="GL116" s="89">
        <v>1044</v>
      </c>
    </row>
    <row r="117" spans="1:194" s="1" customFormat="1" hidden="1" x14ac:dyDescent="0.25">
      <c r="A117" s="90" t="s">
        <v>249</v>
      </c>
      <c r="B117" s="148" t="s">
        <v>356</v>
      </c>
      <c r="C117" s="30" t="str">
        <f t="shared" si="26"/>
        <v xml:space="preserve">England – CCGs - Stockport </v>
      </c>
      <c r="D117" s="51">
        <f t="shared" si="25"/>
        <v>111346</v>
      </c>
      <c r="E117" s="51">
        <f t="shared" si="25"/>
        <v>118948</v>
      </c>
      <c r="F117" s="52">
        <f t="shared" si="27"/>
        <v>294197</v>
      </c>
      <c r="G117" s="52">
        <f t="shared" si="28"/>
        <v>144354</v>
      </c>
      <c r="H117" s="53">
        <f t="shared" si="29"/>
        <v>149843</v>
      </c>
      <c r="I117" s="53">
        <f t="shared" si="30"/>
        <v>111346</v>
      </c>
      <c r="J117" s="53">
        <f t="shared" si="31"/>
        <v>118948</v>
      </c>
      <c r="K117" s="50">
        <f t="shared" si="32"/>
        <v>33008</v>
      </c>
      <c r="L117" s="51">
        <f t="shared" si="33"/>
        <v>30895</v>
      </c>
      <c r="M117" s="87">
        <v>1654</v>
      </c>
      <c r="N117" s="87">
        <v>1618</v>
      </c>
      <c r="O117" s="87">
        <v>1813</v>
      </c>
      <c r="P117" s="87">
        <v>1777</v>
      </c>
      <c r="Q117" s="87">
        <v>1845</v>
      </c>
      <c r="R117" s="87">
        <v>1860</v>
      </c>
      <c r="S117" s="87">
        <v>1950</v>
      </c>
      <c r="T117" s="87">
        <v>1959</v>
      </c>
      <c r="U117" s="87">
        <v>1888</v>
      </c>
      <c r="V117" s="87">
        <v>1969</v>
      </c>
      <c r="W117" s="87">
        <v>1859</v>
      </c>
      <c r="X117" s="87">
        <v>1921</v>
      </c>
      <c r="Y117" s="87">
        <v>1872</v>
      </c>
      <c r="Z117" s="87">
        <v>1961</v>
      </c>
      <c r="AA117" s="87">
        <v>1877</v>
      </c>
      <c r="AB117" s="87">
        <v>1813</v>
      </c>
      <c r="AC117" s="87">
        <v>1725</v>
      </c>
      <c r="AD117" s="87">
        <v>1647</v>
      </c>
      <c r="AE117" s="87">
        <v>1616</v>
      </c>
      <c r="AF117" s="87">
        <v>1241</v>
      </c>
      <c r="AG117" s="87">
        <v>1229</v>
      </c>
      <c r="AH117" s="87">
        <v>1202</v>
      </c>
      <c r="AI117" s="87">
        <v>1379</v>
      </c>
      <c r="AJ117" s="87">
        <v>1586</v>
      </c>
      <c r="AK117" s="87">
        <v>1554</v>
      </c>
      <c r="AL117" s="87">
        <v>1554</v>
      </c>
      <c r="AM117" s="87">
        <v>1684</v>
      </c>
      <c r="AN117" s="87">
        <v>1552</v>
      </c>
      <c r="AO117" s="87">
        <v>1851</v>
      </c>
      <c r="AP117" s="87">
        <v>1815</v>
      </c>
      <c r="AQ117" s="87">
        <v>1717</v>
      </c>
      <c r="AR117" s="87">
        <v>1656</v>
      </c>
      <c r="AS117" s="87">
        <v>1933</v>
      </c>
      <c r="AT117" s="87">
        <v>1747</v>
      </c>
      <c r="AU117" s="87">
        <v>1817</v>
      </c>
      <c r="AV117" s="87">
        <v>1897</v>
      </c>
      <c r="AW117" s="87">
        <v>1795</v>
      </c>
      <c r="AX117" s="87">
        <v>1833</v>
      </c>
      <c r="AY117" s="87">
        <v>1804</v>
      </c>
      <c r="AZ117" s="87">
        <v>1931</v>
      </c>
      <c r="BA117" s="87">
        <v>1980</v>
      </c>
      <c r="BB117" s="87">
        <v>1934</v>
      </c>
      <c r="BC117" s="87">
        <v>1862</v>
      </c>
      <c r="BD117" s="87">
        <v>1802</v>
      </c>
      <c r="BE117" s="87">
        <v>1745</v>
      </c>
      <c r="BF117" s="87">
        <v>1892</v>
      </c>
      <c r="BG117" s="87">
        <v>1799</v>
      </c>
      <c r="BH117" s="87">
        <v>1803</v>
      </c>
      <c r="BI117" s="87">
        <v>2092</v>
      </c>
      <c r="BJ117" s="87">
        <v>2112</v>
      </c>
      <c r="BK117" s="87">
        <v>1961</v>
      </c>
      <c r="BL117" s="87">
        <v>2127</v>
      </c>
      <c r="BM117" s="87">
        <v>1957</v>
      </c>
      <c r="BN117" s="87">
        <v>2050</v>
      </c>
      <c r="BO117" s="87">
        <v>1982</v>
      </c>
      <c r="BP117" s="87">
        <v>2216</v>
      </c>
      <c r="BQ117" s="87">
        <v>2023</v>
      </c>
      <c r="BR117" s="87">
        <v>2007</v>
      </c>
      <c r="BS117" s="87">
        <v>1890</v>
      </c>
      <c r="BT117" s="87">
        <v>1884</v>
      </c>
      <c r="BU117" s="87">
        <v>1831</v>
      </c>
      <c r="BV117" s="87">
        <v>1827</v>
      </c>
      <c r="BW117" s="87">
        <v>1760</v>
      </c>
      <c r="BX117" s="87">
        <v>1703</v>
      </c>
      <c r="BY117" s="87">
        <v>1673</v>
      </c>
      <c r="BZ117" s="87">
        <v>1567</v>
      </c>
      <c r="CA117" s="87">
        <v>1550</v>
      </c>
      <c r="CB117" s="87">
        <v>1486</v>
      </c>
      <c r="CC117" s="87">
        <v>1410</v>
      </c>
      <c r="CD117" s="87">
        <v>1444</v>
      </c>
      <c r="CE117" s="87">
        <v>1413</v>
      </c>
      <c r="CF117" s="87">
        <v>1486</v>
      </c>
      <c r="CG117" s="87">
        <v>1631</v>
      </c>
      <c r="CH117" s="87">
        <v>1670</v>
      </c>
      <c r="CI117" s="87">
        <v>1224</v>
      </c>
      <c r="CJ117" s="87">
        <v>1154</v>
      </c>
      <c r="CK117" s="87">
        <v>1171</v>
      </c>
      <c r="CL117" s="87">
        <v>1105</v>
      </c>
      <c r="CM117" s="87">
        <v>928</v>
      </c>
      <c r="CN117" s="87">
        <v>835</v>
      </c>
      <c r="CO117" s="87">
        <v>873</v>
      </c>
      <c r="CP117" s="87">
        <v>774</v>
      </c>
      <c r="CQ117" s="87">
        <v>763</v>
      </c>
      <c r="CR117" s="87">
        <v>676</v>
      </c>
      <c r="CS117" s="87">
        <v>629</v>
      </c>
      <c r="CT117" s="87">
        <v>601</v>
      </c>
      <c r="CU117" s="87">
        <v>476</v>
      </c>
      <c r="CV117" s="87">
        <v>462</v>
      </c>
      <c r="CW117" s="87">
        <v>384</v>
      </c>
      <c r="CX117" s="87">
        <v>308</v>
      </c>
      <c r="CY117" s="87">
        <v>1021</v>
      </c>
      <c r="CZ117" s="88">
        <v>1537</v>
      </c>
      <c r="DA117" s="88">
        <v>1562</v>
      </c>
      <c r="DB117" s="88">
        <v>1602</v>
      </c>
      <c r="DC117" s="88">
        <v>1703</v>
      </c>
      <c r="DD117" s="88">
        <v>1855</v>
      </c>
      <c r="DE117" s="88">
        <v>1738</v>
      </c>
      <c r="DF117" s="88">
        <v>1818</v>
      </c>
      <c r="DG117" s="88">
        <v>1904</v>
      </c>
      <c r="DH117" s="88">
        <v>1904</v>
      </c>
      <c r="DI117" s="88">
        <v>1773</v>
      </c>
      <c r="DJ117" s="88">
        <v>1758</v>
      </c>
      <c r="DK117" s="88">
        <v>1800</v>
      </c>
      <c r="DL117" s="88">
        <v>1776</v>
      </c>
      <c r="DM117" s="88">
        <v>1713</v>
      </c>
      <c r="DN117" s="88">
        <v>1660</v>
      </c>
      <c r="DO117" s="88">
        <v>1647</v>
      </c>
      <c r="DP117" s="88">
        <v>1654</v>
      </c>
      <c r="DQ117" s="88">
        <v>1491</v>
      </c>
      <c r="DR117" s="88">
        <v>1391</v>
      </c>
      <c r="DS117" s="88">
        <v>1083</v>
      </c>
      <c r="DT117" s="88">
        <v>1051</v>
      </c>
      <c r="DU117" s="88">
        <v>1101</v>
      </c>
      <c r="DV117" s="88">
        <v>1286</v>
      </c>
      <c r="DW117" s="88">
        <v>1554</v>
      </c>
      <c r="DX117" s="88">
        <v>1489</v>
      </c>
      <c r="DY117" s="88">
        <v>1523</v>
      </c>
      <c r="DZ117" s="88">
        <v>1568</v>
      </c>
      <c r="EA117" s="88">
        <v>1712</v>
      </c>
      <c r="EB117" s="88">
        <v>1937</v>
      </c>
      <c r="EC117" s="88">
        <v>1885</v>
      </c>
      <c r="ED117" s="88">
        <v>1900</v>
      </c>
      <c r="EE117" s="88">
        <v>1959</v>
      </c>
      <c r="EF117" s="88">
        <v>2115</v>
      </c>
      <c r="EG117" s="88">
        <v>1987</v>
      </c>
      <c r="EH117" s="88">
        <v>1970</v>
      </c>
      <c r="EI117" s="88">
        <v>2056</v>
      </c>
      <c r="EJ117" s="88">
        <v>1968</v>
      </c>
      <c r="EK117" s="88">
        <v>2101</v>
      </c>
      <c r="EL117" s="88">
        <v>2086</v>
      </c>
      <c r="EM117" s="88">
        <v>2051</v>
      </c>
      <c r="EN117" s="88">
        <v>2030</v>
      </c>
      <c r="EO117" s="88">
        <v>1988</v>
      </c>
      <c r="EP117" s="88">
        <v>1912</v>
      </c>
      <c r="EQ117" s="88">
        <v>1812</v>
      </c>
      <c r="ER117" s="88">
        <v>1753</v>
      </c>
      <c r="ES117" s="88">
        <v>1820</v>
      </c>
      <c r="ET117" s="88">
        <v>1850</v>
      </c>
      <c r="EU117" s="88">
        <v>1946</v>
      </c>
      <c r="EV117" s="88">
        <v>2141</v>
      </c>
      <c r="EW117" s="88">
        <v>2161</v>
      </c>
      <c r="EX117" s="88">
        <v>1983</v>
      </c>
      <c r="EY117" s="88">
        <v>2134</v>
      </c>
      <c r="EZ117" s="88">
        <v>2127</v>
      </c>
      <c r="FA117" s="88">
        <v>2229</v>
      </c>
      <c r="FB117" s="88">
        <v>2134</v>
      </c>
      <c r="FC117" s="88">
        <v>2241</v>
      </c>
      <c r="FD117" s="88">
        <v>2068</v>
      </c>
      <c r="FE117" s="88">
        <v>2062</v>
      </c>
      <c r="FF117" s="88">
        <v>2149</v>
      </c>
      <c r="FG117" s="88">
        <v>1915</v>
      </c>
      <c r="FH117" s="88">
        <v>1970</v>
      </c>
      <c r="FI117" s="88">
        <v>1759</v>
      </c>
      <c r="FJ117" s="88">
        <v>1800</v>
      </c>
      <c r="FK117" s="88">
        <v>1674</v>
      </c>
      <c r="FL117" s="88">
        <v>1625</v>
      </c>
      <c r="FM117" s="88">
        <v>1575</v>
      </c>
      <c r="FN117" s="88">
        <v>1539</v>
      </c>
      <c r="FO117" s="88">
        <v>1571</v>
      </c>
      <c r="FP117" s="88">
        <v>1498</v>
      </c>
      <c r="FQ117" s="88">
        <v>1527</v>
      </c>
      <c r="FR117" s="88">
        <v>1611</v>
      </c>
      <c r="FS117" s="88">
        <v>1582</v>
      </c>
      <c r="FT117" s="88">
        <v>1629</v>
      </c>
      <c r="FU117" s="88">
        <v>1933</v>
      </c>
      <c r="FV117" s="88">
        <v>1405</v>
      </c>
      <c r="FW117" s="88">
        <v>1405</v>
      </c>
      <c r="FX117" s="88">
        <v>1279</v>
      </c>
      <c r="FY117" s="88">
        <v>1251</v>
      </c>
      <c r="FZ117" s="88">
        <v>1206</v>
      </c>
      <c r="GA117" s="88">
        <v>984</v>
      </c>
      <c r="GB117" s="88">
        <v>1045</v>
      </c>
      <c r="GC117" s="88">
        <v>1012</v>
      </c>
      <c r="GD117" s="88">
        <v>1025</v>
      </c>
      <c r="GE117" s="88">
        <v>893</v>
      </c>
      <c r="GF117" s="88">
        <v>831</v>
      </c>
      <c r="GG117" s="88">
        <v>752</v>
      </c>
      <c r="GH117" s="88">
        <v>605</v>
      </c>
      <c r="GI117" s="88">
        <v>669</v>
      </c>
      <c r="GJ117" s="88">
        <v>589</v>
      </c>
      <c r="GK117" s="88">
        <v>513</v>
      </c>
      <c r="GL117" s="89">
        <v>1963</v>
      </c>
    </row>
    <row r="118" spans="1:194" s="1" customFormat="1" hidden="1" x14ac:dyDescent="0.25">
      <c r="A118" s="90" t="s">
        <v>249</v>
      </c>
      <c r="B118" s="148" t="s">
        <v>357</v>
      </c>
      <c r="C118" s="30" t="str">
        <f t="shared" si="26"/>
        <v xml:space="preserve">England – CCGs - Stoke on Trent </v>
      </c>
      <c r="D118" s="51">
        <f t="shared" si="25"/>
        <v>102874</v>
      </c>
      <c r="E118" s="51">
        <f t="shared" si="25"/>
        <v>102346</v>
      </c>
      <c r="F118" s="52">
        <f t="shared" si="27"/>
        <v>264873</v>
      </c>
      <c r="G118" s="52">
        <f t="shared" si="28"/>
        <v>133290</v>
      </c>
      <c r="H118" s="53">
        <f t="shared" si="29"/>
        <v>131583</v>
      </c>
      <c r="I118" s="53">
        <f t="shared" si="30"/>
        <v>102874</v>
      </c>
      <c r="J118" s="53">
        <f t="shared" si="31"/>
        <v>102346</v>
      </c>
      <c r="K118" s="50">
        <f t="shared" si="32"/>
        <v>30416</v>
      </c>
      <c r="L118" s="51">
        <f t="shared" si="33"/>
        <v>29237</v>
      </c>
      <c r="M118" s="87">
        <v>1603</v>
      </c>
      <c r="N118" s="87">
        <v>1743</v>
      </c>
      <c r="O118" s="87">
        <v>1630</v>
      </c>
      <c r="P118" s="87">
        <v>1759</v>
      </c>
      <c r="Q118" s="87">
        <v>1822</v>
      </c>
      <c r="R118" s="87">
        <v>1755</v>
      </c>
      <c r="S118" s="87">
        <v>1847</v>
      </c>
      <c r="T118" s="87">
        <v>1852</v>
      </c>
      <c r="U118" s="87">
        <v>1848</v>
      </c>
      <c r="V118" s="87">
        <v>1798</v>
      </c>
      <c r="W118" s="87">
        <v>1678</v>
      </c>
      <c r="X118" s="87">
        <v>1554</v>
      </c>
      <c r="Y118" s="87">
        <v>1768</v>
      </c>
      <c r="Z118" s="87">
        <v>1572</v>
      </c>
      <c r="AA118" s="87">
        <v>1507</v>
      </c>
      <c r="AB118" s="87">
        <v>1681</v>
      </c>
      <c r="AC118" s="87">
        <v>1505</v>
      </c>
      <c r="AD118" s="87">
        <v>1494</v>
      </c>
      <c r="AE118" s="87">
        <v>1490</v>
      </c>
      <c r="AF118" s="87">
        <v>1749</v>
      </c>
      <c r="AG118" s="87">
        <v>2002</v>
      </c>
      <c r="AH118" s="87">
        <v>1986</v>
      </c>
      <c r="AI118" s="87">
        <v>1882</v>
      </c>
      <c r="AJ118" s="87">
        <v>1941</v>
      </c>
      <c r="AK118" s="87">
        <v>1768</v>
      </c>
      <c r="AL118" s="87">
        <v>1824</v>
      </c>
      <c r="AM118" s="87">
        <v>1841</v>
      </c>
      <c r="AN118" s="87">
        <v>1942</v>
      </c>
      <c r="AO118" s="87">
        <v>1939</v>
      </c>
      <c r="AP118" s="87">
        <v>2038</v>
      </c>
      <c r="AQ118" s="87">
        <v>1970</v>
      </c>
      <c r="AR118" s="87">
        <v>1845</v>
      </c>
      <c r="AS118" s="87">
        <v>1958</v>
      </c>
      <c r="AT118" s="87">
        <v>1898</v>
      </c>
      <c r="AU118" s="87">
        <v>1762</v>
      </c>
      <c r="AV118" s="87">
        <v>1874</v>
      </c>
      <c r="AW118" s="87">
        <v>1859</v>
      </c>
      <c r="AX118" s="87">
        <v>1770</v>
      </c>
      <c r="AY118" s="87">
        <v>1724</v>
      </c>
      <c r="AZ118" s="87">
        <v>1758</v>
      </c>
      <c r="BA118" s="87">
        <v>1626</v>
      </c>
      <c r="BB118" s="87">
        <v>1589</v>
      </c>
      <c r="BC118" s="87">
        <v>1375</v>
      </c>
      <c r="BD118" s="87">
        <v>1422</v>
      </c>
      <c r="BE118" s="87">
        <v>1481</v>
      </c>
      <c r="BF118" s="87">
        <v>1480</v>
      </c>
      <c r="BG118" s="87">
        <v>1465</v>
      </c>
      <c r="BH118" s="87">
        <v>1623</v>
      </c>
      <c r="BI118" s="87">
        <v>1705</v>
      </c>
      <c r="BJ118" s="87">
        <v>1791</v>
      </c>
      <c r="BK118" s="87">
        <v>1777</v>
      </c>
      <c r="BL118" s="87">
        <v>1842</v>
      </c>
      <c r="BM118" s="87">
        <v>1696</v>
      </c>
      <c r="BN118" s="87">
        <v>1776</v>
      </c>
      <c r="BO118" s="87">
        <v>1710</v>
      </c>
      <c r="BP118" s="87">
        <v>1766</v>
      </c>
      <c r="BQ118" s="87">
        <v>1762</v>
      </c>
      <c r="BR118" s="87">
        <v>1640</v>
      </c>
      <c r="BS118" s="87">
        <v>1817</v>
      </c>
      <c r="BT118" s="87">
        <v>1613</v>
      </c>
      <c r="BU118" s="87">
        <v>1527</v>
      </c>
      <c r="BV118" s="87">
        <v>1470</v>
      </c>
      <c r="BW118" s="87">
        <v>1501</v>
      </c>
      <c r="BX118" s="87">
        <v>1435</v>
      </c>
      <c r="BY118" s="87">
        <v>1421</v>
      </c>
      <c r="BZ118" s="87">
        <v>1320</v>
      </c>
      <c r="CA118" s="87">
        <v>1344</v>
      </c>
      <c r="CB118" s="87">
        <v>1322</v>
      </c>
      <c r="CC118" s="87">
        <v>1282</v>
      </c>
      <c r="CD118" s="87">
        <v>1107</v>
      </c>
      <c r="CE118" s="87">
        <v>1271</v>
      </c>
      <c r="CF118" s="87">
        <v>1247</v>
      </c>
      <c r="CG118" s="87">
        <v>1256</v>
      </c>
      <c r="CH118" s="87">
        <v>1381</v>
      </c>
      <c r="CI118" s="87">
        <v>1037</v>
      </c>
      <c r="CJ118" s="87">
        <v>1026</v>
      </c>
      <c r="CK118" s="87">
        <v>958</v>
      </c>
      <c r="CL118" s="87">
        <v>940</v>
      </c>
      <c r="CM118" s="87">
        <v>771</v>
      </c>
      <c r="CN118" s="87">
        <v>688</v>
      </c>
      <c r="CO118" s="87">
        <v>675</v>
      </c>
      <c r="CP118" s="87">
        <v>572</v>
      </c>
      <c r="CQ118" s="87">
        <v>590</v>
      </c>
      <c r="CR118" s="87">
        <v>488</v>
      </c>
      <c r="CS118" s="87">
        <v>486</v>
      </c>
      <c r="CT118" s="87">
        <v>351</v>
      </c>
      <c r="CU118" s="87">
        <v>332</v>
      </c>
      <c r="CV118" s="87">
        <v>282</v>
      </c>
      <c r="CW118" s="87">
        <v>248</v>
      </c>
      <c r="CX118" s="87">
        <v>192</v>
      </c>
      <c r="CY118" s="87">
        <v>578</v>
      </c>
      <c r="CZ118" s="88">
        <v>1586</v>
      </c>
      <c r="DA118" s="88">
        <v>1579</v>
      </c>
      <c r="DB118" s="88">
        <v>1636</v>
      </c>
      <c r="DC118" s="88">
        <v>1650</v>
      </c>
      <c r="DD118" s="88">
        <v>1675</v>
      </c>
      <c r="DE118" s="88">
        <v>1699</v>
      </c>
      <c r="DF118" s="88">
        <v>1886</v>
      </c>
      <c r="DG118" s="88">
        <v>1801</v>
      </c>
      <c r="DH118" s="88">
        <v>1777</v>
      </c>
      <c r="DI118" s="88">
        <v>1744</v>
      </c>
      <c r="DJ118" s="88">
        <v>1568</v>
      </c>
      <c r="DK118" s="88">
        <v>1660</v>
      </c>
      <c r="DL118" s="88">
        <v>1678</v>
      </c>
      <c r="DM118" s="88">
        <v>1532</v>
      </c>
      <c r="DN118" s="88">
        <v>1556</v>
      </c>
      <c r="DO118" s="88">
        <v>1428</v>
      </c>
      <c r="DP118" s="88">
        <v>1427</v>
      </c>
      <c r="DQ118" s="88">
        <v>1355</v>
      </c>
      <c r="DR118" s="88">
        <v>1298</v>
      </c>
      <c r="DS118" s="88">
        <v>1394</v>
      </c>
      <c r="DT118" s="88">
        <v>1657</v>
      </c>
      <c r="DU118" s="88">
        <v>1650</v>
      </c>
      <c r="DV118" s="88">
        <v>1568</v>
      </c>
      <c r="DW118" s="88">
        <v>1641</v>
      </c>
      <c r="DX118" s="88">
        <v>1699</v>
      </c>
      <c r="DY118" s="88">
        <v>1695</v>
      </c>
      <c r="DZ118" s="88">
        <v>1747</v>
      </c>
      <c r="EA118" s="88">
        <v>1912</v>
      </c>
      <c r="EB118" s="88">
        <v>1899</v>
      </c>
      <c r="EC118" s="88">
        <v>1902</v>
      </c>
      <c r="ED118" s="88">
        <v>1892</v>
      </c>
      <c r="EE118" s="88">
        <v>1882</v>
      </c>
      <c r="EF118" s="88">
        <v>1911</v>
      </c>
      <c r="EG118" s="88">
        <v>1770</v>
      </c>
      <c r="EH118" s="88">
        <v>1775</v>
      </c>
      <c r="EI118" s="88">
        <v>1850</v>
      </c>
      <c r="EJ118" s="88">
        <v>1618</v>
      </c>
      <c r="EK118" s="88">
        <v>1667</v>
      </c>
      <c r="EL118" s="88">
        <v>1732</v>
      </c>
      <c r="EM118" s="88">
        <v>1613</v>
      </c>
      <c r="EN118" s="88">
        <v>1593</v>
      </c>
      <c r="EO118" s="88">
        <v>1533</v>
      </c>
      <c r="EP118" s="88">
        <v>1330</v>
      </c>
      <c r="EQ118" s="88">
        <v>1331</v>
      </c>
      <c r="ER118" s="88">
        <v>1387</v>
      </c>
      <c r="ES118" s="88">
        <v>1467</v>
      </c>
      <c r="ET118" s="88">
        <v>1461</v>
      </c>
      <c r="EU118" s="88">
        <v>1623</v>
      </c>
      <c r="EV118" s="88">
        <v>1688</v>
      </c>
      <c r="EW118" s="88">
        <v>1756</v>
      </c>
      <c r="EX118" s="88">
        <v>1695</v>
      </c>
      <c r="EY118" s="88">
        <v>1754</v>
      </c>
      <c r="EZ118" s="88">
        <v>1654</v>
      </c>
      <c r="FA118" s="88">
        <v>1709</v>
      </c>
      <c r="FB118" s="88">
        <v>1720</v>
      </c>
      <c r="FC118" s="88">
        <v>1824</v>
      </c>
      <c r="FD118" s="88">
        <v>1629</v>
      </c>
      <c r="FE118" s="88">
        <v>1669</v>
      </c>
      <c r="FF118" s="88">
        <v>1643</v>
      </c>
      <c r="FG118" s="88">
        <v>1660</v>
      </c>
      <c r="FH118" s="88">
        <v>1535</v>
      </c>
      <c r="FI118" s="88">
        <v>1474</v>
      </c>
      <c r="FJ118" s="88">
        <v>1454</v>
      </c>
      <c r="FK118" s="88">
        <v>1513</v>
      </c>
      <c r="FL118" s="88">
        <v>1403</v>
      </c>
      <c r="FM118" s="88">
        <v>1403</v>
      </c>
      <c r="FN118" s="88">
        <v>1406</v>
      </c>
      <c r="FO118" s="88">
        <v>1285</v>
      </c>
      <c r="FP118" s="88">
        <v>1239</v>
      </c>
      <c r="FQ118" s="88">
        <v>1241</v>
      </c>
      <c r="FR118" s="88">
        <v>1294</v>
      </c>
      <c r="FS118" s="88">
        <v>1394</v>
      </c>
      <c r="FT118" s="88">
        <v>1374</v>
      </c>
      <c r="FU118" s="88">
        <v>1524</v>
      </c>
      <c r="FV118" s="88">
        <v>1080</v>
      </c>
      <c r="FW118" s="88">
        <v>1091</v>
      </c>
      <c r="FX118" s="88">
        <v>1034</v>
      </c>
      <c r="FY118" s="88">
        <v>1063</v>
      </c>
      <c r="FZ118" s="88">
        <v>873</v>
      </c>
      <c r="GA118" s="88">
        <v>807</v>
      </c>
      <c r="GB118" s="88">
        <v>828</v>
      </c>
      <c r="GC118" s="88">
        <v>732</v>
      </c>
      <c r="GD118" s="88">
        <v>759</v>
      </c>
      <c r="GE118" s="88">
        <v>699</v>
      </c>
      <c r="GF118" s="88">
        <v>622</v>
      </c>
      <c r="GG118" s="88">
        <v>552</v>
      </c>
      <c r="GH118" s="88">
        <v>466</v>
      </c>
      <c r="GI118" s="88">
        <v>428</v>
      </c>
      <c r="GJ118" s="88">
        <v>388</v>
      </c>
      <c r="GK118" s="88">
        <v>317</v>
      </c>
      <c r="GL118" s="89">
        <v>1170</v>
      </c>
    </row>
    <row r="119" spans="1:194" s="1" customFormat="1" hidden="1" x14ac:dyDescent="0.25">
      <c r="A119" s="90" t="s">
        <v>249</v>
      </c>
      <c r="B119" s="148" t="s">
        <v>358</v>
      </c>
      <c r="C119" s="30" t="str">
        <f t="shared" si="26"/>
        <v xml:space="preserve">England – CCGs - Sunderland </v>
      </c>
      <c r="D119" s="51">
        <f t="shared" si="25"/>
        <v>107086</v>
      </c>
      <c r="E119" s="51">
        <f t="shared" si="25"/>
        <v>115795</v>
      </c>
      <c r="F119" s="52">
        <f t="shared" si="27"/>
        <v>277846</v>
      </c>
      <c r="G119" s="52">
        <f t="shared" si="28"/>
        <v>135461</v>
      </c>
      <c r="H119" s="53">
        <f t="shared" si="29"/>
        <v>142385</v>
      </c>
      <c r="I119" s="53">
        <f t="shared" si="30"/>
        <v>107086</v>
      </c>
      <c r="J119" s="53">
        <f t="shared" si="31"/>
        <v>115795</v>
      </c>
      <c r="K119" s="50">
        <f t="shared" si="32"/>
        <v>28375</v>
      </c>
      <c r="L119" s="51">
        <f t="shared" si="33"/>
        <v>26590</v>
      </c>
      <c r="M119" s="87">
        <v>1280</v>
      </c>
      <c r="N119" s="87">
        <v>1428</v>
      </c>
      <c r="O119" s="87">
        <v>1536</v>
      </c>
      <c r="P119" s="87">
        <v>1573</v>
      </c>
      <c r="Q119" s="87">
        <v>1615</v>
      </c>
      <c r="R119" s="87">
        <v>1603</v>
      </c>
      <c r="S119" s="87">
        <v>1611</v>
      </c>
      <c r="T119" s="87">
        <v>1621</v>
      </c>
      <c r="U119" s="87">
        <v>1876</v>
      </c>
      <c r="V119" s="87">
        <v>1661</v>
      </c>
      <c r="W119" s="87">
        <v>1594</v>
      </c>
      <c r="X119" s="87">
        <v>1603</v>
      </c>
      <c r="Y119" s="87">
        <v>1624</v>
      </c>
      <c r="Z119" s="87">
        <v>1645</v>
      </c>
      <c r="AA119" s="87">
        <v>1560</v>
      </c>
      <c r="AB119" s="87">
        <v>1460</v>
      </c>
      <c r="AC119" s="87">
        <v>1575</v>
      </c>
      <c r="AD119" s="87">
        <v>1510</v>
      </c>
      <c r="AE119" s="87">
        <v>1444</v>
      </c>
      <c r="AF119" s="87">
        <v>1438</v>
      </c>
      <c r="AG119" s="87">
        <v>1549</v>
      </c>
      <c r="AH119" s="87">
        <v>1595</v>
      </c>
      <c r="AI119" s="87">
        <v>1715</v>
      </c>
      <c r="AJ119" s="87">
        <v>1652</v>
      </c>
      <c r="AK119" s="87">
        <v>1878</v>
      </c>
      <c r="AL119" s="87">
        <v>1849</v>
      </c>
      <c r="AM119" s="87">
        <v>1912</v>
      </c>
      <c r="AN119" s="87">
        <v>1906</v>
      </c>
      <c r="AO119" s="87">
        <v>2053</v>
      </c>
      <c r="AP119" s="87">
        <v>2181</v>
      </c>
      <c r="AQ119" s="87">
        <v>1983</v>
      </c>
      <c r="AR119" s="87">
        <v>2044</v>
      </c>
      <c r="AS119" s="87">
        <v>1935</v>
      </c>
      <c r="AT119" s="87">
        <v>1721</v>
      </c>
      <c r="AU119" s="87">
        <v>1809</v>
      </c>
      <c r="AV119" s="87">
        <v>1699</v>
      </c>
      <c r="AW119" s="87">
        <v>1626</v>
      </c>
      <c r="AX119" s="87">
        <v>1548</v>
      </c>
      <c r="AY119" s="87">
        <v>1567</v>
      </c>
      <c r="AZ119" s="87">
        <v>1551</v>
      </c>
      <c r="BA119" s="87">
        <v>1559</v>
      </c>
      <c r="BB119" s="87">
        <v>1568</v>
      </c>
      <c r="BC119" s="87">
        <v>1458</v>
      </c>
      <c r="BD119" s="87">
        <v>1285</v>
      </c>
      <c r="BE119" s="87">
        <v>1387</v>
      </c>
      <c r="BF119" s="87">
        <v>1435</v>
      </c>
      <c r="BG119" s="87">
        <v>1470</v>
      </c>
      <c r="BH119" s="87">
        <v>1652</v>
      </c>
      <c r="BI119" s="87">
        <v>1759</v>
      </c>
      <c r="BJ119" s="87">
        <v>1933</v>
      </c>
      <c r="BK119" s="87">
        <v>1791</v>
      </c>
      <c r="BL119" s="87">
        <v>1782</v>
      </c>
      <c r="BM119" s="87">
        <v>1860</v>
      </c>
      <c r="BN119" s="87">
        <v>1841</v>
      </c>
      <c r="BO119" s="87">
        <v>1874</v>
      </c>
      <c r="BP119" s="87">
        <v>2023</v>
      </c>
      <c r="BQ119" s="87">
        <v>1999</v>
      </c>
      <c r="BR119" s="87">
        <v>1980</v>
      </c>
      <c r="BS119" s="87">
        <v>1912</v>
      </c>
      <c r="BT119" s="87">
        <v>1932</v>
      </c>
      <c r="BU119" s="87">
        <v>1827</v>
      </c>
      <c r="BV119" s="87">
        <v>1892</v>
      </c>
      <c r="BW119" s="87">
        <v>1893</v>
      </c>
      <c r="BX119" s="87">
        <v>1896</v>
      </c>
      <c r="BY119" s="87">
        <v>1685</v>
      </c>
      <c r="BZ119" s="87">
        <v>1530</v>
      </c>
      <c r="CA119" s="87">
        <v>1572</v>
      </c>
      <c r="CB119" s="87">
        <v>1536</v>
      </c>
      <c r="CC119" s="87">
        <v>1472</v>
      </c>
      <c r="CD119" s="87">
        <v>1473</v>
      </c>
      <c r="CE119" s="87">
        <v>1424</v>
      </c>
      <c r="CF119" s="87">
        <v>1462</v>
      </c>
      <c r="CG119" s="87">
        <v>1512</v>
      </c>
      <c r="CH119" s="87">
        <v>1561</v>
      </c>
      <c r="CI119" s="87">
        <v>1151</v>
      </c>
      <c r="CJ119" s="87">
        <v>1048</v>
      </c>
      <c r="CK119" s="87">
        <v>994</v>
      </c>
      <c r="CL119" s="87">
        <v>949</v>
      </c>
      <c r="CM119" s="87">
        <v>831</v>
      </c>
      <c r="CN119" s="87">
        <v>718</v>
      </c>
      <c r="CO119" s="87">
        <v>731</v>
      </c>
      <c r="CP119" s="87">
        <v>741</v>
      </c>
      <c r="CQ119" s="87">
        <v>699</v>
      </c>
      <c r="CR119" s="87">
        <v>619</v>
      </c>
      <c r="CS119" s="87">
        <v>509</v>
      </c>
      <c r="CT119" s="87">
        <v>435</v>
      </c>
      <c r="CU119" s="87">
        <v>391</v>
      </c>
      <c r="CV119" s="87">
        <v>303</v>
      </c>
      <c r="CW119" s="87">
        <v>311</v>
      </c>
      <c r="CX119" s="87">
        <v>254</v>
      </c>
      <c r="CY119" s="87">
        <v>512</v>
      </c>
      <c r="CZ119" s="88">
        <v>1290</v>
      </c>
      <c r="DA119" s="88">
        <v>1296</v>
      </c>
      <c r="DB119" s="88">
        <v>1375</v>
      </c>
      <c r="DC119" s="88">
        <v>1498</v>
      </c>
      <c r="DD119" s="88">
        <v>1479</v>
      </c>
      <c r="DE119" s="88">
        <v>1488</v>
      </c>
      <c r="DF119" s="88">
        <v>1494</v>
      </c>
      <c r="DG119" s="88">
        <v>1490</v>
      </c>
      <c r="DH119" s="88">
        <v>1726</v>
      </c>
      <c r="DI119" s="88">
        <v>1510</v>
      </c>
      <c r="DJ119" s="88">
        <v>1545</v>
      </c>
      <c r="DK119" s="88">
        <v>1525</v>
      </c>
      <c r="DL119" s="88">
        <v>1573</v>
      </c>
      <c r="DM119" s="88">
        <v>1562</v>
      </c>
      <c r="DN119" s="88">
        <v>1507</v>
      </c>
      <c r="DO119" s="88">
        <v>1417</v>
      </c>
      <c r="DP119" s="88">
        <v>1419</v>
      </c>
      <c r="DQ119" s="88">
        <v>1396</v>
      </c>
      <c r="DR119" s="88">
        <v>1355</v>
      </c>
      <c r="DS119" s="88">
        <v>1376</v>
      </c>
      <c r="DT119" s="88">
        <v>1408</v>
      </c>
      <c r="DU119" s="88">
        <v>1457</v>
      </c>
      <c r="DV119" s="88">
        <v>1669</v>
      </c>
      <c r="DW119" s="88">
        <v>1803</v>
      </c>
      <c r="DX119" s="88">
        <v>1741</v>
      </c>
      <c r="DY119" s="88">
        <v>1755</v>
      </c>
      <c r="DZ119" s="88">
        <v>1906</v>
      </c>
      <c r="EA119" s="88">
        <v>1982</v>
      </c>
      <c r="EB119" s="88">
        <v>2177</v>
      </c>
      <c r="EC119" s="88">
        <v>2122</v>
      </c>
      <c r="ED119" s="88">
        <v>1946</v>
      </c>
      <c r="EE119" s="88">
        <v>1889</v>
      </c>
      <c r="EF119" s="88">
        <v>1883</v>
      </c>
      <c r="EG119" s="88">
        <v>1894</v>
      </c>
      <c r="EH119" s="88">
        <v>1803</v>
      </c>
      <c r="EI119" s="88">
        <v>1770</v>
      </c>
      <c r="EJ119" s="88">
        <v>1659</v>
      </c>
      <c r="EK119" s="88">
        <v>1708</v>
      </c>
      <c r="EL119" s="88">
        <v>1642</v>
      </c>
      <c r="EM119" s="88">
        <v>1721</v>
      </c>
      <c r="EN119" s="88">
        <v>1707</v>
      </c>
      <c r="EO119" s="88">
        <v>1655</v>
      </c>
      <c r="EP119" s="88">
        <v>1522</v>
      </c>
      <c r="EQ119" s="88">
        <v>1448</v>
      </c>
      <c r="ER119" s="88">
        <v>1587</v>
      </c>
      <c r="ES119" s="88">
        <v>1579</v>
      </c>
      <c r="ET119" s="88">
        <v>1576</v>
      </c>
      <c r="EU119" s="88">
        <v>1777</v>
      </c>
      <c r="EV119" s="88">
        <v>1952</v>
      </c>
      <c r="EW119" s="88">
        <v>2063</v>
      </c>
      <c r="EX119" s="88">
        <v>1989</v>
      </c>
      <c r="EY119" s="88">
        <v>1945</v>
      </c>
      <c r="EZ119" s="88">
        <v>2026</v>
      </c>
      <c r="FA119" s="88">
        <v>2091</v>
      </c>
      <c r="FB119" s="88">
        <v>2010</v>
      </c>
      <c r="FC119" s="88">
        <v>2070</v>
      </c>
      <c r="FD119" s="88">
        <v>2125</v>
      </c>
      <c r="FE119" s="88">
        <v>2080</v>
      </c>
      <c r="FF119" s="88">
        <v>2096</v>
      </c>
      <c r="FG119" s="88">
        <v>1956</v>
      </c>
      <c r="FH119" s="88">
        <v>1921</v>
      </c>
      <c r="FI119" s="88">
        <v>1935</v>
      </c>
      <c r="FJ119" s="88">
        <v>1928</v>
      </c>
      <c r="FK119" s="88">
        <v>1856</v>
      </c>
      <c r="FL119" s="88">
        <v>1764</v>
      </c>
      <c r="FM119" s="88">
        <v>1688</v>
      </c>
      <c r="FN119" s="88">
        <v>1681</v>
      </c>
      <c r="FO119" s="88">
        <v>1659</v>
      </c>
      <c r="FP119" s="88">
        <v>1666</v>
      </c>
      <c r="FQ119" s="88">
        <v>1620</v>
      </c>
      <c r="FR119" s="88">
        <v>1568</v>
      </c>
      <c r="FS119" s="88">
        <v>1651</v>
      </c>
      <c r="FT119" s="88">
        <v>1662</v>
      </c>
      <c r="FU119" s="88">
        <v>1855</v>
      </c>
      <c r="FV119" s="88">
        <v>1333</v>
      </c>
      <c r="FW119" s="88">
        <v>1295</v>
      </c>
      <c r="FX119" s="88">
        <v>1179</v>
      </c>
      <c r="FY119" s="88">
        <v>1076</v>
      </c>
      <c r="FZ119" s="88">
        <v>1025</v>
      </c>
      <c r="GA119" s="88">
        <v>959</v>
      </c>
      <c r="GB119" s="88">
        <v>1008</v>
      </c>
      <c r="GC119" s="88">
        <v>931</v>
      </c>
      <c r="GD119" s="88">
        <v>951</v>
      </c>
      <c r="GE119" s="88">
        <v>810</v>
      </c>
      <c r="GF119" s="88">
        <v>782</v>
      </c>
      <c r="GG119" s="88">
        <v>665</v>
      </c>
      <c r="GH119" s="88">
        <v>636</v>
      </c>
      <c r="GI119" s="88">
        <v>553</v>
      </c>
      <c r="GJ119" s="88">
        <v>481</v>
      </c>
      <c r="GK119" s="88">
        <v>465</v>
      </c>
      <c r="GL119" s="89">
        <v>1272</v>
      </c>
    </row>
    <row r="120" spans="1:194" s="1" customFormat="1" hidden="1" x14ac:dyDescent="0.25">
      <c r="A120" s="90" t="s">
        <v>249</v>
      </c>
      <c r="B120" s="148" t="s">
        <v>359</v>
      </c>
      <c r="C120" s="30" t="str">
        <f t="shared" si="26"/>
        <v xml:space="preserve">England – CCGs - Surrey Heartlands </v>
      </c>
      <c r="D120" s="51">
        <f t="shared" si="25"/>
        <v>396737</v>
      </c>
      <c r="E120" s="51">
        <f t="shared" si="25"/>
        <v>421113</v>
      </c>
      <c r="F120" s="52">
        <f t="shared" si="27"/>
        <v>1052425</v>
      </c>
      <c r="G120" s="52">
        <f t="shared" si="28"/>
        <v>516937</v>
      </c>
      <c r="H120" s="53">
        <f t="shared" si="29"/>
        <v>535488</v>
      </c>
      <c r="I120" s="53">
        <f t="shared" si="30"/>
        <v>396737</v>
      </c>
      <c r="J120" s="53">
        <f t="shared" si="31"/>
        <v>421113</v>
      </c>
      <c r="K120" s="50">
        <f t="shared" si="32"/>
        <v>120200</v>
      </c>
      <c r="L120" s="51">
        <f t="shared" si="33"/>
        <v>114375</v>
      </c>
      <c r="M120" s="87">
        <v>5543</v>
      </c>
      <c r="N120" s="87">
        <v>5922</v>
      </c>
      <c r="O120" s="87">
        <v>6341</v>
      </c>
      <c r="P120" s="87">
        <v>6422</v>
      </c>
      <c r="Q120" s="87">
        <v>6790</v>
      </c>
      <c r="R120" s="87">
        <v>6645</v>
      </c>
      <c r="S120" s="87">
        <v>6810</v>
      </c>
      <c r="T120" s="87">
        <v>6968</v>
      </c>
      <c r="U120" s="87">
        <v>7220</v>
      </c>
      <c r="V120" s="87">
        <v>7331</v>
      </c>
      <c r="W120" s="87">
        <v>7163</v>
      </c>
      <c r="X120" s="87">
        <v>7036</v>
      </c>
      <c r="Y120" s="87">
        <v>7309</v>
      </c>
      <c r="Z120" s="87">
        <v>6939</v>
      </c>
      <c r="AA120" s="87">
        <v>6705</v>
      </c>
      <c r="AB120" s="87">
        <v>6507</v>
      </c>
      <c r="AC120" s="87">
        <v>6318</v>
      </c>
      <c r="AD120" s="87">
        <v>6231</v>
      </c>
      <c r="AE120" s="87">
        <v>6030</v>
      </c>
      <c r="AF120" s="87">
        <v>5412</v>
      </c>
      <c r="AG120" s="87">
        <v>5061</v>
      </c>
      <c r="AH120" s="87">
        <v>5347</v>
      </c>
      <c r="AI120" s="87">
        <v>5606</v>
      </c>
      <c r="AJ120" s="87">
        <v>6087</v>
      </c>
      <c r="AK120" s="87">
        <v>5976</v>
      </c>
      <c r="AL120" s="87">
        <v>5994</v>
      </c>
      <c r="AM120" s="87">
        <v>5679</v>
      </c>
      <c r="AN120" s="87">
        <v>5819</v>
      </c>
      <c r="AO120" s="87">
        <v>5600</v>
      </c>
      <c r="AP120" s="87">
        <v>5680</v>
      </c>
      <c r="AQ120" s="87">
        <v>5810</v>
      </c>
      <c r="AR120" s="87">
        <v>5769</v>
      </c>
      <c r="AS120" s="87">
        <v>5850</v>
      </c>
      <c r="AT120" s="87">
        <v>5496</v>
      </c>
      <c r="AU120" s="87">
        <v>5619</v>
      </c>
      <c r="AV120" s="87">
        <v>5870</v>
      </c>
      <c r="AW120" s="87">
        <v>5854</v>
      </c>
      <c r="AX120" s="87">
        <v>6010</v>
      </c>
      <c r="AY120" s="87">
        <v>6575</v>
      </c>
      <c r="AZ120" s="87">
        <v>6732</v>
      </c>
      <c r="BA120" s="87">
        <v>7070</v>
      </c>
      <c r="BB120" s="87">
        <v>7242</v>
      </c>
      <c r="BC120" s="87">
        <v>7184</v>
      </c>
      <c r="BD120" s="87">
        <v>7185</v>
      </c>
      <c r="BE120" s="87">
        <v>7199</v>
      </c>
      <c r="BF120" s="87">
        <v>7456</v>
      </c>
      <c r="BG120" s="87">
        <v>7373</v>
      </c>
      <c r="BH120" s="87">
        <v>7473</v>
      </c>
      <c r="BI120" s="87">
        <v>7693</v>
      </c>
      <c r="BJ120" s="87">
        <v>7571</v>
      </c>
      <c r="BK120" s="87">
        <v>7380</v>
      </c>
      <c r="BL120" s="87">
        <v>7440</v>
      </c>
      <c r="BM120" s="87">
        <v>7487</v>
      </c>
      <c r="BN120" s="87">
        <v>7799</v>
      </c>
      <c r="BO120" s="87">
        <v>7732</v>
      </c>
      <c r="BP120" s="87">
        <v>7710</v>
      </c>
      <c r="BQ120" s="87">
        <v>7734</v>
      </c>
      <c r="BR120" s="87">
        <v>7501</v>
      </c>
      <c r="BS120" s="87">
        <v>7057</v>
      </c>
      <c r="BT120" s="87">
        <v>6892</v>
      </c>
      <c r="BU120" s="87">
        <v>6423</v>
      </c>
      <c r="BV120" s="87">
        <v>5936</v>
      </c>
      <c r="BW120" s="87">
        <v>5919</v>
      </c>
      <c r="BX120" s="87">
        <v>5574</v>
      </c>
      <c r="BY120" s="87">
        <v>5387</v>
      </c>
      <c r="BZ120" s="87">
        <v>5155</v>
      </c>
      <c r="CA120" s="87">
        <v>4878</v>
      </c>
      <c r="CB120" s="87">
        <v>4874</v>
      </c>
      <c r="CC120" s="87">
        <v>4716</v>
      </c>
      <c r="CD120" s="87">
        <v>4528</v>
      </c>
      <c r="CE120" s="87">
        <v>4641</v>
      </c>
      <c r="CF120" s="87">
        <v>4856</v>
      </c>
      <c r="CG120" s="87">
        <v>5171</v>
      </c>
      <c r="CH120" s="87">
        <v>5646</v>
      </c>
      <c r="CI120" s="87">
        <v>4414</v>
      </c>
      <c r="CJ120" s="87">
        <v>4010</v>
      </c>
      <c r="CK120" s="87">
        <v>3987</v>
      </c>
      <c r="CL120" s="87">
        <v>3756</v>
      </c>
      <c r="CM120" s="87">
        <v>3113</v>
      </c>
      <c r="CN120" s="87">
        <v>2698</v>
      </c>
      <c r="CO120" s="87">
        <v>2827</v>
      </c>
      <c r="CP120" s="87">
        <v>2747</v>
      </c>
      <c r="CQ120" s="87">
        <v>2540</v>
      </c>
      <c r="CR120" s="87">
        <v>2420</v>
      </c>
      <c r="CS120" s="87">
        <v>2300</v>
      </c>
      <c r="CT120" s="87">
        <v>1942</v>
      </c>
      <c r="CU120" s="87">
        <v>1702</v>
      </c>
      <c r="CV120" s="87">
        <v>1488</v>
      </c>
      <c r="CW120" s="87">
        <v>1439</v>
      </c>
      <c r="CX120" s="87">
        <v>1227</v>
      </c>
      <c r="CY120" s="87">
        <v>4369</v>
      </c>
      <c r="CZ120" s="88">
        <v>5338</v>
      </c>
      <c r="DA120" s="88">
        <v>5657</v>
      </c>
      <c r="DB120" s="88">
        <v>5854</v>
      </c>
      <c r="DC120" s="88">
        <v>6154</v>
      </c>
      <c r="DD120" s="88">
        <v>6402</v>
      </c>
      <c r="DE120" s="88">
        <v>6631</v>
      </c>
      <c r="DF120" s="88">
        <v>6509</v>
      </c>
      <c r="DG120" s="88">
        <v>6665</v>
      </c>
      <c r="DH120" s="88">
        <v>6958</v>
      </c>
      <c r="DI120" s="88">
        <v>6905</v>
      </c>
      <c r="DJ120" s="88">
        <v>6856</v>
      </c>
      <c r="DK120" s="88">
        <v>6547</v>
      </c>
      <c r="DL120" s="88">
        <v>6610</v>
      </c>
      <c r="DM120" s="88">
        <v>6488</v>
      </c>
      <c r="DN120" s="88">
        <v>6446</v>
      </c>
      <c r="DO120" s="88">
        <v>6135</v>
      </c>
      <c r="DP120" s="88">
        <v>6157</v>
      </c>
      <c r="DQ120" s="88">
        <v>6063</v>
      </c>
      <c r="DR120" s="88">
        <v>5749</v>
      </c>
      <c r="DS120" s="88">
        <v>4907</v>
      </c>
      <c r="DT120" s="88">
        <v>4725</v>
      </c>
      <c r="DU120" s="88">
        <v>5246</v>
      </c>
      <c r="DV120" s="88">
        <v>5392</v>
      </c>
      <c r="DW120" s="88">
        <v>5521</v>
      </c>
      <c r="DX120" s="88">
        <v>5627</v>
      </c>
      <c r="DY120" s="88">
        <v>5432</v>
      </c>
      <c r="DZ120" s="88">
        <v>5371</v>
      </c>
      <c r="EA120" s="88">
        <v>5320</v>
      </c>
      <c r="EB120" s="88">
        <v>5597</v>
      </c>
      <c r="EC120" s="88">
        <v>5756</v>
      </c>
      <c r="ED120" s="88">
        <v>5644</v>
      </c>
      <c r="EE120" s="88">
        <v>5764</v>
      </c>
      <c r="EF120" s="88">
        <v>6063</v>
      </c>
      <c r="EG120" s="88">
        <v>5945</v>
      </c>
      <c r="EH120" s="88">
        <v>6200</v>
      </c>
      <c r="EI120" s="88">
        <v>6403</v>
      </c>
      <c r="EJ120" s="88">
        <v>6690</v>
      </c>
      <c r="EK120" s="88">
        <v>7010</v>
      </c>
      <c r="EL120" s="88">
        <v>7324</v>
      </c>
      <c r="EM120" s="88">
        <v>7658</v>
      </c>
      <c r="EN120" s="88">
        <v>7825</v>
      </c>
      <c r="EO120" s="88">
        <v>7615</v>
      </c>
      <c r="EP120" s="88">
        <v>7434</v>
      </c>
      <c r="EQ120" s="88">
        <v>7358</v>
      </c>
      <c r="ER120" s="88">
        <v>7358</v>
      </c>
      <c r="ES120" s="88">
        <v>7600</v>
      </c>
      <c r="ET120" s="88">
        <v>7445</v>
      </c>
      <c r="EU120" s="88">
        <v>7703</v>
      </c>
      <c r="EV120" s="88">
        <v>7701</v>
      </c>
      <c r="EW120" s="88">
        <v>8096</v>
      </c>
      <c r="EX120" s="88">
        <v>7460</v>
      </c>
      <c r="EY120" s="88">
        <v>7651</v>
      </c>
      <c r="EZ120" s="88">
        <v>7874</v>
      </c>
      <c r="FA120" s="88">
        <v>7889</v>
      </c>
      <c r="FB120" s="88">
        <v>7881</v>
      </c>
      <c r="FC120" s="88">
        <v>7808</v>
      </c>
      <c r="FD120" s="88">
        <v>7775</v>
      </c>
      <c r="FE120" s="88">
        <v>7379</v>
      </c>
      <c r="FF120" s="88">
        <v>7101</v>
      </c>
      <c r="FG120" s="88">
        <v>6909</v>
      </c>
      <c r="FH120" s="88">
        <v>6501</v>
      </c>
      <c r="FI120" s="88">
        <v>6355</v>
      </c>
      <c r="FJ120" s="88">
        <v>6017</v>
      </c>
      <c r="FK120" s="88">
        <v>5740</v>
      </c>
      <c r="FL120" s="88">
        <v>5437</v>
      </c>
      <c r="FM120" s="88">
        <v>5321</v>
      </c>
      <c r="FN120" s="88">
        <v>5130</v>
      </c>
      <c r="FO120" s="88">
        <v>5164</v>
      </c>
      <c r="FP120" s="88">
        <v>5002</v>
      </c>
      <c r="FQ120" s="88">
        <v>5149</v>
      </c>
      <c r="FR120" s="88">
        <v>5264</v>
      </c>
      <c r="FS120" s="88">
        <v>5441</v>
      </c>
      <c r="FT120" s="88">
        <v>5717</v>
      </c>
      <c r="FU120" s="88">
        <v>6114</v>
      </c>
      <c r="FV120" s="88">
        <v>4930</v>
      </c>
      <c r="FW120" s="88">
        <v>4617</v>
      </c>
      <c r="FX120" s="88">
        <v>4713</v>
      </c>
      <c r="FY120" s="88">
        <v>4318</v>
      </c>
      <c r="FZ120" s="88">
        <v>3765</v>
      </c>
      <c r="GA120" s="88">
        <v>3356</v>
      </c>
      <c r="GB120" s="88">
        <v>3466</v>
      </c>
      <c r="GC120" s="88">
        <v>3501</v>
      </c>
      <c r="GD120" s="88">
        <v>3227</v>
      </c>
      <c r="GE120" s="88">
        <v>3091</v>
      </c>
      <c r="GF120" s="88">
        <v>2842</v>
      </c>
      <c r="GG120" s="88">
        <v>2671</v>
      </c>
      <c r="GH120" s="88">
        <v>2466</v>
      </c>
      <c r="GI120" s="88">
        <v>2316</v>
      </c>
      <c r="GJ120" s="88">
        <v>2132</v>
      </c>
      <c r="GK120" s="88">
        <v>1887</v>
      </c>
      <c r="GL120" s="89">
        <v>8257</v>
      </c>
    </row>
    <row r="121" spans="1:194" s="1" customFormat="1" hidden="1" x14ac:dyDescent="0.25">
      <c r="A121" s="90" t="s">
        <v>249</v>
      </c>
      <c r="B121" s="148" t="s">
        <v>360</v>
      </c>
      <c r="C121" s="30" t="str">
        <f t="shared" si="26"/>
        <v xml:space="preserve">England – CCGs - Tameside and Glossop </v>
      </c>
      <c r="D121" s="51">
        <f t="shared" si="25"/>
        <v>98898</v>
      </c>
      <c r="E121" s="51">
        <f t="shared" si="25"/>
        <v>104171</v>
      </c>
      <c r="F121" s="52">
        <f t="shared" si="27"/>
        <v>260721</v>
      </c>
      <c r="G121" s="52">
        <f t="shared" si="28"/>
        <v>128389</v>
      </c>
      <c r="H121" s="53">
        <f t="shared" si="29"/>
        <v>132332</v>
      </c>
      <c r="I121" s="53">
        <f t="shared" si="30"/>
        <v>98898</v>
      </c>
      <c r="J121" s="53">
        <f t="shared" si="31"/>
        <v>104171</v>
      </c>
      <c r="K121" s="50">
        <f t="shared" si="32"/>
        <v>29491</v>
      </c>
      <c r="L121" s="51">
        <f t="shared" si="33"/>
        <v>28161</v>
      </c>
      <c r="M121" s="87">
        <v>1536</v>
      </c>
      <c r="N121" s="87">
        <v>1638</v>
      </c>
      <c r="O121" s="87">
        <v>1625</v>
      </c>
      <c r="P121" s="87">
        <v>1738</v>
      </c>
      <c r="Q121" s="87">
        <v>1680</v>
      </c>
      <c r="R121" s="87">
        <v>1692</v>
      </c>
      <c r="S121" s="87">
        <v>1660</v>
      </c>
      <c r="T121" s="87">
        <v>1737</v>
      </c>
      <c r="U121" s="87">
        <v>1775</v>
      </c>
      <c r="V121" s="87">
        <v>1771</v>
      </c>
      <c r="W121" s="87">
        <v>1734</v>
      </c>
      <c r="X121" s="87">
        <v>1628</v>
      </c>
      <c r="Y121" s="87">
        <v>1724</v>
      </c>
      <c r="Z121" s="87">
        <v>1578</v>
      </c>
      <c r="AA121" s="87">
        <v>1585</v>
      </c>
      <c r="AB121" s="87">
        <v>1480</v>
      </c>
      <c r="AC121" s="87">
        <v>1533</v>
      </c>
      <c r="AD121" s="87">
        <v>1377</v>
      </c>
      <c r="AE121" s="87">
        <v>1401</v>
      </c>
      <c r="AF121" s="87">
        <v>1175</v>
      </c>
      <c r="AG121" s="87">
        <v>1209</v>
      </c>
      <c r="AH121" s="87">
        <v>1337</v>
      </c>
      <c r="AI121" s="87">
        <v>1379</v>
      </c>
      <c r="AJ121" s="87">
        <v>1522</v>
      </c>
      <c r="AK121" s="87">
        <v>1693</v>
      </c>
      <c r="AL121" s="87">
        <v>1514</v>
      </c>
      <c r="AM121" s="87">
        <v>1642</v>
      </c>
      <c r="AN121" s="87">
        <v>1601</v>
      </c>
      <c r="AO121" s="87">
        <v>1751</v>
      </c>
      <c r="AP121" s="87">
        <v>1767</v>
      </c>
      <c r="AQ121" s="87">
        <v>1688</v>
      </c>
      <c r="AR121" s="87">
        <v>1656</v>
      </c>
      <c r="AS121" s="87">
        <v>1706</v>
      </c>
      <c r="AT121" s="87">
        <v>1722</v>
      </c>
      <c r="AU121" s="87">
        <v>1721</v>
      </c>
      <c r="AV121" s="87">
        <v>1635</v>
      </c>
      <c r="AW121" s="87">
        <v>1633</v>
      </c>
      <c r="AX121" s="87">
        <v>1667</v>
      </c>
      <c r="AY121" s="87">
        <v>1577</v>
      </c>
      <c r="AZ121" s="87">
        <v>1593</v>
      </c>
      <c r="BA121" s="87">
        <v>1590</v>
      </c>
      <c r="BB121" s="87">
        <v>1608</v>
      </c>
      <c r="BC121" s="87">
        <v>1472</v>
      </c>
      <c r="BD121" s="87">
        <v>1485</v>
      </c>
      <c r="BE121" s="87">
        <v>1524</v>
      </c>
      <c r="BF121" s="87">
        <v>1469</v>
      </c>
      <c r="BG121" s="87">
        <v>1512</v>
      </c>
      <c r="BH121" s="87">
        <v>1613</v>
      </c>
      <c r="BI121" s="87">
        <v>1788</v>
      </c>
      <c r="BJ121" s="87">
        <v>1861</v>
      </c>
      <c r="BK121" s="87">
        <v>1854</v>
      </c>
      <c r="BL121" s="87">
        <v>1919</v>
      </c>
      <c r="BM121" s="87">
        <v>1884</v>
      </c>
      <c r="BN121" s="87">
        <v>1871</v>
      </c>
      <c r="BO121" s="87">
        <v>1952</v>
      </c>
      <c r="BP121" s="87">
        <v>1962</v>
      </c>
      <c r="BQ121" s="87">
        <v>1934</v>
      </c>
      <c r="BR121" s="87">
        <v>1839</v>
      </c>
      <c r="BS121" s="87">
        <v>1829</v>
      </c>
      <c r="BT121" s="87">
        <v>1810</v>
      </c>
      <c r="BU121" s="87">
        <v>1664</v>
      </c>
      <c r="BV121" s="87">
        <v>1621</v>
      </c>
      <c r="BW121" s="87">
        <v>1576</v>
      </c>
      <c r="BX121" s="87">
        <v>1547</v>
      </c>
      <c r="BY121" s="87">
        <v>1411</v>
      </c>
      <c r="BZ121" s="87">
        <v>1269</v>
      </c>
      <c r="CA121" s="87">
        <v>1276</v>
      </c>
      <c r="CB121" s="87">
        <v>1308</v>
      </c>
      <c r="CC121" s="87">
        <v>1300</v>
      </c>
      <c r="CD121" s="87">
        <v>1213</v>
      </c>
      <c r="CE121" s="87">
        <v>1281</v>
      </c>
      <c r="CF121" s="87">
        <v>1272</v>
      </c>
      <c r="CG121" s="87">
        <v>1435</v>
      </c>
      <c r="CH121" s="87">
        <v>1461</v>
      </c>
      <c r="CI121" s="87">
        <v>1013</v>
      </c>
      <c r="CJ121" s="87">
        <v>1022</v>
      </c>
      <c r="CK121" s="87">
        <v>970</v>
      </c>
      <c r="CL121" s="87">
        <v>927</v>
      </c>
      <c r="CM121" s="87">
        <v>770</v>
      </c>
      <c r="CN121" s="87">
        <v>625</v>
      </c>
      <c r="CO121" s="87">
        <v>661</v>
      </c>
      <c r="CP121" s="87">
        <v>579</v>
      </c>
      <c r="CQ121" s="87">
        <v>558</v>
      </c>
      <c r="CR121" s="87">
        <v>454</v>
      </c>
      <c r="CS121" s="87">
        <v>434</v>
      </c>
      <c r="CT121" s="87">
        <v>380</v>
      </c>
      <c r="CU121" s="87">
        <v>298</v>
      </c>
      <c r="CV121" s="87">
        <v>253</v>
      </c>
      <c r="CW121" s="87">
        <v>239</v>
      </c>
      <c r="CX121" s="87">
        <v>187</v>
      </c>
      <c r="CY121" s="87">
        <v>529</v>
      </c>
      <c r="CZ121" s="88">
        <v>1417</v>
      </c>
      <c r="DA121" s="88">
        <v>1499</v>
      </c>
      <c r="DB121" s="88">
        <v>1502</v>
      </c>
      <c r="DC121" s="88">
        <v>1573</v>
      </c>
      <c r="DD121" s="88">
        <v>1613</v>
      </c>
      <c r="DE121" s="88">
        <v>1603</v>
      </c>
      <c r="DF121" s="88">
        <v>1629</v>
      </c>
      <c r="DG121" s="88">
        <v>1667</v>
      </c>
      <c r="DH121" s="88">
        <v>1751</v>
      </c>
      <c r="DI121" s="88">
        <v>1733</v>
      </c>
      <c r="DJ121" s="88">
        <v>1668</v>
      </c>
      <c r="DK121" s="88">
        <v>1571</v>
      </c>
      <c r="DL121" s="88">
        <v>1636</v>
      </c>
      <c r="DM121" s="88">
        <v>1499</v>
      </c>
      <c r="DN121" s="88">
        <v>1557</v>
      </c>
      <c r="DO121" s="88">
        <v>1459</v>
      </c>
      <c r="DP121" s="88">
        <v>1422</v>
      </c>
      <c r="DQ121" s="88">
        <v>1362</v>
      </c>
      <c r="DR121" s="88">
        <v>1372</v>
      </c>
      <c r="DS121" s="88">
        <v>1093</v>
      </c>
      <c r="DT121" s="88">
        <v>1098</v>
      </c>
      <c r="DU121" s="88">
        <v>1287</v>
      </c>
      <c r="DV121" s="88">
        <v>1284</v>
      </c>
      <c r="DW121" s="88">
        <v>1455</v>
      </c>
      <c r="DX121" s="88">
        <v>1551</v>
      </c>
      <c r="DY121" s="88">
        <v>1610</v>
      </c>
      <c r="DZ121" s="88">
        <v>1628</v>
      </c>
      <c r="EA121" s="88">
        <v>1680</v>
      </c>
      <c r="EB121" s="88">
        <v>1838</v>
      </c>
      <c r="EC121" s="88">
        <v>1890</v>
      </c>
      <c r="ED121" s="88">
        <v>1847</v>
      </c>
      <c r="EE121" s="88">
        <v>1898</v>
      </c>
      <c r="EF121" s="88">
        <v>1843</v>
      </c>
      <c r="EG121" s="88">
        <v>1813</v>
      </c>
      <c r="EH121" s="88">
        <v>1893</v>
      </c>
      <c r="EI121" s="88">
        <v>1876</v>
      </c>
      <c r="EJ121" s="88">
        <v>1744</v>
      </c>
      <c r="EK121" s="88">
        <v>1719</v>
      </c>
      <c r="EL121" s="88">
        <v>1826</v>
      </c>
      <c r="EM121" s="88">
        <v>1712</v>
      </c>
      <c r="EN121" s="88">
        <v>1744</v>
      </c>
      <c r="EO121" s="88">
        <v>1622</v>
      </c>
      <c r="EP121" s="88">
        <v>1503</v>
      </c>
      <c r="EQ121" s="88">
        <v>1426</v>
      </c>
      <c r="ER121" s="88">
        <v>1413</v>
      </c>
      <c r="ES121" s="88">
        <v>1551</v>
      </c>
      <c r="ET121" s="88">
        <v>1628</v>
      </c>
      <c r="EU121" s="88">
        <v>1682</v>
      </c>
      <c r="EV121" s="88">
        <v>1875</v>
      </c>
      <c r="EW121" s="88">
        <v>1919</v>
      </c>
      <c r="EX121" s="88">
        <v>1882</v>
      </c>
      <c r="EY121" s="88">
        <v>1899</v>
      </c>
      <c r="EZ121" s="88">
        <v>1998</v>
      </c>
      <c r="FA121" s="88">
        <v>1987</v>
      </c>
      <c r="FB121" s="88">
        <v>2000</v>
      </c>
      <c r="FC121" s="88">
        <v>1978</v>
      </c>
      <c r="FD121" s="88">
        <v>1968</v>
      </c>
      <c r="FE121" s="88">
        <v>1910</v>
      </c>
      <c r="FF121" s="88">
        <v>1863</v>
      </c>
      <c r="FG121" s="88">
        <v>1876</v>
      </c>
      <c r="FH121" s="88">
        <v>1589</v>
      </c>
      <c r="FI121" s="88">
        <v>1617</v>
      </c>
      <c r="FJ121" s="88">
        <v>1528</v>
      </c>
      <c r="FK121" s="88">
        <v>1484</v>
      </c>
      <c r="FL121" s="88">
        <v>1374</v>
      </c>
      <c r="FM121" s="88">
        <v>1275</v>
      </c>
      <c r="FN121" s="88">
        <v>1330</v>
      </c>
      <c r="FO121" s="88">
        <v>1355</v>
      </c>
      <c r="FP121" s="88">
        <v>1233</v>
      </c>
      <c r="FQ121" s="88">
        <v>1387</v>
      </c>
      <c r="FR121" s="88">
        <v>1301</v>
      </c>
      <c r="FS121" s="88">
        <v>1319</v>
      </c>
      <c r="FT121" s="88">
        <v>1412</v>
      </c>
      <c r="FU121" s="88">
        <v>1610</v>
      </c>
      <c r="FV121" s="88">
        <v>1143</v>
      </c>
      <c r="FW121" s="88">
        <v>1055</v>
      </c>
      <c r="FX121" s="88">
        <v>1080</v>
      </c>
      <c r="FY121" s="88">
        <v>1011</v>
      </c>
      <c r="FZ121" s="88">
        <v>918</v>
      </c>
      <c r="GA121" s="88">
        <v>804</v>
      </c>
      <c r="GB121" s="88">
        <v>791</v>
      </c>
      <c r="GC121" s="88">
        <v>696</v>
      </c>
      <c r="GD121" s="88">
        <v>785</v>
      </c>
      <c r="GE121" s="88">
        <v>625</v>
      </c>
      <c r="GF121" s="88">
        <v>588</v>
      </c>
      <c r="GG121" s="88">
        <v>533</v>
      </c>
      <c r="GH121" s="88">
        <v>444</v>
      </c>
      <c r="GI121" s="88">
        <v>379</v>
      </c>
      <c r="GJ121" s="88">
        <v>358</v>
      </c>
      <c r="GK121" s="88">
        <v>305</v>
      </c>
      <c r="GL121" s="89">
        <v>1161</v>
      </c>
    </row>
    <row r="122" spans="1:194" s="1" customFormat="1" hidden="1" x14ac:dyDescent="0.25">
      <c r="A122" s="90" t="s">
        <v>249</v>
      </c>
      <c r="B122" s="148" t="s">
        <v>361</v>
      </c>
      <c r="C122" s="30" t="str">
        <f t="shared" si="26"/>
        <v xml:space="preserve">England – CCGs - Tees Valley </v>
      </c>
      <c r="D122" s="51">
        <f t="shared" si="25"/>
        <v>256901</v>
      </c>
      <c r="E122" s="51">
        <f t="shared" si="25"/>
        <v>272771</v>
      </c>
      <c r="F122" s="52">
        <f t="shared" si="27"/>
        <v>677170</v>
      </c>
      <c r="G122" s="52">
        <f t="shared" si="28"/>
        <v>332507</v>
      </c>
      <c r="H122" s="53">
        <f t="shared" si="29"/>
        <v>344663</v>
      </c>
      <c r="I122" s="53">
        <f t="shared" si="30"/>
        <v>256901</v>
      </c>
      <c r="J122" s="53">
        <f t="shared" si="31"/>
        <v>272771</v>
      </c>
      <c r="K122" s="50">
        <f t="shared" si="32"/>
        <v>75606</v>
      </c>
      <c r="L122" s="51">
        <f t="shared" si="33"/>
        <v>71892</v>
      </c>
      <c r="M122" s="87">
        <v>3608</v>
      </c>
      <c r="N122" s="87">
        <v>3827</v>
      </c>
      <c r="O122" s="87">
        <v>3876</v>
      </c>
      <c r="P122" s="87">
        <v>4058</v>
      </c>
      <c r="Q122" s="87">
        <v>4199</v>
      </c>
      <c r="R122" s="87">
        <v>4252</v>
      </c>
      <c r="S122" s="87">
        <v>4419</v>
      </c>
      <c r="T122" s="87">
        <v>4526</v>
      </c>
      <c r="U122" s="87">
        <v>4556</v>
      </c>
      <c r="V122" s="87">
        <v>4506</v>
      </c>
      <c r="W122" s="87">
        <v>4502</v>
      </c>
      <c r="X122" s="87">
        <v>4366</v>
      </c>
      <c r="Y122" s="87">
        <v>4387</v>
      </c>
      <c r="Z122" s="87">
        <v>4182</v>
      </c>
      <c r="AA122" s="87">
        <v>4267</v>
      </c>
      <c r="AB122" s="87">
        <v>4040</v>
      </c>
      <c r="AC122" s="87">
        <v>4106</v>
      </c>
      <c r="AD122" s="87">
        <v>3929</v>
      </c>
      <c r="AE122" s="87">
        <v>3817</v>
      </c>
      <c r="AF122" s="87">
        <v>3539</v>
      </c>
      <c r="AG122" s="87">
        <v>3497</v>
      </c>
      <c r="AH122" s="87">
        <v>3633</v>
      </c>
      <c r="AI122" s="87">
        <v>3872</v>
      </c>
      <c r="AJ122" s="87">
        <v>4232</v>
      </c>
      <c r="AK122" s="87">
        <v>4418</v>
      </c>
      <c r="AL122" s="87">
        <v>4476</v>
      </c>
      <c r="AM122" s="87">
        <v>4605</v>
      </c>
      <c r="AN122" s="87">
        <v>4386</v>
      </c>
      <c r="AO122" s="87">
        <v>4826</v>
      </c>
      <c r="AP122" s="87">
        <v>4601</v>
      </c>
      <c r="AQ122" s="87">
        <v>4480</v>
      </c>
      <c r="AR122" s="87">
        <v>4439</v>
      </c>
      <c r="AS122" s="87">
        <v>4410</v>
      </c>
      <c r="AT122" s="87">
        <v>4261</v>
      </c>
      <c r="AU122" s="87">
        <v>4375</v>
      </c>
      <c r="AV122" s="87">
        <v>4151</v>
      </c>
      <c r="AW122" s="87">
        <v>4095</v>
      </c>
      <c r="AX122" s="87">
        <v>3870</v>
      </c>
      <c r="AY122" s="87">
        <v>3925</v>
      </c>
      <c r="AZ122" s="87">
        <v>3914</v>
      </c>
      <c r="BA122" s="87">
        <v>3972</v>
      </c>
      <c r="BB122" s="87">
        <v>3747</v>
      </c>
      <c r="BC122" s="87">
        <v>3467</v>
      </c>
      <c r="BD122" s="87">
        <v>3399</v>
      </c>
      <c r="BE122" s="87">
        <v>3504</v>
      </c>
      <c r="BF122" s="87">
        <v>3621</v>
      </c>
      <c r="BG122" s="87">
        <v>3658</v>
      </c>
      <c r="BH122" s="87">
        <v>3946</v>
      </c>
      <c r="BI122" s="87">
        <v>4221</v>
      </c>
      <c r="BJ122" s="87">
        <v>4392</v>
      </c>
      <c r="BK122" s="87">
        <v>4360</v>
      </c>
      <c r="BL122" s="87">
        <v>4337</v>
      </c>
      <c r="BM122" s="87">
        <v>4395</v>
      </c>
      <c r="BN122" s="87">
        <v>4605</v>
      </c>
      <c r="BO122" s="87">
        <v>4761</v>
      </c>
      <c r="BP122" s="87">
        <v>4854</v>
      </c>
      <c r="BQ122" s="87">
        <v>4523</v>
      </c>
      <c r="BR122" s="87">
        <v>4768</v>
      </c>
      <c r="BS122" s="87">
        <v>4809</v>
      </c>
      <c r="BT122" s="87">
        <v>4482</v>
      </c>
      <c r="BU122" s="87">
        <v>4241</v>
      </c>
      <c r="BV122" s="87">
        <v>4321</v>
      </c>
      <c r="BW122" s="87">
        <v>4228</v>
      </c>
      <c r="BX122" s="87">
        <v>4108</v>
      </c>
      <c r="BY122" s="87">
        <v>3869</v>
      </c>
      <c r="BZ122" s="87">
        <v>3611</v>
      </c>
      <c r="CA122" s="87">
        <v>3602</v>
      </c>
      <c r="CB122" s="87">
        <v>3629</v>
      </c>
      <c r="CC122" s="87">
        <v>3419</v>
      </c>
      <c r="CD122" s="87">
        <v>3328</v>
      </c>
      <c r="CE122" s="87">
        <v>3347</v>
      </c>
      <c r="CF122" s="87">
        <v>3477</v>
      </c>
      <c r="CG122" s="87">
        <v>3558</v>
      </c>
      <c r="CH122" s="87">
        <v>3805</v>
      </c>
      <c r="CI122" s="87">
        <v>2910</v>
      </c>
      <c r="CJ122" s="87">
        <v>2784</v>
      </c>
      <c r="CK122" s="87">
        <v>2593</v>
      </c>
      <c r="CL122" s="87">
        <v>2227</v>
      </c>
      <c r="CM122" s="87">
        <v>2114</v>
      </c>
      <c r="CN122" s="87">
        <v>1922</v>
      </c>
      <c r="CO122" s="87">
        <v>1792</v>
      </c>
      <c r="CP122" s="87">
        <v>1801</v>
      </c>
      <c r="CQ122" s="87">
        <v>1667</v>
      </c>
      <c r="CR122" s="87">
        <v>1451</v>
      </c>
      <c r="CS122" s="87">
        <v>1316</v>
      </c>
      <c r="CT122" s="87">
        <v>1189</v>
      </c>
      <c r="CU122" s="87">
        <v>923</v>
      </c>
      <c r="CV122" s="87">
        <v>873</v>
      </c>
      <c r="CW122" s="87">
        <v>749</v>
      </c>
      <c r="CX122" s="87">
        <v>591</v>
      </c>
      <c r="CY122" s="87">
        <v>1813</v>
      </c>
      <c r="CZ122" s="88">
        <v>3480</v>
      </c>
      <c r="DA122" s="88">
        <v>3593</v>
      </c>
      <c r="DB122" s="88">
        <v>3780</v>
      </c>
      <c r="DC122" s="88">
        <v>4005</v>
      </c>
      <c r="DD122" s="88">
        <v>3875</v>
      </c>
      <c r="DE122" s="88">
        <v>3989</v>
      </c>
      <c r="DF122" s="88">
        <v>3979</v>
      </c>
      <c r="DG122" s="88">
        <v>4237</v>
      </c>
      <c r="DH122" s="88">
        <v>4408</v>
      </c>
      <c r="DI122" s="88">
        <v>4461</v>
      </c>
      <c r="DJ122" s="88">
        <v>4251</v>
      </c>
      <c r="DK122" s="88">
        <v>4203</v>
      </c>
      <c r="DL122" s="88">
        <v>4190</v>
      </c>
      <c r="DM122" s="88">
        <v>4153</v>
      </c>
      <c r="DN122" s="88">
        <v>4208</v>
      </c>
      <c r="DO122" s="88">
        <v>3804</v>
      </c>
      <c r="DP122" s="88">
        <v>3703</v>
      </c>
      <c r="DQ122" s="88">
        <v>3573</v>
      </c>
      <c r="DR122" s="88">
        <v>3357</v>
      </c>
      <c r="DS122" s="88">
        <v>2955</v>
      </c>
      <c r="DT122" s="88">
        <v>3042</v>
      </c>
      <c r="DU122" s="88">
        <v>3432</v>
      </c>
      <c r="DV122" s="88">
        <v>3535</v>
      </c>
      <c r="DW122" s="88">
        <v>3898</v>
      </c>
      <c r="DX122" s="88">
        <v>3846</v>
      </c>
      <c r="DY122" s="88">
        <v>3931</v>
      </c>
      <c r="DZ122" s="88">
        <v>4246</v>
      </c>
      <c r="EA122" s="88">
        <v>4341</v>
      </c>
      <c r="EB122" s="88">
        <v>4642</v>
      </c>
      <c r="EC122" s="88">
        <v>4508</v>
      </c>
      <c r="ED122" s="88">
        <v>4454</v>
      </c>
      <c r="EE122" s="88">
        <v>4390</v>
      </c>
      <c r="EF122" s="88">
        <v>4584</v>
      </c>
      <c r="EG122" s="88">
        <v>4388</v>
      </c>
      <c r="EH122" s="88">
        <v>4566</v>
      </c>
      <c r="EI122" s="88">
        <v>4599</v>
      </c>
      <c r="EJ122" s="88">
        <v>4420</v>
      </c>
      <c r="EK122" s="88">
        <v>4198</v>
      </c>
      <c r="EL122" s="88">
        <v>4318</v>
      </c>
      <c r="EM122" s="88">
        <v>4293</v>
      </c>
      <c r="EN122" s="88">
        <v>4186</v>
      </c>
      <c r="EO122" s="88">
        <v>3999</v>
      </c>
      <c r="EP122" s="88">
        <v>3680</v>
      </c>
      <c r="EQ122" s="88">
        <v>3547</v>
      </c>
      <c r="ER122" s="88">
        <v>3871</v>
      </c>
      <c r="ES122" s="88">
        <v>3814</v>
      </c>
      <c r="ET122" s="88">
        <v>4027</v>
      </c>
      <c r="EU122" s="88">
        <v>4106</v>
      </c>
      <c r="EV122" s="88">
        <v>4514</v>
      </c>
      <c r="EW122" s="88">
        <v>4735</v>
      </c>
      <c r="EX122" s="88">
        <v>4738</v>
      </c>
      <c r="EY122" s="88">
        <v>4578</v>
      </c>
      <c r="EZ122" s="88">
        <v>4724</v>
      </c>
      <c r="FA122" s="88">
        <v>4948</v>
      </c>
      <c r="FB122" s="88">
        <v>5118</v>
      </c>
      <c r="FC122" s="88">
        <v>4992</v>
      </c>
      <c r="FD122" s="88">
        <v>4955</v>
      </c>
      <c r="FE122" s="88">
        <v>5061</v>
      </c>
      <c r="FF122" s="88">
        <v>5068</v>
      </c>
      <c r="FG122" s="88">
        <v>4778</v>
      </c>
      <c r="FH122" s="88">
        <v>4560</v>
      </c>
      <c r="FI122" s="88">
        <v>4514</v>
      </c>
      <c r="FJ122" s="88">
        <v>4543</v>
      </c>
      <c r="FK122" s="88">
        <v>4248</v>
      </c>
      <c r="FL122" s="88">
        <v>4063</v>
      </c>
      <c r="FM122" s="88">
        <v>3903</v>
      </c>
      <c r="FN122" s="88">
        <v>3848</v>
      </c>
      <c r="FO122" s="88">
        <v>3831</v>
      </c>
      <c r="FP122" s="88">
        <v>3658</v>
      </c>
      <c r="FQ122" s="88">
        <v>3618</v>
      </c>
      <c r="FR122" s="88">
        <v>3711</v>
      </c>
      <c r="FS122" s="88">
        <v>3714</v>
      </c>
      <c r="FT122" s="88">
        <v>3835</v>
      </c>
      <c r="FU122" s="88">
        <v>4149</v>
      </c>
      <c r="FV122" s="88">
        <v>3222</v>
      </c>
      <c r="FW122" s="88">
        <v>2905</v>
      </c>
      <c r="FX122" s="88">
        <v>2829</v>
      </c>
      <c r="FY122" s="88">
        <v>2500</v>
      </c>
      <c r="FZ122" s="88">
        <v>2426</v>
      </c>
      <c r="GA122" s="88">
        <v>2139</v>
      </c>
      <c r="GB122" s="88">
        <v>2324</v>
      </c>
      <c r="GC122" s="88">
        <v>2257</v>
      </c>
      <c r="GD122" s="88">
        <v>2181</v>
      </c>
      <c r="GE122" s="88">
        <v>2019</v>
      </c>
      <c r="GF122" s="88">
        <v>1792</v>
      </c>
      <c r="GG122" s="88">
        <v>1701</v>
      </c>
      <c r="GH122" s="88">
        <v>1421</v>
      </c>
      <c r="GI122" s="88">
        <v>1344</v>
      </c>
      <c r="GJ122" s="88">
        <v>1182</v>
      </c>
      <c r="GK122" s="88">
        <v>1047</v>
      </c>
      <c r="GL122" s="89">
        <v>3905</v>
      </c>
    </row>
    <row r="123" spans="1:194" s="1" customFormat="1" hidden="1" x14ac:dyDescent="0.25">
      <c r="A123" s="90" t="s">
        <v>249</v>
      </c>
      <c r="B123" s="148" t="s">
        <v>362</v>
      </c>
      <c r="C123" s="30" t="str">
        <f t="shared" si="26"/>
        <v xml:space="preserve">England – CCGs - Thurrock </v>
      </c>
      <c r="D123" s="51">
        <f t="shared" si="25"/>
        <v>63352</v>
      </c>
      <c r="E123" s="51">
        <f t="shared" si="25"/>
        <v>66798</v>
      </c>
      <c r="F123" s="52">
        <f t="shared" si="27"/>
        <v>175531</v>
      </c>
      <c r="G123" s="52">
        <f t="shared" si="28"/>
        <v>86554</v>
      </c>
      <c r="H123" s="53">
        <f t="shared" si="29"/>
        <v>88977</v>
      </c>
      <c r="I123" s="53">
        <f t="shared" si="30"/>
        <v>63352</v>
      </c>
      <c r="J123" s="53">
        <f t="shared" si="31"/>
        <v>66798</v>
      </c>
      <c r="K123" s="50">
        <f t="shared" si="32"/>
        <v>23202</v>
      </c>
      <c r="L123" s="51">
        <f t="shared" si="33"/>
        <v>22179</v>
      </c>
      <c r="M123" s="87">
        <v>1263</v>
      </c>
      <c r="N123" s="87">
        <v>1320</v>
      </c>
      <c r="O123" s="87">
        <v>1306</v>
      </c>
      <c r="P123" s="87">
        <v>1400</v>
      </c>
      <c r="Q123" s="87">
        <v>1484</v>
      </c>
      <c r="R123" s="87">
        <v>1430</v>
      </c>
      <c r="S123" s="87">
        <v>1353</v>
      </c>
      <c r="T123" s="87">
        <v>1338</v>
      </c>
      <c r="U123" s="87">
        <v>1434</v>
      </c>
      <c r="V123" s="87">
        <v>1377</v>
      </c>
      <c r="W123" s="87">
        <v>1252</v>
      </c>
      <c r="X123" s="87">
        <v>1241</v>
      </c>
      <c r="Y123" s="87">
        <v>1330</v>
      </c>
      <c r="Z123" s="87">
        <v>1191</v>
      </c>
      <c r="AA123" s="87">
        <v>1201</v>
      </c>
      <c r="AB123" s="87">
        <v>1158</v>
      </c>
      <c r="AC123" s="87">
        <v>1081</v>
      </c>
      <c r="AD123" s="87">
        <v>1043</v>
      </c>
      <c r="AE123" s="87">
        <v>994</v>
      </c>
      <c r="AF123" s="87">
        <v>855</v>
      </c>
      <c r="AG123" s="87">
        <v>830</v>
      </c>
      <c r="AH123" s="87">
        <v>892</v>
      </c>
      <c r="AI123" s="87">
        <v>886</v>
      </c>
      <c r="AJ123" s="87">
        <v>1015</v>
      </c>
      <c r="AK123" s="87">
        <v>1012</v>
      </c>
      <c r="AL123" s="87">
        <v>944</v>
      </c>
      <c r="AM123" s="87">
        <v>992</v>
      </c>
      <c r="AN123" s="87">
        <v>1111</v>
      </c>
      <c r="AO123" s="87">
        <v>1065</v>
      </c>
      <c r="AP123" s="87">
        <v>1112</v>
      </c>
      <c r="AQ123" s="87">
        <v>1226</v>
      </c>
      <c r="AR123" s="87">
        <v>1211</v>
      </c>
      <c r="AS123" s="87">
        <v>1232</v>
      </c>
      <c r="AT123" s="87">
        <v>1241</v>
      </c>
      <c r="AU123" s="87">
        <v>1381</v>
      </c>
      <c r="AV123" s="87">
        <v>1309</v>
      </c>
      <c r="AW123" s="87">
        <v>1324</v>
      </c>
      <c r="AX123" s="87">
        <v>1198</v>
      </c>
      <c r="AY123" s="87">
        <v>1295</v>
      </c>
      <c r="AZ123" s="87">
        <v>1366</v>
      </c>
      <c r="BA123" s="87">
        <v>1208</v>
      </c>
      <c r="BB123" s="87">
        <v>1252</v>
      </c>
      <c r="BC123" s="87">
        <v>1234</v>
      </c>
      <c r="BD123" s="87">
        <v>1186</v>
      </c>
      <c r="BE123" s="87">
        <v>1245</v>
      </c>
      <c r="BF123" s="87">
        <v>1242</v>
      </c>
      <c r="BG123" s="87">
        <v>1163</v>
      </c>
      <c r="BH123" s="87">
        <v>1186</v>
      </c>
      <c r="BI123" s="87">
        <v>1196</v>
      </c>
      <c r="BJ123" s="87">
        <v>1273</v>
      </c>
      <c r="BK123" s="87">
        <v>1210</v>
      </c>
      <c r="BL123" s="87">
        <v>1248</v>
      </c>
      <c r="BM123" s="87">
        <v>1132</v>
      </c>
      <c r="BN123" s="87">
        <v>1261</v>
      </c>
      <c r="BO123" s="87">
        <v>1233</v>
      </c>
      <c r="BP123" s="87">
        <v>1228</v>
      </c>
      <c r="BQ123" s="87">
        <v>1116</v>
      </c>
      <c r="BR123" s="87">
        <v>1077</v>
      </c>
      <c r="BS123" s="87">
        <v>997</v>
      </c>
      <c r="BT123" s="87">
        <v>930</v>
      </c>
      <c r="BU123" s="87">
        <v>953</v>
      </c>
      <c r="BV123" s="87">
        <v>891</v>
      </c>
      <c r="BW123" s="87">
        <v>828</v>
      </c>
      <c r="BX123" s="87">
        <v>742</v>
      </c>
      <c r="BY123" s="87">
        <v>767</v>
      </c>
      <c r="BZ123" s="87">
        <v>761</v>
      </c>
      <c r="CA123" s="87">
        <v>722</v>
      </c>
      <c r="CB123" s="87">
        <v>714</v>
      </c>
      <c r="CC123" s="87">
        <v>630</v>
      </c>
      <c r="CD123" s="87">
        <v>642</v>
      </c>
      <c r="CE123" s="87">
        <v>668</v>
      </c>
      <c r="CF123" s="87">
        <v>698</v>
      </c>
      <c r="CG123" s="87">
        <v>650</v>
      </c>
      <c r="CH123" s="87">
        <v>754</v>
      </c>
      <c r="CI123" s="87">
        <v>542</v>
      </c>
      <c r="CJ123" s="87">
        <v>459</v>
      </c>
      <c r="CK123" s="87">
        <v>466</v>
      </c>
      <c r="CL123" s="87">
        <v>412</v>
      </c>
      <c r="CM123" s="87">
        <v>343</v>
      </c>
      <c r="CN123" s="87">
        <v>269</v>
      </c>
      <c r="CO123" s="87">
        <v>317</v>
      </c>
      <c r="CP123" s="87">
        <v>303</v>
      </c>
      <c r="CQ123" s="87">
        <v>260</v>
      </c>
      <c r="CR123" s="87">
        <v>263</v>
      </c>
      <c r="CS123" s="87">
        <v>176</v>
      </c>
      <c r="CT123" s="87">
        <v>198</v>
      </c>
      <c r="CU123" s="87">
        <v>170</v>
      </c>
      <c r="CV123" s="87">
        <v>131</v>
      </c>
      <c r="CW123" s="87">
        <v>123</v>
      </c>
      <c r="CX123" s="87">
        <v>100</v>
      </c>
      <c r="CY123" s="87">
        <v>292</v>
      </c>
      <c r="CZ123" s="88">
        <v>1190</v>
      </c>
      <c r="DA123" s="88">
        <v>1209</v>
      </c>
      <c r="DB123" s="88">
        <v>1337</v>
      </c>
      <c r="DC123" s="88">
        <v>1300</v>
      </c>
      <c r="DD123" s="88">
        <v>1295</v>
      </c>
      <c r="DE123" s="88">
        <v>1360</v>
      </c>
      <c r="DF123" s="88">
        <v>1263</v>
      </c>
      <c r="DG123" s="88">
        <v>1348</v>
      </c>
      <c r="DH123" s="88">
        <v>1306</v>
      </c>
      <c r="DI123" s="88">
        <v>1321</v>
      </c>
      <c r="DJ123" s="88">
        <v>1218</v>
      </c>
      <c r="DK123" s="88">
        <v>1251</v>
      </c>
      <c r="DL123" s="88">
        <v>1295</v>
      </c>
      <c r="DM123" s="88">
        <v>1230</v>
      </c>
      <c r="DN123" s="88">
        <v>1117</v>
      </c>
      <c r="DO123" s="88">
        <v>1113</v>
      </c>
      <c r="DP123" s="88">
        <v>1053</v>
      </c>
      <c r="DQ123" s="88">
        <v>973</v>
      </c>
      <c r="DR123" s="88">
        <v>944</v>
      </c>
      <c r="DS123" s="88">
        <v>696</v>
      </c>
      <c r="DT123" s="88">
        <v>756</v>
      </c>
      <c r="DU123" s="88">
        <v>831</v>
      </c>
      <c r="DV123" s="88">
        <v>839</v>
      </c>
      <c r="DW123" s="88">
        <v>977</v>
      </c>
      <c r="DX123" s="88">
        <v>1002</v>
      </c>
      <c r="DY123" s="88">
        <v>1030</v>
      </c>
      <c r="DZ123" s="88">
        <v>1152</v>
      </c>
      <c r="EA123" s="88">
        <v>1152</v>
      </c>
      <c r="EB123" s="88">
        <v>1161</v>
      </c>
      <c r="EC123" s="88">
        <v>1248</v>
      </c>
      <c r="ED123" s="88">
        <v>1330</v>
      </c>
      <c r="EE123" s="88">
        <v>1489</v>
      </c>
      <c r="EF123" s="88">
        <v>1368</v>
      </c>
      <c r="EG123" s="88">
        <v>1491</v>
      </c>
      <c r="EH123" s="88">
        <v>1496</v>
      </c>
      <c r="EI123" s="88">
        <v>1528</v>
      </c>
      <c r="EJ123" s="88">
        <v>1505</v>
      </c>
      <c r="EK123" s="88">
        <v>1349</v>
      </c>
      <c r="EL123" s="88">
        <v>1443</v>
      </c>
      <c r="EM123" s="88">
        <v>1442</v>
      </c>
      <c r="EN123" s="88">
        <v>1357</v>
      </c>
      <c r="EO123" s="88">
        <v>1396</v>
      </c>
      <c r="EP123" s="88">
        <v>1236</v>
      </c>
      <c r="EQ123" s="88">
        <v>1180</v>
      </c>
      <c r="ER123" s="88">
        <v>1212</v>
      </c>
      <c r="ES123" s="88">
        <v>1253</v>
      </c>
      <c r="ET123" s="88">
        <v>1158</v>
      </c>
      <c r="EU123" s="88">
        <v>1157</v>
      </c>
      <c r="EV123" s="88">
        <v>1208</v>
      </c>
      <c r="EW123" s="88">
        <v>1274</v>
      </c>
      <c r="EX123" s="88">
        <v>1142</v>
      </c>
      <c r="EY123" s="88">
        <v>1214</v>
      </c>
      <c r="EZ123" s="88">
        <v>1189</v>
      </c>
      <c r="FA123" s="88">
        <v>1217</v>
      </c>
      <c r="FB123" s="88">
        <v>1185</v>
      </c>
      <c r="FC123" s="88">
        <v>1082</v>
      </c>
      <c r="FD123" s="88">
        <v>1080</v>
      </c>
      <c r="FE123" s="88">
        <v>1058</v>
      </c>
      <c r="FF123" s="88">
        <v>979</v>
      </c>
      <c r="FG123" s="88">
        <v>962</v>
      </c>
      <c r="FH123" s="88">
        <v>845</v>
      </c>
      <c r="FI123" s="88">
        <v>859</v>
      </c>
      <c r="FJ123" s="88">
        <v>757</v>
      </c>
      <c r="FK123" s="88">
        <v>807</v>
      </c>
      <c r="FL123" s="88">
        <v>727</v>
      </c>
      <c r="FM123" s="88">
        <v>689</v>
      </c>
      <c r="FN123" s="88">
        <v>743</v>
      </c>
      <c r="FO123" s="88">
        <v>726</v>
      </c>
      <c r="FP123" s="88">
        <v>683</v>
      </c>
      <c r="FQ123" s="88">
        <v>699</v>
      </c>
      <c r="FR123" s="88">
        <v>704</v>
      </c>
      <c r="FS123" s="88">
        <v>642</v>
      </c>
      <c r="FT123" s="88">
        <v>773</v>
      </c>
      <c r="FU123" s="88">
        <v>856</v>
      </c>
      <c r="FV123" s="88">
        <v>603</v>
      </c>
      <c r="FW123" s="88">
        <v>566</v>
      </c>
      <c r="FX123" s="88">
        <v>494</v>
      </c>
      <c r="FY123" s="88">
        <v>511</v>
      </c>
      <c r="FZ123" s="88">
        <v>465</v>
      </c>
      <c r="GA123" s="88">
        <v>401</v>
      </c>
      <c r="GB123" s="88">
        <v>395</v>
      </c>
      <c r="GC123" s="88">
        <v>377</v>
      </c>
      <c r="GD123" s="88">
        <v>331</v>
      </c>
      <c r="GE123" s="88">
        <v>334</v>
      </c>
      <c r="GF123" s="88">
        <v>314</v>
      </c>
      <c r="GG123" s="88">
        <v>249</v>
      </c>
      <c r="GH123" s="88">
        <v>240</v>
      </c>
      <c r="GI123" s="88">
        <v>212</v>
      </c>
      <c r="GJ123" s="88">
        <v>211</v>
      </c>
      <c r="GK123" s="88">
        <v>176</v>
      </c>
      <c r="GL123" s="89">
        <v>641</v>
      </c>
    </row>
    <row r="124" spans="1:194" s="1" customFormat="1" hidden="1" x14ac:dyDescent="0.25">
      <c r="A124" s="90" t="s">
        <v>249</v>
      </c>
      <c r="B124" s="148" t="s">
        <v>363</v>
      </c>
      <c r="C124" s="30" t="str">
        <f t="shared" si="26"/>
        <v xml:space="preserve">England – CCGs - Trafford </v>
      </c>
      <c r="D124" s="51">
        <f t="shared" si="25"/>
        <v>87288</v>
      </c>
      <c r="E124" s="51">
        <f t="shared" si="25"/>
        <v>93665</v>
      </c>
      <c r="F124" s="52">
        <f t="shared" si="27"/>
        <v>237579</v>
      </c>
      <c r="G124" s="52">
        <f t="shared" si="28"/>
        <v>116212</v>
      </c>
      <c r="H124" s="53">
        <f t="shared" si="29"/>
        <v>121367</v>
      </c>
      <c r="I124" s="53">
        <f t="shared" si="30"/>
        <v>87288</v>
      </c>
      <c r="J124" s="53">
        <f t="shared" si="31"/>
        <v>93665</v>
      </c>
      <c r="K124" s="50">
        <f t="shared" si="32"/>
        <v>28924</v>
      </c>
      <c r="L124" s="51">
        <f t="shared" si="33"/>
        <v>27702</v>
      </c>
      <c r="M124" s="87">
        <v>1239</v>
      </c>
      <c r="N124" s="87">
        <v>1339</v>
      </c>
      <c r="O124" s="87">
        <v>1447</v>
      </c>
      <c r="P124" s="87">
        <v>1482</v>
      </c>
      <c r="Q124" s="87">
        <v>1598</v>
      </c>
      <c r="R124" s="87">
        <v>1562</v>
      </c>
      <c r="S124" s="87">
        <v>1678</v>
      </c>
      <c r="T124" s="87">
        <v>1673</v>
      </c>
      <c r="U124" s="87">
        <v>1837</v>
      </c>
      <c r="V124" s="87">
        <v>1794</v>
      </c>
      <c r="W124" s="87">
        <v>1718</v>
      </c>
      <c r="X124" s="87">
        <v>1752</v>
      </c>
      <c r="Y124" s="87">
        <v>1830</v>
      </c>
      <c r="Z124" s="87">
        <v>1666</v>
      </c>
      <c r="AA124" s="87">
        <v>1662</v>
      </c>
      <c r="AB124" s="87">
        <v>1639</v>
      </c>
      <c r="AC124" s="87">
        <v>1507</v>
      </c>
      <c r="AD124" s="87">
        <v>1501</v>
      </c>
      <c r="AE124" s="87">
        <v>1366</v>
      </c>
      <c r="AF124" s="87">
        <v>948</v>
      </c>
      <c r="AG124" s="87">
        <v>886</v>
      </c>
      <c r="AH124" s="87">
        <v>1030</v>
      </c>
      <c r="AI124" s="87">
        <v>1113</v>
      </c>
      <c r="AJ124" s="87">
        <v>1266</v>
      </c>
      <c r="AK124" s="87">
        <v>1197</v>
      </c>
      <c r="AL124" s="87">
        <v>1323</v>
      </c>
      <c r="AM124" s="87">
        <v>1340</v>
      </c>
      <c r="AN124" s="87">
        <v>1264</v>
      </c>
      <c r="AO124" s="87">
        <v>1326</v>
      </c>
      <c r="AP124" s="87">
        <v>1311</v>
      </c>
      <c r="AQ124" s="87">
        <v>1231</v>
      </c>
      <c r="AR124" s="87">
        <v>1411</v>
      </c>
      <c r="AS124" s="87">
        <v>1475</v>
      </c>
      <c r="AT124" s="87">
        <v>1332</v>
      </c>
      <c r="AU124" s="87">
        <v>1509</v>
      </c>
      <c r="AV124" s="87">
        <v>1498</v>
      </c>
      <c r="AW124" s="87">
        <v>1587</v>
      </c>
      <c r="AX124" s="87">
        <v>1620</v>
      </c>
      <c r="AY124" s="87">
        <v>1586</v>
      </c>
      <c r="AZ124" s="87">
        <v>1790</v>
      </c>
      <c r="BA124" s="87">
        <v>1703</v>
      </c>
      <c r="BB124" s="87">
        <v>1750</v>
      </c>
      <c r="BC124" s="87">
        <v>1661</v>
      </c>
      <c r="BD124" s="87">
        <v>1642</v>
      </c>
      <c r="BE124" s="87">
        <v>1530</v>
      </c>
      <c r="BF124" s="87">
        <v>1642</v>
      </c>
      <c r="BG124" s="87">
        <v>1662</v>
      </c>
      <c r="BH124" s="87">
        <v>1638</v>
      </c>
      <c r="BI124" s="87">
        <v>1749</v>
      </c>
      <c r="BJ124" s="87">
        <v>1709</v>
      </c>
      <c r="BK124" s="87">
        <v>1638</v>
      </c>
      <c r="BL124" s="87">
        <v>1714</v>
      </c>
      <c r="BM124" s="87">
        <v>1610</v>
      </c>
      <c r="BN124" s="87">
        <v>1548</v>
      </c>
      <c r="BO124" s="87">
        <v>1624</v>
      </c>
      <c r="BP124" s="87">
        <v>1656</v>
      </c>
      <c r="BQ124" s="87">
        <v>1638</v>
      </c>
      <c r="BR124" s="87">
        <v>1647</v>
      </c>
      <c r="BS124" s="87">
        <v>1560</v>
      </c>
      <c r="BT124" s="87">
        <v>1369</v>
      </c>
      <c r="BU124" s="87">
        <v>1408</v>
      </c>
      <c r="BV124" s="87">
        <v>1361</v>
      </c>
      <c r="BW124" s="87">
        <v>1314</v>
      </c>
      <c r="BX124" s="87">
        <v>1265</v>
      </c>
      <c r="BY124" s="87">
        <v>1184</v>
      </c>
      <c r="BZ124" s="87">
        <v>1153</v>
      </c>
      <c r="CA124" s="87">
        <v>1092</v>
      </c>
      <c r="CB124" s="87">
        <v>1020</v>
      </c>
      <c r="CC124" s="87">
        <v>1026</v>
      </c>
      <c r="CD124" s="87">
        <v>1035</v>
      </c>
      <c r="CE124" s="87">
        <v>1005</v>
      </c>
      <c r="CF124" s="87">
        <v>1009</v>
      </c>
      <c r="CG124" s="87">
        <v>1147</v>
      </c>
      <c r="CH124" s="87">
        <v>1091</v>
      </c>
      <c r="CI124" s="87">
        <v>815</v>
      </c>
      <c r="CJ124" s="87">
        <v>785</v>
      </c>
      <c r="CK124" s="87">
        <v>788</v>
      </c>
      <c r="CL124" s="87">
        <v>744</v>
      </c>
      <c r="CM124" s="87">
        <v>604</v>
      </c>
      <c r="CN124" s="87">
        <v>549</v>
      </c>
      <c r="CO124" s="87">
        <v>538</v>
      </c>
      <c r="CP124" s="87">
        <v>573</v>
      </c>
      <c r="CQ124" s="87">
        <v>511</v>
      </c>
      <c r="CR124" s="87">
        <v>460</v>
      </c>
      <c r="CS124" s="87">
        <v>419</v>
      </c>
      <c r="CT124" s="87">
        <v>372</v>
      </c>
      <c r="CU124" s="87">
        <v>327</v>
      </c>
      <c r="CV124" s="87">
        <v>312</v>
      </c>
      <c r="CW124" s="87">
        <v>250</v>
      </c>
      <c r="CX124" s="87">
        <v>236</v>
      </c>
      <c r="CY124" s="87">
        <v>796</v>
      </c>
      <c r="CZ124" s="88">
        <v>1177</v>
      </c>
      <c r="DA124" s="88">
        <v>1342</v>
      </c>
      <c r="DB124" s="88">
        <v>1335</v>
      </c>
      <c r="DC124" s="88">
        <v>1523</v>
      </c>
      <c r="DD124" s="88">
        <v>1581</v>
      </c>
      <c r="DE124" s="88">
        <v>1461</v>
      </c>
      <c r="DF124" s="88">
        <v>1622</v>
      </c>
      <c r="DG124" s="88">
        <v>1541</v>
      </c>
      <c r="DH124" s="88">
        <v>1645</v>
      </c>
      <c r="DI124" s="88">
        <v>1745</v>
      </c>
      <c r="DJ124" s="88">
        <v>1704</v>
      </c>
      <c r="DK124" s="88">
        <v>1687</v>
      </c>
      <c r="DL124" s="88">
        <v>1692</v>
      </c>
      <c r="DM124" s="88">
        <v>1618</v>
      </c>
      <c r="DN124" s="88">
        <v>1588</v>
      </c>
      <c r="DO124" s="88">
        <v>1518</v>
      </c>
      <c r="DP124" s="88">
        <v>1470</v>
      </c>
      <c r="DQ124" s="88">
        <v>1453</v>
      </c>
      <c r="DR124" s="88">
        <v>1386</v>
      </c>
      <c r="DS124" s="88">
        <v>842</v>
      </c>
      <c r="DT124" s="88">
        <v>788</v>
      </c>
      <c r="DU124" s="88">
        <v>891</v>
      </c>
      <c r="DV124" s="88">
        <v>990</v>
      </c>
      <c r="DW124" s="88">
        <v>1165</v>
      </c>
      <c r="DX124" s="88">
        <v>1188</v>
      </c>
      <c r="DY124" s="88">
        <v>1165</v>
      </c>
      <c r="DZ124" s="88">
        <v>1101</v>
      </c>
      <c r="EA124" s="88">
        <v>1077</v>
      </c>
      <c r="EB124" s="88">
        <v>1272</v>
      </c>
      <c r="EC124" s="88">
        <v>1337</v>
      </c>
      <c r="ED124" s="88">
        <v>1421</v>
      </c>
      <c r="EE124" s="88">
        <v>1416</v>
      </c>
      <c r="EF124" s="88">
        <v>1437</v>
      </c>
      <c r="EG124" s="88">
        <v>1473</v>
      </c>
      <c r="EH124" s="88">
        <v>1677</v>
      </c>
      <c r="EI124" s="88">
        <v>1755</v>
      </c>
      <c r="EJ124" s="88">
        <v>1813</v>
      </c>
      <c r="EK124" s="88">
        <v>1697</v>
      </c>
      <c r="EL124" s="88">
        <v>1856</v>
      </c>
      <c r="EM124" s="88">
        <v>1985</v>
      </c>
      <c r="EN124" s="88">
        <v>1776</v>
      </c>
      <c r="EO124" s="88">
        <v>1941</v>
      </c>
      <c r="EP124" s="88">
        <v>1839</v>
      </c>
      <c r="EQ124" s="88">
        <v>1668</v>
      </c>
      <c r="ER124" s="88">
        <v>1695</v>
      </c>
      <c r="ES124" s="88">
        <v>1692</v>
      </c>
      <c r="ET124" s="88">
        <v>1607</v>
      </c>
      <c r="EU124" s="88">
        <v>1738</v>
      </c>
      <c r="EV124" s="88">
        <v>1841</v>
      </c>
      <c r="EW124" s="88">
        <v>1806</v>
      </c>
      <c r="EX124" s="88">
        <v>1799</v>
      </c>
      <c r="EY124" s="88">
        <v>1717</v>
      </c>
      <c r="EZ124" s="88">
        <v>1749</v>
      </c>
      <c r="FA124" s="88">
        <v>1746</v>
      </c>
      <c r="FB124" s="88">
        <v>1771</v>
      </c>
      <c r="FC124" s="88">
        <v>1732</v>
      </c>
      <c r="FD124" s="88">
        <v>1765</v>
      </c>
      <c r="FE124" s="88">
        <v>1692</v>
      </c>
      <c r="FF124" s="88">
        <v>1568</v>
      </c>
      <c r="FG124" s="88">
        <v>1522</v>
      </c>
      <c r="FH124" s="88">
        <v>1383</v>
      </c>
      <c r="FI124" s="88">
        <v>1371</v>
      </c>
      <c r="FJ124" s="88">
        <v>1358</v>
      </c>
      <c r="FK124" s="88">
        <v>1232</v>
      </c>
      <c r="FL124" s="88">
        <v>1139</v>
      </c>
      <c r="FM124" s="88">
        <v>1191</v>
      </c>
      <c r="FN124" s="88">
        <v>1075</v>
      </c>
      <c r="FO124" s="88">
        <v>1088</v>
      </c>
      <c r="FP124" s="88">
        <v>1023</v>
      </c>
      <c r="FQ124" s="88">
        <v>1107</v>
      </c>
      <c r="FR124" s="88">
        <v>1163</v>
      </c>
      <c r="FS124" s="88">
        <v>1090</v>
      </c>
      <c r="FT124" s="88">
        <v>1164</v>
      </c>
      <c r="FU124" s="88">
        <v>1225</v>
      </c>
      <c r="FV124" s="88">
        <v>964</v>
      </c>
      <c r="FW124" s="88">
        <v>988</v>
      </c>
      <c r="FX124" s="88">
        <v>971</v>
      </c>
      <c r="FY124" s="88">
        <v>889</v>
      </c>
      <c r="FZ124" s="88">
        <v>749</v>
      </c>
      <c r="GA124" s="88">
        <v>706</v>
      </c>
      <c r="GB124" s="88">
        <v>787</v>
      </c>
      <c r="GC124" s="88">
        <v>755</v>
      </c>
      <c r="GD124" s="88">
        <v>679</v>
      </c>
      <c r="GE124" s="88">
        <v>644</v>
      </c>
      <c r="GF124" s="88">
        <v>634</v>
      </c>
      <c r="GG124" s="88">
        <v>574</v>
      </c>
      <c r="GH124" s="88">
        <v>522</v>
      </c>
      <c r="GI124" s="88">
        <v>418</v>
      </c>
      <c r="GJ124" s="88">
        <v>389</v>
      </c>
      <c r="GK124" s="88">
        <v>383</v>
      </c>
      <c r="GL124" s="89">
        <v>1608</v>
      </c>
    </row>
    <row r="125" spans="1:194" s="1" customFormat="1" hidden="1" x14ac:dyDescent="0.25">
      <c r="A125" s="90" t="s">
        <v>249</v>
      </c>
      <c r="B125" s="148" t="s">
        <v>364</v>
      </c>
      <c r="C125" s="30" t="str">
        <f t="shared" si="26"/>
        <v xml:space="preserve">England – CCGs - Vale of York </v>
      </c>
      <c r="D125" s="51">
        <f t="shared" si="25"/>
        <v>146468</v>
      </c>
      <c r="E125" s="51">
        <f t="shared" si="25"/>
        <v>154913</v>
      </c>
      <c r="F125" s="52">
        <f t="shared" si="27"/>
        <v>368525</v>
      </c>
      <c r="G125" s="52">
        <f t="shared" si="28"/>
        <v>180821</v>
      </c>
      <c r="H125" s="53">
        <f t="shared" si="29"/>
        <v>187704</v>
      </c>
      <c r="I125" s="53">
        <f t="shared" si="30"/>
        <v>146468</v>
      </c>
      <c r="J125" s="53">
        <f t="shared" si="31"/>
        <v>154913</v>
      </c>
      <c r="K125" s="50">
        <f t="shared" si="32"/>
        <v>34353</v>
      </c>
      <c r="L125" s="51">
        <f t="shared" si="33"/>
        <v>32791</v>
      </c>
      <c r="M125" s="87">
        <v>1543</v>
      </c>
      <c r="N125" s="87">
        <v>1717</v>
      </c>
      <c r="O125" s="87">
        <v>1767</v>
      </c>
      <c r="P125" s="87">
        <v>1832</v>
      </c>
      <c r="Q125" s="87">
        <v>1871</v>
      </c>
      <c r="R125" s="87">
        <v>1920</v>
      </c>
      <c r="S125" s="87">
        <v>1984</v>
      </c>
      <c r="T125" s="87">
        <v>1980</v>
      </c>
      <c r="U125" s="87">
        <v>2025</v>
      </c>
      <c r="V125" s="87">
        <v>2080</v>
      </c>
      <c r="W125" s="87">
        <v>1941</v>
      </c>
      <c r="X125" s="87">
        <v>2059</v>
      </c>
      <c r="Y125" s="87">
        <v>2042</v>
      </c>
      <c r="Z125" s="87">
        <v>2034</v>
      </c>
      <c r="AA125" s="87">
        <v>1948</v>
      </c>
      <c r="AB125" s="87">
        <v>1875</v>
      </c>
      <c r="AC125" s="87">
        <v>1857</v>
      </c>
      <c r="AD125" s="87">
        <v>1878</v>
      </c>
      <c r="AE125" s="87">
        <v>2018</v>
      </c>
      <c r="AF125" s="87">
        <v>3023</v>
      </c>
      <c r="AG125" s="87">
        <v>3474</v>
      </c>
      <c r="AH125" s="87">
        <v>3433</v>
      </c>
      <c r="AI125" s="87">
        <v>2858</v>
      </c>
      <c r="AJ125" s="87">
        <v>2629</v>
      </c>
      <c r="AK125" s="87">
        <v>2490</v>
      </c>
      <c r="AL125" s="87">
        <v>2511</v>
      </c>
      <c r="AM125" s="87">
        <v>2845</v>
      </c>
      <c r="AN125" s="87">
        <v>2665</v>
      </c>
      <c r="AO125" s="87">
        <v>2481</v>
      </c>
      <c r="AP125" s="87">
        <v>2465</v>
      </c>
      <c r="AQ125" s="87">
        <v>2705</v>
      </c>
      <c r="AR125" s="87">
        <v>2393</v>
      </c>
      <c r="AS125" s="87">
        <v>2173</v>
      </c>
      <c r="AT125" s="87">
        <v>2235</v>
      </c>
      <c r="AU125" s="87">
        <v>2143</v>
      </c>
      <c r="AV125" s="87">
        <v>2094</v>
      </c>
      <c r="AW125" s="87">
        <v>2295</v>
      </c>
      <c r="AX125" s="87">
        <v>2051</v>
      </c>
      <c r="AY125" s="87">
        <v>2083</v>
      </c>
      <c r="AZ125" s="87">
        <v>2141</v>
      </c>
      <c r="BA125" s="87">
        <v>2080</v>
      </c>
      <c r="BB125" s="87">
        <v>2025</v>
      </c>
      <c r="BC125" s="87">
        <v>1914</v>
      </c>
      <c r="BD125" s="87">
        <v>1916</v>
      </c>
      <c r="BE125" s="87">
        <v>1915</v>
      </c>
      <c r="BF125" s="87">
        <v>2073</v>
      </c>
      <c r="BG125" s="87">
        <v>2071</v>
      </c>
      <c r="BH125" s="87">
        <v>2213</v>
      </c>
      <c r="BI125" s="87">
        <v>2374</v>
      </c>
      <c r="BJ125" s="87">
        <v>2432</v>
      </c>
      <c r="BK125" s="87">
        <v>2443</v>
      </c>
      <c r="BL125" s="87">
        <v>2501</v>
      </c>
      <c r="BM125" s="87">
        <v>2496</v>
      </c>
      <c r="BN125" s="87">
        <v>2506</v>
      </c>
      <c r="BO125" s="87">
        <v>2527</v>
      </c>
      <c r="BP125" s="87">
        <v>2586</v>
      </c>
      <c r="BQ125" s="87">
        <v>2654</v>
      </c>
      <c r="BR125" s="87">
        <v>2486</v>
      </c>
      <c r="BS125" s="87">
        <v>2446</v>
      </c>
      <c r="BT125" s="87">
        <v>2424</v>
      </c>
      <c r="BU125" s="87">
        <v>2285</v>
      </c>
      <c r="BV125" s="87">
        <v>2335</v>
      </c>
      <c r="BW125" s="87">
        <v>2186</v>
      </c>
      <c r="BX125" s="87">
        <v>2056</v>
      </c>
      <c r="BY125" s="87">
        <v>2023</v>
      </c>
      <c r="BZ125" s="87">
        <v>1940</v>
      </c>
      <c r="CA125" s="87">
        <v>1939</v>
      </c>
      <c r="CB125" s="87">
        <v>1875</v>
      </c>
      <c r="CC125" s="87">
        <v>1808</v>
      </c>
      <c r="CD125" s="87">
        <v>1935</v>
      </c>
      <c r="CE125" s="87">
        <v>1940</v>
      </c>
      <c r="CF125" s="87">
        <v>1961</v>
      </c>
      <c r="CG125" s="87">
        <v>2031</v>
      </c>
      <c r="CH125" s="87">
        <v>2265</v>
      </c>
      <c r="CI125" s="87">
        <v>1744</v>
      </c>
      <c r="CJ125" s="87">
        <v>1557</v>
      </c>
      <c r="CK125" s="87">
        <v>1505</v>
      </c>
      <c r="CL125" s="87">
        <v>1382</v>
      </c>
      <c r="CM125" s="87">
        <v>1176</v>
      </c>
      <c r="CN125" s="87">
        <v>969</v>
      </c>
      <c r="CO125" s="87">
        <v>1009</v>
      </c>
      <c r="CP125" s="87">
        <v>969</v>
      </c>
      <c r="CQ125" s="87">
        <v>961</v>
      </c>
      <c r="CR125" s="87">
        <v>844</v>
      </c>
      <c r="CS125" s="87">
        <v>826</v>
      </c>
      <c r="CT125" s="87">
        <v>660</v>
      </c>
      <c r="CU125" s="87">
        <v>566</v>
      </c>
      <c r="CV125" s="87">
        <v>501</v>
      </c>
      <c r="CW125" s="87">
        <v>408</v>
      </c>
      <c r="CX125" s="87">
        <v>383</v>
      </c>
      <c r="CY125" s="87">
        <v>1142</v>
      </c>
      <c r="CZ125" s="88">
        <v>1506</v>
      </c>
      <c r="DA125" s="88">
        <v>1563</v>
      </c>
      <c r="DB125" s="88">
        <v>1640</v>
      </c>
      <c r="DC125" s="88">
        <v>1714</v>
      </c>
      <c r="DD125" s="88">
        <v>1800</v>
      </c>
      <c r="DE125" s="88">
        <v>1810</v>
      </c>
      <c r="DF125" s="88">
        <v>1825</v>
      </c>
      <c r="DG125" s="88">
        <v>1782</v>
      </c>
      <c r="DH125" s="88">
        <v>2029</v>
      </c>
      <c r="DI125" s="88">
        <v>1892</v>
      </c>
      <c r="DJ125" s="88">
        <v>2007</v>
      </c>
      <c r="DK125" s="88">
        <v>1933</v>
      </c>
      <c r="DL125" s="88">
        <v>1953</v>
      </c>
      <c r="DM125" s="88">
        <v>1928</v>
      </c>
      <c r="DN125" s="88">
        <v>1886</v>
      </c>
      <c r="DO125" s="88">
        <v>1872</v>
      </c>
      <c r="DP125" s="88">
        <v>1844</v>
      </c>
      <c r="DQ125" s="88">
        <v>1807</v>
      </c>
      <c r="DR125" s="88">
        <v>2026</v>
      </c>
      <c r="DS125" s="88">
        <v>3545</v>
      </c>
      <c r="DT125" s="88">
        <v>4051</v>
      </c>
      <c r="DU125" s="88">
        <v>3713</v>
      </c>
      <c r="DV125" s="88">
        <v>2973</v>
      </c>
      <c r="DW125" s="88">
        <v>2530</v>
      </c>
      <c r="DX125" s="88">
        <v>2286</v>
      </c>
      <c r="DY125" s="88">
        <v>2142</v>
      </c>
      <c r="DZ125" s="88">
        <v>2599</v>
      </c>
      <c r="EA125" s="88">
        <v>2147</v>
      </c>
      <c r="EB125" s="88">
        <v>2482</v>
      </c>
      <c r="EC125" s="88">
        <v>2349</v>
      </c>
      <c r="ED125" s="88">
        <v>2299</v>
      </c>
      <c r="EE125" s="88">
        <v>2127</v>
      </c>
      <c r="EF125" s="88">
        <v>2328</v>
      </c>
      <c r="EG125" s="88">
        <v>2109</v>
      </c>
      <c r="EH125" s="88">
        <v>2201</v>
      </c>
      <c r="EI125" s="88">
        <v>2190</v>
      </c>
      <c r="EJ125" s="88">
        <v>2027</v>
      </c>
      <c r="EK125" s="88">
        <v>2125</v>
      </c>
      <c r="EL125" s="88">
        <v>2154</v>
      </c>
      <c r="EM125" s="88">
        <v>2219</v>
      </c>
      <c r="EN125" s="88">
        <v>2126</v>
      </c>
      <c r="EO125" s="88">
        <v>2111</v>
      </c>
      <c r="EP125" s="88">
        <v>2015</v>
      </c>
      <c r="EQ125" s="88">
        <v>1963</v>
      </c>
      <c r="ER125" s="88">
        <v>1994</v>
      </c>
      <c r="ES125" s="88">
        <v>2122</v>
      </c>
      <c r="ET125" s="88">
        <v>2167</v>
      </c>
      <c r="EU125" s="88">
        <v>2176</v>
      </c>
      <c r="EV125" s="88">
        <v>2507</v>
      </c>
      <c r="EW125" s="88">
        <v>2603</v>
      </c>
      <c r="EX125" s="88">
        <v>2601</v>
      </c>
      <c r="EY125" s="88">
        <v>2571</v>
      </c>
      <c r="EZ125" s="88">
        <v>2591</v>
      </c>
      <c r="FA125" s="88">
        <v>2543</v>
      </c>
      <c r="FB125" s="88">
        <v>2546</v>
      </c>
      <c r="FC125" s="88">
        <v>2743</v>
      </c>
      <c r="FD125" s="88">
        <v>2701</v>
      </c>
      <c r="FE125" s="88">
        <v>2596</v>
      </c>
      <c r="FF125" s="88">
        <v>2602</v>
      </c>
      <c r="FG125" s="88">
        <v>2452</v>
      </c>
      <c r="FH125" s="88">
        <v>2384</v>
      </c>
      <c r="FI125" s="88">
        <v>2206</v>
      </c>
      <c r="FJ125" s="88">
        <v>2235</v>
      </c>
      <c r="FK125" s="88">
        <v>2151</v>
      </c>
      <c r="FL125" s="88">
        <v>2126</v>
      </c>
      <c r="FM125" s="88">
        <v>2069</v>
      </c>
      <c r="FN125" s="88">
        <v>2124</v>
      </c>
      <c r="FO125" s="88">
        <v>2003</v>
      </c>
      <c r="FP125" s="88">
        <v>2015</v>
      </c>
      <c r="FQ125" s="88">
        <v>2005</v>
      </c>
      <c r="FR125" s="88">
        <v>2056</v>
      </c>
      <c r="FS125" s="88">
        <v>2195</v>
      </c>
      <c r="FT125" s="88">
        <v>2288</v>
      </c>
      <c r="FU125" s="88">
        <v>2469</v>
      </c>
      <c r="FV125" s="88">
        <v>1811</v>
      </c>
      <c r="FW125" s="88">
        <v>1880</v>
      </c>
      <c r="FX125" s="88">
        <v>1752</v>
      </c>
      <c r="FY125" s="88">
        <v>1610</v>
      </c>
      <c r="FZ125" s="88">
        <v>1410</v>
      </c>
      <c r="GA125" s="88">
        <v>1206</v>
      </c>
      <c r="GB125" s="88">
        <v>1352</v>
      </c>
      <c r="GC125" s="88">
        <v>1291</v>
      </c>
      <c r="GD125" s="88">
        <v>1212</v>
      </c>
      <c r="GE125" s="88">
        <v>1187</v>
      </c>
      <c r="GF125" s="88">
        <v>1081</v>
      </c>
      <c r="GG125" s="88">
        <v>966</v>
      </c>
      <c r="GH125" s="88">
        <v>875</v>
      </c>
      <c r="GI125" s="88">
        <v>723</v>
      </c>
      <c r="GJ125" s="88">
        <v>682</v>
      </c>
      <c r="GK125" s="88">
        <v>623</v>
      </c>
      <c r="GL125" s="89">
        <v>2574</v>
      </c>
    </row>
    <row r="126" spans="1:194" s="1" customFormat="1" hidden="1" x14ac:dyDescent="0.25">
      <c r="A126" s="90" t="s">
        <v>249</v>
      </c>
      <c r="B126" s="148" t="s">
        <v>365</v>
      </c>
      <c r="C126" s="30" t="str">
        <f t="shared" si="26"/>
        <v xml:space="preserve">England – CCGs - Wakefield </v>
      </c>
      <c r="D126" s="51">
        <f t="shared" si="25"/>
        <v>134520</v>
      </c>
      <c r="E126" s="51">
        <f t="shared" si="25"/>
        <v>142086</v>
      </c>
      <c r="F126" s="52">
        <f t="shared" si="27"/>
        <v>351592</v>
      </c>
      <c r="G126" s="52">
        <f t="shared" si="28"/>
        <v>172868</v>
      </c>
      <c r="H126" s="53">
        <f t="shared" si="29"/>
        <v>178724</v>
      </c>
      <c r="I126" s="53">
        <f t="shared" si="30"/>
        <v>134520</v>
      </c>
      <c r="J126" s="53">
        <f t="shared" si="31"/>
        <v>142086</v>
      </c>
      <c r="K126" s="50">
        <f t="shared" si="32"/>
        <v>38348</v>
      </c>
      <c r="L126" s="51">
        <f t="shared" si="33"/>
        <v>36638</v>
      </c>
      <c r="M126" s="87">
        <v>2036</v>
      </c>
      <c r="N126" s="87">
        <v>2102</v>
      </c>
      <c r="O126" s="87">
        <v>2131</v>
      </c>
      <c r="P126" s="87">
        <v>2277</v>
      </c>
      <c r="Q126" s="87">
        <v>2281</v>
      </c>
      <c r="R126" s="87">
        <v>2178</v>
      </c>
      <c r="S126" s="87">
        <v>2246</v>
      </c>
      <c r="T126" s="87">
        <v>2219</v>
      </c>
      <c r="U126" s="87">
        <v>2328</v>
      </c>
      <c r="V126" s="87">
        <v>2198</v>
      </c>
      <c r="W126" s="87">
        <v>2179</v>
      </c>
      <c r="X126" s="87">
        <v>2124</v>
      </c>
      <c r="Y126" s="87">
        <v>2154</v>
      </c>
      <c r="Z126" s="87">
        <v>2032</v>
      </c>
      <c r="AA126" s="87">
        <v>2092</v>
      </c>
      <c r="AB126" s="87">
        <v>1972</v>
      </c>
      <c r="AC126" s="87">
        <v>2010</v>
      </c>
      <c r="AD126" s="87">
        <v>1789</v>
      </c>
      <c r="AE126" s="87">
        <v>1734</v>
      </c>
      <c r="AF126" s="87">
        <v>1551</v>
      </c>
      <c r="AG126" s="87">
        <v>1515</v>
      </c>
      <c r="AH126" s="87">
        <v>1602</v>
      </c>
      <c r="AI126" s="87">
        <v>1705</v>
      </c>
      <c r="AJ126" s="87">
        <v>1979</v>
      </c>
      <c r="AK126" s="87">
        <v>2075</v>
      </c>
      <c r="AL126" s="87">
        <v>2045</v>
      </c>
      <c r="AM126" s="87">
        <v>2204</v>
      </c>
      <c r="AN126" s="87">
        <v>2291</v>
      </c>
      <c r="AO126" s="87">
        <v>2451</v>
      </c>
      <c r="AP126" s="87">
        <v>2382</v>
      </c>
      <c r="AQ126" s="87">
        <v>2299</v>
      </c>
      <c r="AR126" s="87">
        <v>2310</v>
      </c>
      <c r="AS126" s="87">
        <v>2358</v>
      </c>
      <c r="AT126" s="87">
        <v>2356</v>
      </c>
      <c r="AU126" s="87">
        <v>2337</v>
      </c>
      <c r="AV126" s="87">
        <v>2480</v>
      </c>
      <c r="AW126" s="87">
        <v>2191</v>
      </c>
      <c r="AX126" s="87">
        <v>2357</v>
      </c>
      <c r="AY126" s="87">
        <v>2257</v>
      </c>
      <c r="AZ126" s="87">
        <v>2085</v>
      </c>
      <c r="BA126" s="87">
        <v>2126</v>
      </c>
      <c r="BB126" s="87">
        <v>1996</v>
      </c>
      <c r="BC126" s="87">
        <v>1841</v>
      </c>
      <c r="BD126" s="87">
        <v>1812</v>
      </c>
      <c r="BE126" s="87">
        <v>2024</v>
      </c>
      <c r="BF126" s="87">
        <v>2055</v>
      </c>
      <c r="BG126" s="87">
        <v>2089</v>
      </c>
      <c r="BH126" s="87">
        <v>2262</v>
      </c>
      <c r="BI126" s="87">
        <v>2365</v>
      </c>
      <c r="BJ126" s="87">
        <v>2592</v>
      </c>
      <c r="BK126" s="87">
        <v>2583</v>
      </c>
      <c r="BL126" s="87">
        <v>2520</v>
      </c>
      <c r="BM126" s="87">
        <v>2574</v>
      </c>
      <c r="BN126" s="87">
        <v>2576</v>
      </c>
      <c r="BO126" s="87">
        <v>2704</v>
      </c>
      <c r="BP126" s="87">
        <v>2526</v>
      </c>
      <c r="BQ126" s="87">
        <v>2542</v>
      </c>
      <c r="BR126" s="87">
        <v>2475</v>
      </c>
      <c r="BS126" s="87">
        <v>2422</v>
      </c>
      <c r="BT126" s="87">
        <v>2329</v>
      </c>
      <c r="BU126" s="87">
        <v>2266</v>
      </c>
      <c r="BV126" s="87">
        <v>2208</v>
      </c>
      <c r="BW126" s="87">
        <v>2183</v>
      </c>
      <c r="BX126" s="87">
        <v>2007</v>
      </c>
      <c r="BY126" s="87">
        <v>1961</v>
      </c>
      <c r="BZ126" s="87">
        <v>1872</v>
      </c>
      <c r="CA126" s="87">
        <v>1899</v>
      </c>
      <c r="CB126" s="87">
        <v>1845</v>
      </c>
      <c r="CC126" s="87">
        <v>1702</v>
      </c>
      <c r="CD126" s="87">
        <v>1723</v>
      </c>
      <c r="CE126" s="87">
        <v>1806</v>
      </c>
      <c r="CF126" s="87">
        <v>1866</v>
      </c>
      <c r="CG126" s="87">
        <v>1796</v>
      </c>
      <c r="CH126" s="87">
        <v>1969</v>
      </c>
      <c r="CI126" s="87">
        <v>1496</v>
      </c>
      <c r="CJ126" s="87">
        <v>1429</v>
      </c>
      <c r="CK126" s="87">
        <v>1471</v>
      </c>
      <c r="CL126" s="87">
        <v>1264</v>
      </c>
      <c r="CM126" s="87">
        <v>1002</v>
      </c>
      <c r="CN126" s="87">
        <v>944</v>
      </c>
      <c r="CO126" s="87">
        <v>930</v>
      </c>
      <c r="CP126" s="87">
        <v>867</v>
      </c>
      <c r="CQ126" s="87">
        <v>852</v>
      </c>
      <c r="CR126" s="87">
        <v>709</v>
      </c>
      <c r="CS126" s="87">
        <v>583</v>
      </c>
      <c r="CT126" s="87">
        <v>557</v>
      </c>
      <c r="CU126" s="87">
        <v>490</v>
      </c>
      <c r="CV126" s="87">
        <v>413</v>
      </c>
      <c r="CW126" s="87">
        <v>338</v>
      </c>
      <c r="CX126" s="87">
        <v>246</v>
      </c>
      <c r="CY126" s="87">
        <v>849</v>
      </c>
      <c r="CZ126" s="88">
        <v>1925</v>
      </c>
      <c r="DA126" s="88">
        <v>1932</v>
      </c>
      <c r="DB126" s="88">
        <v>2123</v>
      </c>
      <c r="DC126" s="88">
        <v>2183</v>
      </c>
      <c r="DD126" s="88">
        <v>2113</v>
      </c>
      <c r="DE126" s="88">
        <v>2108</v>
      </c>
      <c r="DF126" s="88">
        <v>2075</v>
      </c>
      <c r="DG126" s="88">
        <v>2214</v>
      </c>
      <c r="DH126" s="88">
        <v>2231</v>
      </c>
      <c r="DI126" s="88">
        <v>2126</v>
      </c>
      <c r="DJ126" s="88">
        <v>2061</v>
      </c>
      <c r="DK126" s="88">
        <v>2060</v>
      </c>
      <c r="DL126" s="88">
        <v>2015</v>
      </c>
      <c r="DM126" s="88">
        <v>2036</v>
      </c>
      <c r="DN126" s="88">
        <v>1931</v>
      </c>
      <c r="DO126" s="88">
        <v>1852</v>
      </c>
      <c r="DP126" s="88">
        <v>1869</v>
      </c>
      <c r="DQ126" s="88">
        <v>1784</v>
      </c>
      <c r="DR126" s="88">
        <v>1660</v>
      </c>
      <c r="DS126" s="88">
        <v>1343</v>
      </c>
      <c r="DT126" s="88">
        <v>1368</v>
      </c>
      <c r="DU126" s="88">
        <v>1584</v>
      </c>
      <c r="DV126" s="88">
        <v>1803</v>
      </c>
      <c r="DW126" s="88">
        <v>1954</v>
      </c>
      <c r="DX126" s="88">
        <v>2086</v>
      </c>
      <c r="DY126" s="88">
        <v>2203</v>
      </c>
      <c r="DZ126" s="88">
        <v>2276</v>
      </c>
      <c r="EA126" s="88">
        <v>2239</v>
      </c>
      <c r="EB126" s="88">
        <v>2459</v>
      </c>
      <c r="EC126" s="88">
        <v>2566</v>
      </c>
      <c r="ED126" s="88">
        <v>2554</v>
      </c>
      <c r="EE126" s="88">
        <v>2397</v>
      </c>
      <c r="EF126" s="88">
        <v>2592</v>
      </c>
      <c r="EG126" s="88">
        <v>2608</v>
      </c>
      <c r="EH126" s="88">
        <v>2570</v>
      </c>
      <c r="EI126" s="88">
        <v>2488</v>
      </c>
      <c r="EJ126" s="88">
        <v>2431</v>
      </c>
      <c r="EK126" s="88">
        <v>2396</v>
      </c>
      <c r="EL126" s="88">
        <v>2337</v>
      </c>
      <c r="EM126" s="88">
        <v>2237</v>
      </c>
      <c r="EN126" s="88">
        <v>2381</v>
      </c>
      <c r="EO126" s="88">
        <v>2144</v>
      </c>
      <c r="EP126" s="88">
        <v>1871</v>
      </c>
      <c r="EQ126" s="88">
        <v>1803</v>
      </c>
      <c r="ER126" s="88">
        <v>2052</v>
      </c>
      <c r="ES126" s="88">
        <v>2119</v>
      </c>
      <c r="ET126" s="88">
        <v>2085</v>
      </c>
      <c r="EU126" s="88">
        <v>2316</v>
      </c>
      <c r="EV126" s="88">
        <v>2531</v>
      </c>
      <c r="EW126" s="88">
        <v>2561</v>
      </c>
      <c r="EX126" s="88">
        <v>2582</v>
      </c>
      <c r="EY126" s="88">
        <v>2569</v>
      </c>
      <c r="EZ126" s="88">
        <v>2593</v>
      </c>
      <c r="FA126" s="88">
        <v>2674</v>
      </c>
      <c r="FB126" s="88">
        <v>2531</v>
      </c>
      <c r="FC126" s="88">
        <v>2503</v>
      </c>
      <c r="FD126" s="88">
        <v>2543</v>
      </c>
      <c r="FE126" s="88">
        <v>2444</v>
      </c>
      <c r="FF126" s="88">
        <v>2374</v>
      </c>
      <c r="FG126" s="88">
        <v>2428</v>
      </c>
      <c r="FH126" s="88">
        <v>2240</v>
      </c>
      <c r="FI126" s="88">
        <v>2283</v>
      </c>
      <c r="FJ126" s="88">
        <v>2166</v>
      </c>
      <c r="FK126" s="88">
        <v>2058</v>
      </c>
      <c r="FL126" s="88">
        <v>2041</v>
      </c>
      <c r="FM126" s="88">
        <v>1885</v>
      </c>
      <c r="FN126" s="88">
        <v>1913</v>
      </c>
      <c r="FO126" s="88">
        <v>1931</v>
      </c>
      <c r="FP126" s="88">
        <v>1781</v>
      </c>
      <c r="FQ126" s="88">
        <v>1786</v>
      </c>
      <c r="FR126" s="88">
        <v>1883</v>
      </c>
      <c r="FS126" s="88">
        <v>1879</v>
      </c>
      <c r="FT126" s="88">
        <v>1985</v>
      </c>
      <c r="FU126" s="88">
        <v>2121</v>
      </c>
      <c r="FV126" s="88">
        <v>1682</v>
      </c>
      <c r="FW126" s="88">
        <v>1629</v>
      </c>
      <c r="FX126" s="88">
        <v>1599</v>
      </c>
      <c r="FY126" s="88">
        <v>1443</v>
      </c>
      <c r="FZ126" s="88">
        <v>1268</v>
      </c>
      <c r="GA126" s="88">
        <v>1141</v>
      </c>
      <c r="GB126" s="88">
        <v>1117</v>
      </c>
      <c r="GC126" s="88">
        <v>1110</v>
      </c>
      <c r="GD126" s="88">
        <v>1025</v>
      </c>
      <c r="GE126" s="88">
        <v>904</v>
      </c>
      <c r="GF126" s="88">
        <v>850</v>
      </c>
      <c r="GG126" s="88">
        <v>729</v>
      </c>
      <c r="GH126" s="88">
        <v>768</v>
      </c>
      <c r="GI126" s="88">
        <v>643</v>
      </c>
      <c r="GJ126" s="88">
        <v>524</v>
      </c>
      <c r="GK126" s="88">
        <v>434</v>
      </c>
      <c r="GL126" s="89">
        <v>2013</v>
      </c>
    </row>
    <row r="127" spans="1:194" s="1" customFormat="1" hidden="1" x14ac:dyDescent="0.25">
      <c r="A127" s="90" t="s">
        <v>249</v>
      </c>
      <c r="B127" s="148" t="s">
        <v>366</v>
      </c>
      <c r="C127" s="30" t="str">
        <f t="shared" si="26"/>
        <v xml:space="preserve">England – CCGs - Warrington </v>
      </c>
      <c r="D127" s="51">
        <f t="shared" si="25"/>
        <v>81158</v>
      </c>
      <c r="E127" s="51">
        <f t="shared" si="25"/>
        <v>84062</v>
      </c>
      <c r="F127" s="52">
        <f t="shared" si="27"/>
        <v>209397</v>
      </c>
      <c r="G127" s="52">
        <f t="shared" si="28"/>
        <v>103843</v>
      </c>
      <c r="H127" s="53">
        <f t="shared" si="29"/>
        <v>105554</v>
      </c>
      <c r="I127" s="53">
        <f t="shared" si="30"/>
        <v>81158</v>
      </c>
      <c r="J127" s="53">
        <f t="shared" si="31"/>
        <v>84062</v>
      </c>
      <c r="K127" s="50">
        <f t="shared" si="32"/>
        <v>22685</v>
      </c>
      <c r="L127" s="51">
        <f t="shared" si="33"/>
        <v>21492</v>
      </c>
      <c r="M127" s="87">
        <v>1046</v>
      </c>
      <c r="N127" s="87">
        <v>1083</v>
      </c>
      <c r="O127" s="87">
        <v>1176</v>
      </c>
      <c r="P127" s="87">
        <v>1174</v>
      </c>
      <c r="Q127" s="87">
        <v>1298</v>
      </c>
      <c r="R127" s="87">
        <v>1306</v>
      </c>
      <c r="S127" s="87">
        <v>1331</v>
      </c>
      <c r="T127" s="87">
        <v>1334</v>
      </c>
      <c r="U127" s="87">
        <v>1403</v>
      </c>
      <c r="V127" s="87">
        <v>1267</v>
      </c>
      <c r="W127" s="87">
        <v>1346</v>
      </c>
      <c r="X127" s="87">
        <v>1381</v>
      </c>
      <c r="Y127" s="87">
        <v>1281</v>
      </c>
      <c r="Z127" s="87">
        <v>1301</v>
      </c>
      <c r="AA127" s="87">
        <v>1257</v>
      </c>
      <c r="AB127" s="87">
        <v>1273</v>
      </c>
      <c r="AC127" s="87">
        <v>1214</v>
      </c>
      <c r="AD127" s="87">
        <v>1214</v>
      </c>
      <c r="AE127" s="87">
        <v>1192</v>
      </c>
      <c r="AF127" s="87">
        <v>949</v>
      </c>
      <c r="AG127" s="87">
        <v>954</v>
      </c>
      <c r="AH127" s="87">
        <v>965</v>
      </c>
      <c r="AI127" s="87">
        <v>1047</v>
      </c>
      <c r="AJ127" s="87">
        <v>1214</v>
      </c>
      <c r="AK127" s="87">
        <v>1172</v>
      </c>
      <c r="AL127" s="87">
        <v>1176</v>
      </c>
      <c r="AM127" s="87">
        <v>1299</v>
      </c>
      <c r="AN127" s="87">
        <v>1290</v>
      </c>
      <c r="AO127" s="87">
        <v>1264</v>
      </c>
      <c r="AP127" s="87">
        <v>1343</v>
      </c>
      <c r="AQ127" s="87">
        <v>1332</v>
      </c>
      <c r="AR127" s="87">
        <v>1335</v>
      </c>
      <c r="AS127" s="87">
        <v>1259</v>
      </c>
      <c r="AT127" s="87">
        <v>1390</v>
      </c>
      <c r="AU127" s="87">
        <v>1300</v>
      </c>
      <c r="AV127" s="87">
        <v>1300</v>
      </c>
      <c r="AW127" s="87">
        <v>1329</v>
      </c>
      <c r="AX127" s="87">
        <v>1379</v>
      </c>
      <c r="AY127" s="87">
        <v>1362</v>
      </c>
      <c r="AZ127" s="87">
        <v>1384</v>
      </c>
      <c r="BA127" s="87">
        <v>1334</v>
      </c>
      <c r="BB127" s="87">
        <v>1277</v>
      </c>
      <c r="BC127" s="87">
        <v>1238</v>
      </c>
      <c r="BD127" s="87">
        <v>1198</v>
      </c>
      <c r="BE127" s="87">
        <v>1278</v>
      </c>
      <c r="BF127" s="87">
        <v>1382</v>
      </c>
      <c r="BG127" s="87">
        <v>1376</v>
      </c>
      <c r="BH127" s="87">
        <v>1527</v>
      </c>
      <c r="BI127" s="87">
        <v>1587</v>
      </c>
      <c r="BJ127" s="87">
        <v>1570</v>
      </c>
      <c r="BK127" s="87">
        <v>1550</v>
      </c>
      <c r="BL127" s="87">
        <v>1558</v>
      </c>
      <c r="BM127" s="87">
        <v>1549</v>
      </c>
      <c r="BN127" s="87">
        <v>1608</v>
      </c>
      <c r="BO127" s="87">
        <v>1678</v>
      </c>
      <c r="BP127" s="87">
        <v>1607</v>
      </c>
      <c r="BQ127" s="87">
        <v>1620</v>
      </c>
      <c r="BR127" s="87">
        <v>1659</v>
      </c>
      <c r="BS127" s="87">
        <v>1469</v>
      </c>
      <c r="BT127" s="87">
        <v>1435</v>
      </c>
      <c r="BU127" s="87">
        <v>1321</v>
      </c>
      <c r="BV127" s="87">
        <v>1300</v>
      </c>
      <c r="BW127" s="87">
        <v>1224</v>
      </c>
      <c r="BX127" s="87">
        <v>1159</v>
      </c>
      <c r="BY127" s="87">
        <v>1136</v>
      </c>
      <c r="BZ127" s="87">
        <v>1077</v>
      </c>
      <c r="CA127" s="87">
        <v>1041</v>
      </c>
      <c r="CB127" s="87">
        <v>1068</v>
      </c>
      <c r="CC127" s="87">
        <v>1024</v>
      </c>
      <c r="CD127" s="87">
        <v>956</v>
      </c>
      <c r="CE127" s="87">
        <v>1046</v>
      </c>
      <c r="CF127" s="87">
        <v>1042</v>
      </c>
      <c r="CG127" s="87">
        <v>1016</v>
      </c>
      <c r="CH127" s="87">
        <v>1156</v>
      </c>
      <c r="CI127" s="87">
        <v>898</v>
      </c>
      <c r="CJ127" s="87">
        <v>899</v>
      </c>
      <c r="CK127" s="87">
        <v>848</v>
      </c>
      <c r="CL127" s="87">
        <v>738</v>
      </c>
      <c r="CM127" s="87">
        <v>646</v>
      </c>
      <c r="CN127" s="87">
        <v>568</v>
      </c>
      <c r="CO127" s="87">
        <v>604</v>
      </c>
      <c r="CP127" s="87">
        <v>562</v>
      </c>
      <c r="CQ127" s="87">
        <v>485</v>
      </c>
      <c r="CR127" s="87">
        <v>449</v>
      </c>
      <c r="CS127" s="87">
        <v>408</v>
      </c>
      <c r="CT127" s="87">
        <v>372</v>
      </c>
      <c r="CU127" s="87">
        <v>316</v>
      </c>
      <c r="CV127" s="87">
        <v>252</v>
      </c>
      <c r="CW127" s="87">
        <v>193</v>
      </c>
      <c r="CX127" s="87">
        <v>156</v>
      </c>
      <c r="CY127" s="87">
        <v>463</v>
      </c>
      <c r="CZ127" s="88">
        <v>1019</v>
      </c>
      <c r="DA127" s="88">
        <v>1063</v>
      </c>
      <c r="DB127" s="88">
        <v>1109</v>
      </c>
      <c r="DC127" s="88">
        <v>1102</v>
      </c>
      <c r="DD127" s="88">
        <v>1197</v>
      </c>
      <c r="DE127" s="88">
        <v>1232</v>
      </c>
      <c r="DF127" s="88">
        <v>1220</v>
      </c>
      <c r="DG127" s="88">
        <v>1229</v>
      </c>
      <c r="DH127" s="88">
        <v>1295</v>
      </c>
      <c r="DI127" s="88">
        <v>1384</v>
      </c>
      <c r="DJ127" s="88">
        <v>1239</v>
      </c>
      <c r="DK127" s="88">
        <v>1251</v>
      </c>
      <c r="DL127" s="88">
        <v>1266</v>
      </c>
      <c r="DM127" s="88">
        <v>1222</v>
      </c>
      <c r="DN127" s="88">
        <v>1177</v>
      </c>
      <c r="DO127" s="88">
        <v>1170</v>
      </c>
      <c r="DP127" s="88">
        <v>1214</v>
      </c>
      <c r="DQ127" s="88">
        <v>1103</v>
      </c>
      <c r="DR127" s="88">
        <v>1142</v>
      </c>
      <c r="DS127" s="88">
        <v>768</v>
      </c>
      <c r="DT127" s="88">
        <v>795</v>
      </c>
      <c r="DU127" s="88">
        <v>906</v>
      </c>
      <c r="DV127" s="88">
        <v>957</v>
      </c>
      <c r="DW127" s="88">
        <v>1063</v>
      </c>
      <c r="DX127" s="88">
        <v>1187</v>
      </c>
      <c r="DY127" s="88">
        <v>1083</v>
      </c>
      <c r="DZ127" s="88">
        <v>1069</v>
      </c>
      <c r="EA127" s="88">
        <v>1197</v>
      </c>
      <c r="EB127" s="88">
        <v>1192</v>
      </c>
      <c r="EC127" s="88">
        <v>1415</v>
      </c>
      <c r="ED127" s="88">
        <v>1286</v>
      </c>
      <c r="EE127" s="88">
        <v>1310</v>
      </c>
      <c r="EF127" s="88">
        <v>1411</v>
      </c>
      <c r="EG127" s="88">
        <v>1323</v>
      </c>
      <c r="EH127" s="88">
        <v>1410</v>
      </c>
      <c r="EI127" s="88">
        <v>1373</v>
      </c>
      <c r="EJ127" s="88">
        <v>1376</v>
      </c>
      <c r="EK127" s="88">
        <v>1348</v>
      </c>
      <c r="EL127" s="88">
        <v>1370</v>
      </c>
      <c r="EM127" s="88">
        <v>1465</v>
      </c>
      <c r="EN127" s="88">
        <v>1440</v>
      </c>
      <c r="EO127" s="88">
        <v>1365</v>
      </c>
      <c r="EP127" s="88">
        <v>1221</v>
      </c>
      <c r="EQ127" s="88">
        <v>1263</v>
      </c>
      <c r="ER127" s="88">
        <v>1330</v>
      </c>
      <c r="ES127" s="88">
        <v>1306</v>
      </c>
      <c r="ET127" s="88">
        <v>1346</v>
      </c>
      <c r="EU127" s="88">
        <v>1452</v>
      </c>
      <c r="EV127" s="88">
        <v>1518</v>
      </c>
      <c r="EW127" s="88">
        <v>1629</v>
      </c>
      <c r="EX127" s="88">
        <v>1604</v>
      </c>
      <c r="EY127" s="88">
        <v>1594</v>
      </c>
      <c r="EZ127" s="88">
        <v>1569</v>
      </c>
      <c r="FA127" s="88">
        <v>1644</v>
      </c>
      <c r="FB127" s="88">
        <v>1626</v>
      </c>
      <c r="FC127" s="88">
        <v>1621</v>
      </c>
      <c r="FD127" s="88">
        <v>1628</v>
      </c>
      <c r="FE127" s="88">
        <v>1581</v>
      </c>
      <c r="FF127" s="88">
        <v>1521</v>
      </c>
      <c r="FG127" s="88">
        <v>1428</v>
      </c>
      <c r="FH127" s="88">
        <v>1271</v>
      </c>
      <c r="FI127" s="88">
        <v>1344</v>
      </c>
      <c r="FJ127" s="88">
        <v>1231</v>
      </c>
      <c r="FK127" s="88">
        <v>1188</v>
      </c>
      <c r="FL127" s="88">
        <v>1127</v>
      </c>
      <c r="FM127" s="88">
        <v>1137</v>
      </c>
      <c r="FN127" s="88">
        <v>1147</v>
      </c>
      <c r="FO127" s="88">
        <v>1075</v>
      </c>
      <c r="FP127" s="88">
        <v>1027</v>
      </c>
      <c r="FQ127" s="88">
        <v>1085</v>
      </c>
      <c r="FR127" s="88">
        <v>1070</v>
      </c>
      <c r="FS127" s="88">
        <v>1054</v>
      </c>
      <c r="FT127" s="88">
        <v>1213</v>
      </c>
      <c r="FU127" s="88">
        <v>1402</v>
      </c>
      <c r="FV127" s="88">
        <v>986</v>
      </c>
      <c r="FW127" s="88">
        <v>939</v>
      </c>
      <c r="FX127" s="88">
        <v>971</v>
      </c>
      <c r="FY127" s="88">
        <v>847</v>
      </c>
      <c r="FZ127" s="88">
        <v>890</v>
      </c>
      <c r="GA127" s="88">
        <v>723</v>
      </c>
      <c r="GB127" s="88">
        <v>756</v>
      </c>
      <c r="GC127" s="88">
        <v>762</v>
      </c>
      <c r="GD127" s="88">
        <v>666</v>
      </c>
      <c r="GE127" s="88">
        <v>567</v>
      </c>
      <c r="GF127" s="88">
        <v>529</v>
      </c>
      <c r="GG127" s="88">
        <v>449</v>
      </c>
      <c r="GH127" s="88">
        <v>407</v>
      </c>
      <c r="GI127" s="88">
        <v>367</v>
      </c>
      <c r="GJ127" s="88">
        <v>296</v>
      </c>
      <c r="GK127" s="88">
        <v>286</v>
      </c>
      <c r="GL127" s="89">
        <v>1118</v>
      </c>
    </row>
    <row r="128" spans="1:194" s="1" customFormat="1" hidden="1" x14ac:dyDescent="0.25">
      <c r="A128" s="90" t="s">
        <v>249</v>
      </c>
      <c r="B128" s="148" t="s">
        <v>367</v>
      </c>
      <c r="C128" s="30" t="str">
        <f t="shared" si="26"/>
        <v xml:space="preserve">England – CCGs - West Essex </v>
      </c>
      <c r="D128" s="51">
        <f t="shared" si="25"/>
        <v>115635</v>
      </c>
      <c r="E128" s="51">
        <f t="shared" si="25"/>
        <v>125876</v>
      </c>
      <c r="F128" s="52">
        <f t="shared" si="27"/>
        <v>312214</v>
      </c>
      <c r="G128" s="52">
        <f t="shared" si="28"/>
        <v>151819</v>
      </c>
      <c r="H128" s="53">
        <f t="shared" si="29"/>
        <v>160395</v>
      </c>
      <c r="I128" s="53">
        <f t="shared" si="30"/>
        <v>115635</v>
      </c>
      <c r="J128" s="53">
        <f t="shared" si="31"/>
        <v>125876</v>
      </c>
      <c r="K128" s="50">
        <f t="shared" si="32"/>
        <v>36184</v>
      </c>
      <c r="L128" s="51">
        <f t="shared" si="33"/>
        <v>34519</v>
      </c>
      <c r="M128" s="87">
        <v>1937</v>
      </c>
      <c r="N128" s="87">
        <v>2035</v>
      </c>
      <c r="O128" s="87">
        <v>1990</v>
      </c>
      <c r="P128" s="87">
        <v>2083</v>
      </c>
      <c r="Q128" s="87">
        <v>2105</v>
      </c>
      <c r="R128" s="87">
        <v>2092</v>
      </c>
      <c r="S128" s="87">
        <v>2093</v>
      </c>
      <c r="T128" s="87">
        <v>2233</v>
      </c>
      <c r="U128" s="87">
        <v>2104</v>
      </c>
      <c r="V128" s="87">
        <v>2108</v>
      </c>
      <c r="W128" s="87">
        <v>2063</v>
      </c>
      <c r="X128" s="87">
        <v>1981</v>
      </c>
      <c r="Y128" s="87">
        <v>2029</v>
      </c>
      <c r="Z128" s="87">
        <v>1992</v>
      </c>
      <c r="AA128" s="87">
        <v>1972</v>
      </c>
      <c r="AB128" s="87">
        <v>1830</v>
      </c>
      <c r="AC128" s="87">
        <v>1847</v>
      </c>
      <c r="AD128" s="87">
        <v>1690</v>
      </c>
      <c r="AE128" s="87">
        <v>1746</v>
      </c>
      <c r="AF128" s="87">
        <v>1275</v>
      </c>
      <c r="AG128" s="87">
        <v>1319</v>
      </c>
      <c r="AH128" s="87">
        <v>1393</v>
      </c>
      <c r="AI128" s="87">
        <v>1608</v>
      </c>
      <c r="AJ128" s="87">
        <v>1670</v>
      </c>
      <c r="AK128" s="87">
        <v>1763</v>
      </c>
      <c r="AL128" s="87">
        <v>1747</v>
      </c>
      <c r="AM128" s="87">
        <v>1845</v>
      </c>
      <c r="AN128" s="87">
        <v>1784</v>
      </c>
      <c r="AO128" s="87">
        <v>1749</v>
      </c>
      <c r="AP128" s="87">
        <v>1774</v>
      </c>
      <c r="AQ128" s="87">
        <v>1807</v>
      </c>
      <c r="AR128" s="87">
        <v>1927</v>
      </c>
      <c r="AS128" s="87">
        <v>1894</v>
      </c>
      <c r="AT128" s="87">
        <v>1913</v>
      </c>
      <c r="AU128" s="87">
        <v>1888</v>
      </c>
      <c r="AV128" s="87">
        <v>1891</v>
      </c>
      <c r="AW128" s="87">
        <v>1928</v>
      </c>
      <c r="AX128" s="87">
        <v>1877</v>
      </c>
      <c r="AY128" s="87">
        <v>1945</v>
      </c>
      <c r="AZ128" s="87">
        <v>2074</v>
      </c>
      <c r="BA128" s="87">
        <v>2088</v>
      </c>
      <c r="BB128" s="87">
        <v>2000</v>
      </c>
      <c r="BC128" s="87">
        <v>1921</v>
      </c>
      <c r="BD128" s="87">
        <v>1924</v>
      </c>
      <c r="BE128" s="87">
        <v>1889</v>
      </c>
      <c r="BF128" s="87">
        <v>1896</v>
      </c>
      <c r="BG128" s="87">
        <v>1947</v>
      </c>
      <c r="BH128" s="87">
        <v>2104</v>
      </c>
      <c r="BI128" s="87">
        <v>1969</v>
      </c>
      <c r="BJ128" s="87">
        <v>2207</v>
      </c>
      <c r="BK128" s="87">
        <v>2184</v>
      </c>
      <c r="BL128" s="87">
        <v>2193</v>
      </c>
      <c r="BM128" s="87">
        <v>2140</v>
      </c>
      <c r="BN128" s="87">
        <v>2339</v>
      </c>
      <c r="BO128" s="87">
        <v>2251</v>
      </c>
      <c r="BP128" s="87">
        <v>2260</v>
      </c>
      <c r="BQ128" s="87">
        <v>2105</v>
      </c>
      <c r="BR128" s="87">
        <v>2205</v>
      </c>
      <c r="BS128" s="87">
        <v>2146</v>
      </c>
      <c r="BT128" s="87">
        <v>2079</v>
      </c>
      <c r="BU128" s="87">
        <v>1986</v>
      </c>
      <c r="BV128" s="87">
        <v>1793</v>
      </c>
      <c r="BW128" s="87">
        <v>1781</v>
      </c>
      <c r="BX128" s="87">
        <v>1685</v>
      </c>
      <c r="BY128" s="87">
        <v>1685</v>
      </c>
      <c r="BZ128" s="87">
        <v>1566</v>
      </c>
      <c r="CA128" s="87">
        <v>1497</v>
      </c>
      <c r="CB128" s="87">
        <v>1454</v>
      </c>
      <c r="CC128" s="87">
        <v>1355</v>
      </c>
      <c r="CD128" s="87">
        <v>1338</v>
      </c>
      <c r="CE128" s="87">
        <v>1435</v>
      </c>
      <c r="CF128" s="87">
        <v>1396</v>
      </c>
      <c r="CG128" s="87">
        <v>1508</v>
      </c>
      <c r="CH128" s="87">
        <v>1649</v>
      </c>
      <c r="CI128" s="87">
        <v>1217</v>
      </c>
      <c r="CJ128" s="87">
        <v>1198</v>
      </c>
      <c r="CK128" s="87">
        <v>1177</v>
      </c>
      <c r="CL128" s="87">
        <v>1038</v>
      </c>
      <c r="CM128" s="87">
        <v>935</v>
      </c>
      <c r="CN128" s="87">
        <v>735</v>
      </c>
      <c r="CO128" s="87">
        <v>740</v>
      </c>
      <c r="CP128" s="87">
        <v>787</v>
      </c>
      <c r="CQ128" s="87">
        <v>716</v>
      </c>
      <c r="CR128" s="87">
        <v>639</v>
      </c>
      <c r="CS128" s="87">
        <v>553</v>
      </c>
      <c r="CT128" s="87">
        <v>546</v>
      </c>
      <c r="CU128" s="87">
        <v>524</v>
      </c>
      <c r="CV128" s="87">
        <v>380</v>
      </c>
      <c r="CW128" s="87">
        <v>332</v>
      </c>
      <c r="CX128" s="87">
        <v>312</v>
      </c>
      <c r="CY128" s="87">
        <v>1014</v>
      </c>
      <c r="CZ128" s="88">
        <v>1809</v>
      </c>
      <c r="DA128" s="88">
        <v>1830</v>
      </c>
      <c r="DB128" s="88">
        <v>1964</v>
      </c>
      <c r="DC128" s="88">
        <v>1999</v>
      </c>
      <c r="DD128" s="88">
        <v>2023</v>
      </c>
      <c r="DE128" s="88">
        <v>2032</v>
      </c>
      <c r="DF128" s="88">
        <v>2100</v>
      </c>
      <c r="DG128" s="88">
        <v>2072</v>
      </c>
      <c r="DH128" s="88">
        <v>2063</v>
      </c>
      <c r="DI128" s="88">
        <v>1953</v>
      </c>
      <c r="DJ128" s="88">
        <v>1985</v>
      </c>
      <c r="DK128" s="88">
        <v>1923</v>
      </c>
      <c r="DL128" s="88">
        <v>1900</v>
      </c>
      <c r="DM128" s="88">
        <v>1830</v>
      </c>
      <c r="DN128" s="88">
        <v>1760</v>
      </c>
      <c r="DO128" s="88">
        <v>1751</v>
      </c>
      <c r="DP128" s="88">
        <v>1850</v>
      </c>
      <c r="DQ128" s="88">
        <v>1675</v>
      </c>
      <c r="DR128" s="88">
        <v>1596</v>
      </c>
      <c r="DS128" s="88">
        <v>1206</v>
      </c>
      <c r="DT128" s="88">
        <v>1060</v>
      </c>
      <c r="DU128" s="88">
        <v>1252</v>
      </c>
      <c r="DV128" s="88">
        <v>1474</v>
      </c>
      <c r="DW128" s="88">
        <v>1583</v>
      </c>
      <c r="DX128" s="88">
        <v>1624</v>
      </c>
      <c r="DY128" s="88">
        <v>1750</v>
      </c>
      <c r="DZ128" s="88">
        <v>1773</v>
      </c>
      <c r="EA128" s="88">
        <v>1830</v>
      </c>
      <c r="EB128" s="88">
        <v>1882</v>
      </c>
      <c r="EC128" s="88">
        <v>1877</v>
      </c>
      <c r="ED128" s="88">
        <v>2071</v>
      </c>
      <c r="EE128" s="88">
        <v>2075</v>
      </c>
      <c r="EF128" s="88">
        <v>2247</v>
      </c>
      <c r="EG128" s="88">
        <v>2147</v>
      </c>
      <c r="EH128" s="88">
        <v>2061</v>
      </c>
      <c r="EI128" s="88">
        <v>2172</v>
      </c>
      <c r="EJ128" s="88">
        <v>2165</v>
      </c>
      <c r="EK128" s="88">
        <v>2201</v>
      </c>
      <c r="EL128" s="88">
        <v>2203</v>
      </c>
      <c r="EM128" s="88">
        <v>2251</v>
      </c>
      <c r="EN128" s="88">
        <v>2252</v>
      </c>
      <c r="EO128" s="88">
        <v>2276</v>
      </c>
      <c r="EP128" s="88">
        <v>1965</v>
      </c>
      <c r="EQ128" s="88">
        <v>1968</v>
      </c>
      <c r="ER128" s="88">
        <v>2019</v>
      </c>
      <c r="ES128" s="88">
        <v>2080</v>
      </c>
      <c r="ET128" s="88">
        <v>1988</v>
      </c>
      <c r="EU128" s="88">
        <v>2137</v>
      </c>
      <c r="EV128" s="88">
        <v>2275</v>
      </c>
      <c r="EW128" s="88">
        <v>2322</v>
      </c>
      <c r="EX128" s="88">
        <v>2323</v>
      </c>
      <c r="EY128" s="88">
        <v>2339</v>
      </c>
      <c r="EZ128" s="88">
        <v>2362</v>
      </c>
      <c r="FA128" s="88">
        <v>2300</v>
      </c>
      <c r="FB128" s="88">
        <v>2405</v>
      </c>
      <c r="FC128" s="88">
        <v>2472</v>
      </c>
      <c r="FD128" s="88">
        <v>2336</v>
      </c>
      <c r="FE128" s="88">
        <v>2317</v>
      </c>
      <c r="FF128" s="88">
        <v>2174</v>
      </c>
      <c r="FG128" s="88">
        <v>2131</v>
      </c>
      <c r="FH128" s="88">
        <v>2043</v>
      </c>
      <c r="FI128" s="88">
        <v>1942</v>
      </c>
      <c r="FJ128" s="88">
        <v>1886</v>
      </c>
      <c r="FK128" s="88">
        <v>1778</v>
      </c>
      <c r="FL128" s="88">
        <v>1749</v>
      </c>
      <c r="FM128" s="88">
        <v>1586</v>
      </c>
      <c r="FN128" s="88">
        <v>1618</v>
      </c>
      <c r="FO128" s="88">
        <v>1578</v>
      </c>
      <c r="FP128" s="88">
        <v>1531</v>
      </c>
      <c r="FQ128" s="88">
        <v>1487</v>
      </c>
      <c r="FR128" s="88">
        <v>1501</v>
      </c>
      <c r="FS128" s="88">
        <v>1538</v>
      </c>
      <c r="FT128" s="88">
        <v>1621</v>
      </c>
      <c r="FU128" s="88">
        <v>1830</v>
      </c>
      <c r="FV128" s="88">
        <v>1390</v>
      </c>
      <c r="FW128" s="88">
        <v>1368</v>
      </c>
      <c r="FX128" s="88">
        <v>1321</v>
      </c>
      <c r="FY128" s="88">
        <v>1262</v>
      </c>
      <c r="FZ128" s="88">
        <v>1071</v>
      </c>
      <c r="GA128" s="88">
        <v>929</v>
      </c>
      <c r="GB128" s="88">
        <v>980</v>
      </c>
      <c r="GC128" s="88">
        <v>997</v>
      </c>
      <c r="GD128" s="88">
        <v>941</v>
      </c>
      <c r="GE128" s="88">
        <v>809</v>
      </c>
      <c r="GF128" s="88">
        <v>790</v>
      </c>
      <c r="GG128" s="88">
        <v>742</v>
      </c>
      <c r="GH128" s="88">
        <v>699</v>
      </c>
      <c r="GI128" s="88">
        <v>606</v>
      </c>
      <c r="GJ128" s="88">
        <v>596</v>
      </c>
      <c r="GK128" s="88">
        <v>533</v>
      </c>
      <c r="GL128" s="89">
        <v>2213</v>
      </c>
    </row>
    <row r="129" spans="1:194" s="1" customFormat="1" hidden="1" x14ac:dyDescent="0.25">
      <c r="A129" s="90" t="s">
        <v>249</v>
      </c>
      <c r="B129" s="148" t="s">
        <v>368</v>
      </c>
      <c r="C129" s="30" t="str">
        <f t="shared" si="26"/>
        <v xml:space="preserve">England – CCGs - West Lancashire </v>
      </c>
      <c r="D129" s="51">
        <f t="shared" si="25"/>
        <v>43994</v>
      </c>
      <c r="E129" s="51">
        <f t="shared" si="25"/>
        <v>48248</v>
      </c>
      <c r="F129" s="52">
        <f t="shared" si="27"/>
        <v>114496</v>
      </c>
      <c r="G129" s="52">
        <f t="shared" si="28"/>
        <v>55455</v>
      </c>
      <c r="H129" s="53">
        <f t="shared" si="29"/>
        <v>59041</v>
      </c>
      <c r="I129" s="53">
        <f t="shared" si="30"/>
        <v>43994</v>
      </c>
      <c r="J129" s="53">
        <f t="shared" si="31"/>
        <v>48248</v>
      </c>
      <c r="K129" s="50">
        <f t="shared" si="32"/>
        <v>11461</v>
      </c>
      <c r="L129" s="51">
        <f t="shared" si="33"/>
        <v>10793</v>
      </c>
      <c r="M129" s="87">
        <v>509</v>
      </c>
      <c r="N129" s="87">
        <v>553</v>
      </c>
      <c r="O129" s="87">
        <v>534</v>
      </c>
      <c r="P129" s="87">
        <v>602</v>
      </c>
      <c r="Q129" s="87">
        <v>602</v>
      </c>
      <c r="R129" s="87">
        <v>637</v>
      </c>
      <c r="S129" s="87">
        <v>618</v>
      </c>
      <c r="T129" s="87">
        <v>669</v>
      </c>
      <c r="U129" s="87">
        <v>647</v>
      </c>
      <c r="V129" s="87">
        <v>731</v>
      </c>
      <c r="W129" s="87">
        <v>628</v>
      </c>
      <c r="X129" s="87">
        <v>668</v>
      </c>
      <c r="Y129" s="87">
        <v>747</v>
      </c>
      <c r="Z129" s="87">
        <v>675</v>
      </c>
      <c r="AA129" s="87">
        <v>686</v>
      </c>
      <c r="AB129" s="87">
        <v>661</v>
      </c>
      <c r="AC129" s="87">
        <v>629</v>
      </c>
      <c r="AD129" s="87">
        <v>665</v>
      </c>
      <c r="AE129" s="87">
        <v>667</v>
      </c>
      <c r="AF129" s="87">
        <v>973</v>
      </c>
      <c r="AG129" s="87">
        <v>938</v>
      </c>
      <c r="AH129" s="87">
        <v>891</v>
      </c>
      <c r="AI129" s="87">
        <v>741</v>
      </c>
      <c r="AJ129" s="87">
        <v>749</v>
      </c>
      <c r="AK129" s="87">
        <v>655</v>
      </c>
      <c r="AL129" s="87">
        <v>633</v>
      </c>
      <c r="AM129" s="87">
        <v>623</v>
      </c>
      <c r="AN129" s="87">
        <v>658</v>
      </c>
      <c r="AO129" s="87">
        <v>795</v>
      </c>
      <c r="AP129" s="87">
        <v>765</v>
      </c>
      <c r="AQ129" s="87">
        <v>692</v>
      </c>
      <c r="AR129" s="87">
        <v>600</v>
      </c>
      <c r="AS129" s="87">
        <v>594</v>
      </c>
      <c r="AT129" s="87">
        <v>563</v>
      </c>
      <c r="AU129" s="87">
        <v>611</v>
      </c>
      <c r="AV129" s="87">
        <v>503</v>
      </c>
      <c r="AW129" s="87">
        <v>451</v>
      </c>
      <c r="AX129" s="87">
        <v>521</v>
      </c>
      <c r="AY129" s="87">
        <v>525</v>
      </c>
      <c r="AZ129" s="87">
        <v>519</v>
      </c>
      <c r="BA129" s="87">
        <v>513</v>
      </c>
      <c r="BB129" s="87">
        <v>461</v>
      </c>
      <c r="BC129" s="87">
        <v>534</v>
      </c>
      <c r="BD129" s="87">
        <v>488</v>
      </c>
      <c r="BE129" s="87">
        <v>563</v>
      </c>
      <c r="BF129" s="87">
        <v>586</v>
      </c>
      <c r="BG129" s="87">
        <v>650</v>
      </c>
      <c r="BH129" s="87">
        <v>666</v>
      </c>
      <c r="BI129" s="87">
        <v>718</v>
      </c>
      <c r="BJ129" s="87">
        <v>797</v>
      </c>
      <c r="BK129" s="87">
        <v>763</v>
      </c>
      <c r="BL129" s="87">
        <v>820</v>
      </c>
      <c r="BM129" s="87">
        <v>774</v>
      </c>
      <c r="BN129" s="87">
        <v>783</v>
      </c>
      <c r="BO129" s="87">
        <v>896</v>
      </c>
      <c r="BP129" s="87">
        <v>881</v>
      </c>
      <c r="BQ129" s="87">
        <v>859</v>
      </c>
      <c r="BR129" s="87">
        <v>826</v>
      </c>
      <c r="BS129" s="87">
        <v>814</v>
      </c>
      <c r="BT129" s="87">
        <v>751</v>
      </c>
      <c r="BU129" s="87">
        <v>782</v>
      </c>
      <c r="BV129" s="87">
        <v>727</v>
      </c>
      <c r="BW129" s="87">
        <v>741</v>
      </c>
      <c r="BX129" s="87">
        <v>711</v>
      </c>
      <c r="BY129" s="87">
        <v>657</v>
      </c>
      <c r="BZ129" s="87">
        <v>619</v>
      </c>
      <c r="CA129" s="87">
        <v>599</v>
      </c>
      <c r="CB129" s="87">
        <v>626</v>
      </c>
      <c r="CC129" s="87">
        <v>619</v>
      </c>
      <c r="CD129" s="87">
        <v>631</v>
      </c>
      <c r="CE129" s="87">
        <v>639</v>
      </c>
      <c r="CF129" s="87">
        <v>663</v>
      </c>
      <c r="CG129" s="87">
        <v>711</v>
      </c>
      <c r="CH129" s="87">
        <v>687</v>
      </c>
      <c r="CI129" s="87">
        <v>566</v>
      </c>
      <c r="CJ129" s="87">
        <v>534</v>
      </c>
      <c r="CK129" s="87">
        <v>556</v>
      </c>
      <c r="CL129" s="87">
        <v>508</v>
      </c>
      <c r="CM129" s="87">
        <v>433</v>
      </c>
      <c r="CN129" s="87">
        <v>403</v>
      </c>
      <c r="CO129" s="87">
        <v>354</v>
      </c>
      <c r="CP129" s="87">
        <v>359</v>
      </c>
      <c r="CQ129" s="87">
        <v>301</v>
      </c>
      <c r="CR129" s="87">
        <v>317</v>
      </c>
      <c r="CS129" s="87">
        <v>251</v>
      </c>
      <c r="CT129" s="87">
        <v>216</v>
      </c>
      <c r="CU129" s="87">
        <v>183</v>
      </c>
      <c r="CV129" s="87">
        <v>172</v>
      </c>
      <c r="CW129" s="87">
        <v>132</v>
      </c>
      <c r="CX129" s="87">
        <v>127</v>
      </c>
      <c r="CY129" s="87">
        <v>360</v>
      </c>
      <c r="CZ129" s="88">
        <v>499</v>
      </c>
      <c r="DA129" s="88">
        <v>533</v>
      </c>
      <c r="DB129" s="88">
        <v>526</v>
      </c>
      <c r="DC129" s="88">
        <v>533</v>
      </c>
      <c r="DD129" s="88">
        <v>547</v>
      </c>
      <c r="DE129" s="88">
        <v>609</v>
      </c>
      <c r="DF129" s="88">
        <v>596</v>
      </c>
      <c r="DG129" s="88">
        <v>665</v>
      </c>
      <c r="DH129" s="88">
        <v>666</v>
      </c>
      <c r="DI129" s="88">
        <v>642</v>
      </c>
      <c r="DJ129" s="88">
        <v>656</v>
      </c>
      <c r="DK129" s="88">
        <v>639</v>
      </c>
      <c r="DL129" s="88">
        <v>643</v>
      </c>
      <c r="DM129" s="88">
        <v>613</v>
      </c>
      <c r="DN129" s="88">
        <v>628</v>
      </c>
      <c r="DO129" s="88">
        <v>604</v>
      </c>
      <c r="DP129" s="88">
        <v>655</v>
      </c>
      <c r="DQ129" s="88">
        <v>539</v>
      </c>
      <c r="DR129" s="88">
        <v>681</v>
      </c>
      <c r="DS129" s="88">
        <v>1263</v>
      </c>
      <c r="DT129" s="88">
        <v>1248</v>
      </c>
      <c r="DU129" s="88">
        <v>1168</v>
      </c>
      <c r="DV129" s="88">
        <v>795</v>
      </c>
      <c r="DW129" s="88">
        <v>656</v>
      </c>
      <c r="DX129" s="88">
        <v>589</v>
      </c>
      <c r="DY129" s="88">
        <v>511</v>
      </c>
      <c r="DZ129" s="88">
        <v>614</v>
      </c>
      <c r="EA129" s="88">
        <v>612</v>
      </c>
      <c r="EB129" s="88">
        <v>793</v>
      </c>
      <c r="EC129" s="88">
        <v>632</v>
      </c>
      <c r="ED129" s="88">
        <v>631</v>
      </c>
      <c r="EE129" s="88">
        <v>516</v>
      </c>
      <c r="EF129" s="88">
        <v>611</v>
      </c>
      <c r="EG129" s="88">
        <v>521</v>
      </c>
      <c r="EH129" s="88">
        <v>553</v>
      </c>
      <c r="EI129" s="88">
        <v>610</v>
      </c>
      <c r="EJ129" s="88">
        <v>615</v>
      </c>
      <c r="EK129" s="88">
        <v>600</v>
      </c>
      <c r="EL129" s="88">
        <v>575</v>
      </c>
      <c r="EM129" s="88">
        <v>523</v>
      </c>
      <c r="EN129" s="88">
        <v>661</v>
      </c>
      <c r="EO129" s="88">
        <v>597</v>
      </c>
      <c r="EP129" s="88">
        <v>539</v>
      </c>
      <c r="EQ129" s="88">
        <v>570</v>
      </c>
      <c r="ER129" s="88">
        <v>593</v>
      </c>
      <c r="ES129" s="88">
        <v>638</v>
      </c>
      <c r="ET129" s="88">
        <v>646</v>
      </c>
      <c r="EU129" s="88">
        <v>783</v>
      </c>
      <c r="EV129" s="88">
        <v>834</v>
      </c>
      <c r="EW129" s="88">
        <v>868</v>
      </c>
      <c r="EX129" s="88">
        <v>819</v>
      </c>
      <c r="EY129" s="88">
        <v>848</v>
      </c>
      <c r="EZ129" s="88">
        <v>805</v>
      </c>
      <c r="FA129" s="88">
        <v>808</v>
      </c>
      <c r="FB129" s="88">
        <v>890</v>
      </c>
      <c r="FC129" s="88">
        <v>889</v>
      </c>
      <c r="FD129" s="88">
        <v>832</v>
      </c>
      <c r="FE129" s="88">
        <v>886</v>
      </c>
      <c r="FF129" s="88">
        <v>893</v>
      </c>
      <c r="FG129" s="88">
        <v>822</v>
      </c>
      <c r="FH129" s="88">
        <v>809</v>
      </c>
      <c r="FI129" s="88">
        <v>737</v>
      </c>
      <c r="FJ129" s="88">
        <v>783</v>
      </c>
      <c r="FK129" s="88">
        <v>740</v>
      </c>
      <c r="FL129" s="88">
        <v>711</v>
      </c>
      <c r="FM129" s="88">
        <v>725</v>
      </c>
      <c r="FN129" s="88">
        <v>671</v>
      </c>
      <c r="FO129" s="88">
        <v>696</v>
      </c>
      <c r="FP129" s="88">
        <v>674</v>
      </c>
      <c r="FQ129" s="88">
        <v>681</v>
      </c>
      <c r="FR129" s="88">
        <v>656</v>
      </c>
      <c r="FS129" s="88">
        <v>699</v>
      </c>
      <c r="FT129" s="88">
        <v>799</v>
      </c>
      <c r="FU129" s="88">
        <v>875</v>
      </c>
      <c r="FV129" s="88">
        <v>658</v>
      </c>
      <c r="FW129" s="88">
        <v>601</v>
      </c>
      <c r="FX129" s="88">
        <v>586</v>
      </c>
      <c r="FY129" s="88">
        <v>585</v>
      </c>
      <c r="FZ129" s="88">
        <v>551</v>
      </c>
      <c r="GA129" s="88">
        <v>418</v>
      </c>
      <c r="GB129" s="88">
        <v>422</v>
      </c>
      <c r="GC129" s="88">
        <v>469</v>
      </c>
      <c r="GD129" s="88">
        <v>411</v>
      </c>
      <c r="GE129" s="88">
        <v>389</v>
      </c>
      <c r="GF129" s="88">
        <v>355</v>
      </c>
      <c r="GG129" s="88">
        <v>303</v>
      </c>
      <c r="GH129" s="88">
        <v>297</v>
      </c>
      <c r="GI129" s="88">
        <v>198</v>
      </c>
      <c r="GJ129" s="88">
        <v>220</v>
      </c>
      <c r="GK129" s="88">
        <v>176</v>
      </c>
      <c r="GL129" s="89">
        <v>815</v>
      </c>
    </row>
    <row r="130" spans="1:194" s="1" customFormat="1" hidden="1" x14ac:dyDescent="0.25">
      <c r="A130" s="90" t="s">
        <v>249</v>
      </c>
      <c r="B130" s="148" t="s">
        <v>369</v>
      </c>
      <c r="C130" s="30" t="str">
        <f t="shared" si="26"/>
        <v xml:space="preserve">England – CCGs - West Leicestershire </v>
      </c>
      <c r="D130" s="51">
        <f t="shared" si="25"/>
        <v>162877</v>
      </c>
      <c r="E130" s="51">
        <f t="shared" si="25"/>
        <v>167371</v>
      </c>
      <c r="F130" s="52">
        <f t="shared" si="27"/>
        <v>411705</v>
      </c>
      <c r="G130" s="52">
        <f t="shared" si="28"/>
        <v>204835</v>
      </c>
      <c r="H130" s="53">
        <f t="shared" si="29"/>
        <v>206870</v>
      </c>
      <c r="I130" s="53">
        <f t="shared" si="30"/>
        <v>162877</v>
      </c>
      <c r="J130" s="53">
        <f t="shared" si="31"/>
        <v>167371</v>
      </c>
      <c r="K130" s="50">
        <f t="shared" si="32"/>
        <v>41958</v>
      </c>
      <c r="L130" s="51">
        <f t="shared" si="33"/>
        <v>39499</v>
      </c>
      <c r="M130" s="87">
        <v>1969</v>
      </c>
      <c r="N130" s="87">
        <v>2038</v>
      </c>
      <c r="O130" s="87">
        <v>2275</v>
      </c>
      <c r="P130" s="87">
        <v>2284</v>
      </c>
      <c r="Q130" s="87">
        <v>2385</v>
      </c>
      <c r="R130" s="87">
        <v>2348</v>
      </c>
      <c r="S130" s="87">
        <v>2221</v>
      </c>
      <c r="T130" s="87">
        <v>2415</v>
      </c>
      <c r="U130" s="87">
        <v>2533</v>
      </c>
      <c r="V130" s="87">
        <v>2573</v>
      </c>
      <c r="W130" s="87">
        <v>2385</v>
      </c>
      <c r="X130" s="87">
        <v>2351</v>
      </c>
      <c r="Y130" s="87">
        <v>2435</v>
      </c>
      <c r="Z130" s="87">
        <v>2405</v>
      </c>
      <c r="AA130" s="87">
        <v>2359</v>
      </c>
      <c r="AB130" s="87">
        <v>2340</v>
      </c>
      <c r="AC130" s="87">
        <v>2345</v>
      </c>
      <c r="AD130" s="87">
        <v>2297</v>
      </c>
      <c r="AE130" s="87">
        <v>2494</v>
      </c>
      <c r="AF130" s="87">
        <v>3316</v>
      </c>
      <c r="AG130" s="87">
        <v>3743</v>
      </c>
      <c r="AH130" s="87">
        <v>3218</v>
      </c>
      <c r="AI130" s="87">
        <v>3108</v>
      </c>
      <c r="AJ130" s="87">
        <v>2828</v>
      </c>
      <c r="AK130" s="87">
        <v>2595</v>
      </c>
      <c r="AL130" s="87">
        <v>2821</v>
      </c>
      <c r="AM130" s="87">
        <v>2799</v>
      </c>
      <c r="AN130" s="87">
        <v>2628</v>
      </c>
      <c r="AO130" s="87">
        <v>2686</v>
      </c>
      <c r="AP130" s="87">
        <v>2824</v>
      </c>
      <c r="AQ130" s="87">
        <v>2425</v>
      </c>
      <c r="AR130" s="87">
        <v>2397</v>
      </c>
      <c r="AS130" s="87">
        <v>2356</v>
      </c>
      <c r="AT130" s="87">
        <v>2185</v>
      </c>
      <c r="AU130" s="87">
        <v>2339</v>
      </c>
      <c r="AV130" s="87">
        <v>2545</v>
      </c>
      <c r="AW130" s="87">
        <v>2316</v>
      </c>
      <c r="AX130" s="87">
        <v>2314</v>
      </c>
      <c r="AY130" s="87">
        <v>2407</v>
      </c>
      <c r="AZ130" s="87">
        <v>2376</v>
      </c>
      <c r="BA130" s="87">
        <v>2536</v>
      </c>
      <c r="BB130" s="87">
        <v>2357</v>
      </c>
      <c r="BC130" s="87">
        <v>2095</v>
      </c>
      <c r="BD130" s="87">
        <v>2284</v>
      </c>
      <c r="BE130" s="87">
        <v>2373</v>
      </c>
      <c r="BF130" s="87">
        <v>2371</v>
      </c>
      <c r="BG130" s="87">
        <v>2474</v>
      </c>
      <c r="BH130" s="87">
        <v>2761</v>
      </c>
      <c r="BI130" s="87">
        <v>2871</v>
      </c>
      <c r="BJ130" s="87">
        <v>2996</v>
      </c>
      <c r="BK130" s="87">
        <v>2815</v>
      </c>
      <c r="BL130" s="87">
        <v>2964</v>
      </c>
      <c r="BM130" s="87">
        <v>2956</v>
      </c>
      <c r="BN130" s="87">
        <v>3042</v>
      </c>
      <c r="BO130" s="87">
        <v>2963</v>
      </c>
      <c r="BP130" s="87">
        <v>2930</v>
      </c>
      <c r="BQ130" s="87">
        <v>2916</v>
      </c>
      <c r="BR130" s="87">
        <v>2743</v>
      </c>
      <c r="BS130" s="87">
        <v>2743</v>
      </c>
      <c r="BT130" s="87">
        <v>2775</v>
      </c>
      <c r="BU130" s="87">
        <v>2525</v>
      </c>
      <c r="BV130" s="87">
        <v>2502</v>
      </c>
      <c r="BW130" s="87">
        <v>2384</v>
      </c>
      <c r="BX130" s="87">
        <v>2334</v>
      </c>
      <c r="BY130" s="87">
        <v>2319</v>
      </c>
      <c r="BZ130" s="87">
        <v>2210</v>
      </c>
      <c r="CA130" s="87">
        <v>2158</v>
      </c>
      <c r="CB130" s="87">
        <v>2219</v>
      </c>
      <c r="CC130" s="87">
        <v>2183</v>
      </c>
      <c r="CD130" s="87">
        <v>2154</v>
      </c>
      <c r="CE130" s="87">
        <v>2160</v>
      </c>
      <c r="CF130" s="87">
        <v>2226</v>
      </c>
      <c r="CG130" s="87">
        <v>2328</v>
      </c>
      <c r="CH130" s="87">
        <v>2563</v>
      </c>
      <c r="CI130" s="87">
        <v>1875</v>
      </c>
      <c r="CJ130" s="87">
        <v>1841</v>
      </c>
      <c r="CK130" s="87">
        <v>1753</v>
      </c>
      <c r="CL130" s="87">
        <v>1611</v>
      </c>
      <c r="CM130" s="87">
        <v>1318</v>
      </c>
      <c r="CN130" s="87">
        <v>1111</v>
      </c>
      <c r="CO130" s="87">
        <v>1126</v>
      </c>
      <c r="CP130" s="87">
        <v>1094</v>
      </c>
      <c r="CQ130" s="87">
        <v>1001</v>
      </c>
      <c r="CR130" s="87">
        <v>863</v>
      </c>
      <c r="CS130" s="87">
        <v>748</v>
      </c>
      <c r="CT130" s="87">
        <v>677</v>
      </c>
      <c r="CU130" s="87">
        <v>531</v>
      </c>
      <c r="CV130" s="87">
        <v>507</v>
      </c>
      <c r="CW130" s="87">
        <v>438</v>
      </c>
      <c r="CX130" s="87">
        <v>388</v>
      </c>
      <c r="CY130" s="87">
        <v>1045</v>
      </c>
      <c r="CZ130" s="88">
        <v>1871</v>
      </c>
      <c r="DA130" s="88">
        <v>1888</v>
      </c>
      <c r="DB130" s="88">
        <v>2088</v>
      </c>
      <c r="DC130" s="88">
        <v>2059</v>
      </c>
      <c r="DD130" s="88">
        <v>2273</v>
      </c>
      <c r="DE130" s="88">
        <v>2264</v>
      </c>
      <c r="DF130" s="88">
        <v>2175</v>
      </c>
      <c r="DG130" s="88">
        <v>2255</v>
      </c>
      <c r="DH130" s="88">
        <v>2357</v>
      </c>
      <c r="DI130" s="88">
        <v>2477</v>
      </c>
      <c r="DJ130" s="88">
        <v>2343</v>
      </c>
      <c r="DK130" s="88">
        <v>2198</v>
      </c>
      <c r="DL130" s="88">
        <v>2314</v>
      </c>
      <c r="DM130" s="88">
        <v>2224</v>
      </c>
      <c r="DN130" s="88">
        <v>2171</v>
      </c>
      <c r="DO130" s="88">
        <v>2069</v>
      </c>
      <c r="DP130" s="88">
        <v>2310</v>
      </c>
      <c r="DQ130" s="88">
        <v>2163</v>
      </c>
      <c r="DR130" s="88">
        <v>2193</v>
      </c>
      <c r="DS130" s="88">
        <v>2708</v>
      </c>
      <c r="DT130" s="88">
        <v>2849</v>
      </c>
      <c r="DU130" s="88">
        <v>2638</v>
      </c>
      <c r="DV130" s="88">
        <v>2754</v>
      </c>
      <c r="DW130" s="88">
        <v>2493</v>
      </c>
      <c r="DX130" s="88">
        <v>2345</v>
      </c>
      <c r="DY130" s="88">
        <v>2466</v>
      </c>
      <c r="DZ130" s="88">
        <v>2570</v>
      </c>
      <c r="EA130" s="88">
        <v>2614</v>
      </c>
      <c r="EB130" s="88">
        <v>2775</v>
      </c>
      <c r="EC130" s="88">
        <v>2810</v>
      </c>
      <c r="ED130" s="88">
        <v>2621</v>
      </c>
      <c r="EE130" s="88">
        <v>2508</v>
      </c>
      <c r="EF130" s="88">
        <v>2659</v>
      </c>
      <c r="EG130" s="88">
        <v>2493</v>
      </c>
      <c r="EH130" s="88">
        <v>2557</v>
      </c>
      <c r="EI130" s="88">
        <v>2612</v>
      </c>
      <c r="EJ130" s="88">
        <v>2588</v>
      </c>
      <c r="EK130" s="88">
        <v>2712</v>
      </c>
      <c r="EL130" s="88">
        <v>2649</v>
      </c>
      <c r="EM130" s="88">
        <v>2608</v>
      </c>
      <c r="EN130" s="88">
        <v>2553</v>
      </c>
      <c r="EO130" s="88">
        <v>2476</v>
      </c>
      <c r="EP130" s="88">
        <v>2323</v>
      </c>
      <c r="EQ130" s="88">
        <v>2137</v>
      </c>
      <c r="ER130" s="88">
        <v>2354</v>
      </c>
      <c r="ES130" s="88">
        <v>2455</v>
      </c>
      <c r="ET130" s="88">
        <v>2528</v>
      </c>
      <c r="EU130" s="88">
        <v>2757</v>
      </c>
      <c r="EV130" s="88">
        <v>2768</v>
      </c>
      <c r="EW130" s="88">
        <v>3131</v>
      </c>
      <c r="EX130" s="88">
        <v>2912</v>
      </c>
      <c r="EY130" s="88">
        <v>3087</v>
      </c>
      <c r="EZ130" s="88">
        <v>3020</v>
      </c>
      <c r="FA130" s="88">
        <v>2895</v>
      </c>
      <c r="FB130" s="88">
        <v>2980</v>
      </c>
      <c r="FC130" s="88">
        <v>2943</v>
      </c>
      <c r="FD130" s="88">
        <v>2886</v>
      </c>
      <c r="FE130" s="88">
        <v>2828</v>
      </c>
      <c r="FF130" s="88">
        <v>2854</v>
      </c>
      <c r="FG130" s="88">
        <v>2732</v>
      </c>
      <c r="FH130" s="88">
        <v>2564</v>
      </c>
      <c r="FI130" s="88">
        <v>2510</v>
      </c>
      <c r="FJ130" s="88">
        <v>2508</v>
      </c>
      <c r="FK130" s="88">
        <v>2286</v>
      </c>
      <c r="FL130" s="88">
        <v>2247</v>
      </c>
      <c r="FM130" s="88">
        <v>2092</v>
      </c>
      <c r="FN130" s="88">
        <v>2236</v>
      </c>
      <c r="FO130" s="88">
        <v>2373</v>
      </c>
      <c r="FP130" s="88">
        <v>2285</v>
      </c>
      <c r="FQ130" s="88">
        <v>2243</v>
      </c>
      <c r="FR130" s="88">
        <v>2247</v>
      </c>
      <c r="FS130" s="88">
        <v>2406</v>
      </c>
      <c r="FT130" s="88">
        <v>2519</v>
      </c>
      <c r="FU130" s="88">
        <v>2496</v>
      </c>
      <c r="FV130" s="88">
        <v>1954</v>
      </c>
      <c r="FW130" s="88">
        <v>2034</v>
      </c>
      <c r="FX130" s="88">
        <v>2015</v>
      </c>
      <c r="FY130" s="88">
        <v>1747</v>
      </c>
      <c r="FZ130" s="88">
        <v>1436</v>
      </c>
      <c r="GA130" s="88">
        <v>1307</v>
      </c>
      <c r="GB130" s="88">
        <v>1299</v>
      </c>
      <c r="GC130" s="88">
        <v>1262</v>
      </c>
      <c r="GD130" s="88">
        <v>1163</v>
      </c>
      <c r="GE130" s="88">
        <v>1078</v>
      </c>
      <c r="GF130" s="88">
        <v>992</v>
      </c>
      <c r="GG130" s="88">
        <v>870</v>
      </c>
      <c r="GH130" s="88">
        <v>782</v>
      </c>
      <c r="GI130" s="88">
        <v>691</v>
      </c>
      <c r="GJ130" s="88">
        <v>651</v>
      </c>
      <c r="GK130" s="88">
        <v>629</v>
      </c>
      <c r="GL130" s="89">
        <v>2608</v>
      </c>
    </row>
    <row r="131" spans="1:194" s="1" customFormat="1" hidden="1" x14ac:dyDescent="0.25">
      <c r="A131" s="90" t="s">
        <v>249</v>
      </c>
      <c r="B131" s="148" t="s">
        <v>370</v>
      </c>
      <c r="C131" s="30" t="str">
        <f t="shared" si="26"/>
        <v xml:space="preserve">England – CCGs - West Suffolk </v>
      </c>
      <c r="D131" s="51">
        <f t="shared" si="25"/>
        <v>90596</v>
      </c>
      <c r="E131" s="51">
        <f t="shared" si="25"/>
        <v>92681</v>
      </c>
      <c r="F131" s="52">
        <f t="shared" si="27"/>
        <v>230556</v>
      </c>
      <c r="G131" s="52">
        <f t="shared" si="28"/>
        <v>114860</v>
      </c>
      <c r="H131" s="53">
        <f t="shared" si="29"/>
        <v>115696</v>
      </c>
      <c r="I131" s="53">
        <f t="shared" si="30"/>
        <v>90596</v>
      </c>
      <c r="J131" s="53">
        <f t="shared" si="31"/>
        <v>92681</v>
      </c>
      <c r="K131" s="50">
        <f t="shared" si="32"/>
        <v>24264</v>
      </c>
      <c r="L131" s="51">
        <f t="shared" si="33"/>
        <v>23015</v>
      </c>
      <c r="M131" s="87">
        <v>1237</v>
      </c>
      <c r="N131" s="87">
        <v>1277</v>
      </c>
      <c r="O131" s="87">
        <v>1296</v>
      </c>
      <c r="P131" s="87">
        <v>1337</v>
      </c>
      <c r="Q131" s="87">
        <v>1466</v>
      </c>
      <c r="R131" s="87">
        <v>1300</v>
      </c>
      <c r="S131" s="87">
        <v>1352</v>
      </c>
      <c r="T131" s="87">
        <v>1497</v>
      </c>
      <c r="U131" s="87">
        <v>1509</v>
      </c>
      <c r="V131" s="87">
        <v>1536</v>
      </c>
      <c r="W131" s="87">
        <v>1528</v>
      </c>
      <c r="X131" s="87">
        <v>1309</v>
      </c>
      <c r="Y131" s="87">
        <v>1358</v>
      </c>
      <c r="Z131" s="87">
        <v>1365</v>
      </c>
      <c r="AA131" s="87">
        <v>1296</v>
      </c>
      <c r="AB131" s="87">
        <v>1223</v>
      </c>
      <c r="AC131" s="87">
        <v>1189</v>
      </c>
      <c r="AD131" s="87">
        <v>1189</v>
      </c>
      <c r="AE131" s="87">
        <v>1071</v>
      </c>
      <c r="AF131" s="87">
        <v>890</v>
      </c>
      <c r="AG131" s="87">
        <v>884</v>
      </c>
      <c r="AH131" s="87">
        <v>1178</v>
      </c>
      <c r="AI131" s="87">
        <v>1201</v>
      </c>
      <c r="AJ131" s="87">
        <v>1341</v>
      </c>
      <c r="AK131" s="87">
        <v>1333</v>
      </c>
      <c r="AL131" s="87">
        <v>1426</v>
      </c>
      <c r="AM131" s="87">
        <v>1455</v>
      </c>
      <c r="AN131" s="87">
        <v>1401</v>
      </c>
      <c r="AO131" s="87">
        <v>1471</v>
      </c>
      <c r="AP131" s="87">
        <v>1596</v>
      </c>
      <c r="AQ131" s="87">
        <v>1443</v>
      </c>
      <c r="AR131" s="87">
        <v>1578</v>
      </c>
      <c r="AS131" s="87">
        <v>1656</v>
      </c>
      <c r="AT131" s="87">
        <v>1564</v>
      </c>
      <c r="AU131" s="87">
        <v>1602</v>
      </c>
      <c r="AV131" s="87">
        <v>1485</v>
      </c>
      <c r="AW131" s="87">
        <v>1507</v>
      </c>
      <c r="AX131" s="87">
        <v>1443</v>
      </c>
      <c r="AY131" s="87">
        <v>1483</v>
      </c>
      <c r="AZ131" s="87">
        <v>1428</v>
      </c>
      <c r="BA131" s="87">
        <v>1364</v>
      </c>
      <c r="BB131" s="87">
        <v>1401</v>
      </c>
      <c r="BC131" s="87">
        <v>1177</v>
      </c>
      <c r="BD131" s="87">
        <v>1173</v>
      </c>
      <c r="BE131" s="87">
        <v>1264</v>
      </c>
      <c r="BF131" s="87">
        <v>1258</v>
      </c>
      <c r="BG131" s="87">
        <v>1299</v>
      </c>
      <c r="BH131" s="87">
        <v>1304</v>
      </c>
      <c r="BI131" s="87">
        <v>1482</v>
      </c>
      <c r="BJ131" s="87">
        <v>1587</v>
      </c>
      <c r="BK131" s="87">
        <v>1548</v>
      </c>
      <c r="BL131" s="87">
        <v>1727</v>
      </c>
      <c r="BM131" s="87">
        <v>1512</v>
      </c>
      <c r="BN131" s="87">
        <v>1688</v>
      </c>
      <c r="BO131" s="87">
        <v>1633</v>
      </c>
      <c r="BP131" s="87">
        <v>1627</v>
      </c>
      <c r="BQ131" s="87">
        <v>1698</v>
      </c>
      <c r="BR131" s="87">
        <v>1621</v>
      </c>
      <c r="BS131" s="87">
        <v>1561</v>
      </c>
      <c r="BT131" s="87">
        <v>1471</v>
      </c>
      <c r="BU131" s="87">
        <v>1393</v>
      </c>
      <c r="BV131" s="87">
        <v>1279</v>
      </c>
      <c r="BW131" s="87">
        <v>1426</v>
      </c>
      <c r="BX131" s="87">
        <v>1264</v>
      </c>
      <c r="BY131" s="87">
        <v>1253</v>
      </c>
      <c r="BZ131" s="87">
        <v>1178</v>
      </c>
      <c r="CA131" s="87">
        <v>1221</v>
      </c>
      <c r="CB131" s="87">
        <v>1262</v>
      </c>
      <c r="CC131" s="87">
        <v>1246</v>
      </c>
      <c r="CD131" s="87">
        <v>1287</v>
      </c>
      <c r="CE131" s="87">
        <v>1278</v>
      </c>
      <c r="CF131" s="87">
        <v>1358</v>
      </c>
      <c r="CG131" s="87">
        <v>1460</v>
      </c>
      <c r="CH131" s="87">
        <v>1540</v>
      </c>
      <c r="CI131" s="87">
        <v>1181</v>
      </c>
      <c r="CJ131" s="87">
        <v>1135</v>
      </c>
      <c r="CK131" s="87">
        <v>1097</v>
      </c>
      <c r="CL131" s="87">
        <v>981</v>
      </c>
      <c r="CM131" s="87">
        <v>898</v>
      </c>
      <c r="CN131" s="87">
        <v>763</v>
      </c>
      <c r="CO131" s="87">
        <v>755</v>
      </c>
      <c r="CP131" s="87">
        <v>764</v>
      </c>
      <c r="CQ131" s="87">
        <v>709</v>
      </c>
      <c r="CR131" s="87">
        <v>615</v>
      </c>
      <c r="CS131" s="87">
        <v>537</v>
      </c>
      <c r="CT131" s="87">
        <v>515</v>
      </c>
      <c r="CU131" s="87">
        <v>398</v>
      </c>
      <c r="CV131" s="87">
        <v>385</v>
      </c>
      <c r="CW131" s="87">
        <v>334</v>
      </c>
      <c r="CX131" s="87">
        <v>277</v>
      </c>
      <c r="CY131" s="87">
        <v>976</v>
      </c>
      <c r="CZ131" s="88">
        <v>1127</v>
      </c>
      <c r="DA131" s="88">
        <v>1128</v>
      </c>
      <c r="DB131" s="88">
        <v>1233</v>
      </c>
      <c r="DC131" s="88">
        <v>1242</v>
      </c>
      <c r="DD131" s="88">
        <v>1426</v>
      </c>
      <c r="DE131" s="88">
        <v>1327</v>
      </c>
      <c r="DF131" s="88">
        <v>1280</v>
      </c>
      <c r="DG131" s="88">
        <v>1418</v>
      </c>
      <c r="DH131" s="88">
        <v>1309</v>
      </c>
      <c r="DI131" s="88">
        <v>1430</v>
      </c>
      <c r="DJ131" s="88">
        <v>1291</v>
      </c>
      <c r="DK131" s="88">
        <v>1365</v>
      </c>
      <c r="DL131" s="88">
        <v>1341</v>
      </c>
      <c r="DM131" s="88">
        <v>1288</v>
      </c>
      <c r="DN131" s="88">
        <v>1227</v>
      </c>
      <c r="DO131" s="88">
        <v>1191</v>
      </c>
      <c r="DP131" s="88">
        <v>1235</v>
      </c>
      <c r="DQ131" s="88">
        <v>1157</v>
      </c>
      <c r="DR131" s="88">
        <v>1090</v>
      </c>
      <c r="DS131" s="88">
        <v>764</v>
      </c>
      <c r="DT131" s="88">
        <v>698</v>
      </c>
      <c r="DU131" s="88">
        <v>953</v>
      </c>
      <c r="DV131" s="88">
        <v>1186</v>
      </c>
      <c r="DW131" s="88">
        <v>1280</v>
      </c>
      <c r="DX131" s="88">
        <v>1230</v>
      </c>
      <c r="DY131" s="88">
        <v>1265</v>
      </c>
      <c r="DZ131" s="88">
        <v>1304</v>
      </c>
      <c r="EA131" s="88">
        <v>1273</v>
      </c>
      <c r="EB131" s="88">
        <v>1276</v>
      </c>
      <c r="EC131" s="88">
        <v>1396</v>
      </c>
      <c r="ED131" s="88">
        <v>1405</v>
      </c>
      <c r="EE131" s="88">
        <v>1423</v>
      </c>
      <c r="EF131" s="88">
        <v>1470</v>
      </c>
      <c r="EG131" s="88">
        <v>1404</v>
      </c>
      <c r="EH131" s="88">
        <v>1446</v>
      </c>
      <c r="EI131" s="88">
        <v>1428</v>
      </c>
      <c r="EJ131" s="88">
        <v>1354</v>
      </c>
      <c r="EK131" s="88">
        <v>1377</v>
      </c>
      <c r="EL131" s="88">
        <v>1437</v>
      </c>
      <c r="EM131" s="88">
        <v>1291</v>
      </c>
      <c r="EN131" s="88">
        <v>1331</v>
      </c>
      <c r="EO131" s="88">
        <v>1252</v>
      </c>
      <c r="EP131" s="88">
        <v>1146</v>
      </c>
      <c r="EQ131" s="88">
        <v>1195</v>
      </c>
      <c r="ER131" s="88">
        <v>1175</v>
      </c>
      <c r="ES131" s="88">
        <v>1282</v>
      </c>
      <c r="ET131" s="88">
        <v>1282</v>
      </c>
      <c r="EU131" s="88">
        <v>1489</v>
      </c>
      <c r="EV131" s="88">
        <v>1428</v>
      </c>
      <c r="EW131" s="88">
        <v>1521</v>
      </c>
      <c r="EX131" s="88">
        <v>1550</v>
      </c>
      <c r="EY131" s="88">
        <v>1649</v>
      </c>
      <c r="EZ131" s="88">
        <v>1660</v>
      </c>
      <c r="FA131" s="88">
        <v>1625</v>
      </c>
      <c r="FB131" s="88">
        <v>1752</v>
      </c>
      <c r="FC131" s="88">
        <v>1664</v>
      </c>
      <c r="FD131" s="88">
        <v>1712</v>
      </c>
      <c r="FE131" s="88">
        <v>1577</v>
      </c>
      <c r="FF131" s="88">
        <v>1556</v>
      </c>
      <c r="FG131" s="88">
        <v>1528</v>
      </c>
      <c r="FH131" s="88">
        <v>1367</v>
      </c>
      <c r="FI131" s="88">
        <v>1493</v>
      </c>
      <c r="FJ131" s="88">
        <v>1425</v>
      </c>
      <c r="FK131" s="88">
        <v>1410</v>
      </c>
      <c r="FL131" s="88">
        <v>1353</v>
      </c>
      <c r="FM131" s="88">
        <v>1322</v>
      </c>
      <c r="FN131" s="88">
        <v>1412</v>
      </c>
      <c r="FO131" s="88">
        <v>1387</v>
      </c>
      <c r="FP131" s="88">
        <v>1284</v>
      </c>
      <c r="FQ131" s="88">
        <v>1340</v>
      </c>
      <c r="FR131" s="88">
        <v>1384</v>
      </c>
      <c r="FS131" s="88">
        <v>1494</v>
      </c>
      <c r="FT131" s="88">
        <v>1611</v>
      </c>
      <c r="FU131" s="88">
        <v>1813</v>
      </c>
      <c r="FV131" s="88">
        <v>1349</v>
      </c>
      <c r="FW131" s="88">
        <v>1230</v>
      </c>
      <c r="FX131" s="88">
        <v>1296</v>
      </c>
      <c r="FY131" s="88">
        <v>1171</v>
      </c>
      <c r="FZ131" s="88">
        <v>1004</v>
      </c>
      <c r="GA131" s="88">
        <v>903</v>
      </c>
      <c r="GB131" s="88">
        <v>860</v>
      </c>
      <c r="GC131" s="88">
        <v>859</v>
      </c>
      <c r="GD131" s="88">
        <v>799</v>
      </c>
      <c r="GE131" s="88">
        <v>748</v>
      </c>
      <c r="GF131" s="88">
        <v>696</v>
      </c>
      <c r="GG131" s="88">
        <v>608</v>
      </c>
      <c r="GH131" s="88">
        <v>591</v>
      </c>
      <c r="GI131" s="88">
        <v>440</v>
      </c>
      <c r="GJ131" s="88">
        <v>486</v>
      </c>
      <c r="GK131" s="88">
        <v>423</v>
      </c>
      <c r="GL131" s="89">
        <v>1999</v>
      </c>
    </row>
    <row r="132" spans="1:194" s="1" customFormat="1" hidden="1" x14ac:dyDescent="0.25">
      <c r="A132" s="90" t="s">
        <v>249</v>
      </c>
      <c r="B132" s="148" t="s">
        <v>371</v>
      </c>
      <c r="C132" s="30" t="str">
        <f t="shared" si="26"/>
        <v xml:space="preserve">England – CCGs - West Sussex </v>
      </c>
      <c r="D132" s="51">
        <f t="shared" si="25"/>
        <v>327773</v>
      </c>
      <c r="E132" s="51">
        <f t="shared" si="25"/>
        <v>357417</v>
      </c>
      <c r="F132" s="52">
        <f t="shared" si="27"/>
        <v>860949</v>
      </c>
      <c r="G132" s="52">
        <f t="shared" si="28"/>
        <v>418387</v>
      </c>
      <c r="H132" s="53">
        <f t="shared" si="29"/>
        <v>442562</v>
      </c>
      <c r="I132" s="53">
        <f t="shared" si="30"/>
        <v>327773</v>
      </c>
      <c r="J132" s="53">
        <f t="shared" si="31"/>
        <v>357417</v>
      </c>
      <c r="K132" s="50">
        <f t="shared" si="32"/>
        <v>90614</v>
      </c>
      <c r="L132" s="51">
        <f t="shared" si="33"/>
        <v>85145</v>
      </c>
      <c r="M132" s="87">
        <v>4125</v>
      </c>
      <c r="N132" s="87">
        <v>4391</v>
      </c>
      <c r="O132" s="87">
        <v>4617</v>
      </c>
      <c r="P132" s="87">
        <v>4863</v>
      </c>
      <c r="Q132" s="87">
        <v>5052</v>
      </c>
      <c r="R132" s="87">
        <v>5161</v>
      </c>
      <c r="S132" s="87">
        <v>5126</v>
      </c>
      <c r="T132" s="87">
        <v>5373</v>
      </c>
      <c r="U132" s="87">
        <v>5545</v>
      </c>
      <c r="V132" s="87">
        <v>5481</v>
      </c>
      <c r="W132" s="87">
        <v>5614</v>
      </c>
      <c r="X132" s="87">
        <v>5375</v>
      </c>
      <c r="Y132" s="87">
        <v>5370</v>
      </c>
      <c r="Z132" s="87">
        <v>5214</v>
      </c>
      <c r="AA132" s="87">
        <v>4985</v>
      </c>
      <c r="AB132" s="87">
        <v>4762</v>
      </c>
      <c r="AC132" s="87">
        <v>4885</v>
      </c>
      <c r="AD132" s="87">
        <v>4675</v>
      </c>
      <c r="AE132" s="87">
        <v>4320</v>
      </c>
      <c r="AF132" s="87">
        <v>3727</v>
      </c>
      <c r="AG132" s="87">
        <v>3387</v>
      </c>
      <c r="AH132" s="87">
        <v>3739</v>
      </c>
      <c r="AI132" s="87">
        <v>3985</v>
      </c>
      <c r="AJ132" s="87">
        <v>4366</v>
      </c>
      <c r="AK132" s="87">
        <v>4297</v>
      </c>
      <c r="AL132" s="87">
        <v>4145</v>
      </c>
      <c r="AM132" s="87">
        <v>4329</v>
      </c>
      <c r="AN132" s="87">
        <v>4267</v>
      </c>
      <c r="AO132" s="87">
        <v>4264</v>
      </c>
      <c r="AP132" s="87">
        <v>4557</v>
      </c>
      <c r="AQ132" s="87">
        <v>4555</v>
      </c>
      <c r="AR132" s="87">
        <v>4498</v>
      </c>
      <c r="AS132" s="87">
        <v>4763</v>
      </c>
      <c r="AT132" s="87">
        <v>4642</v>
      </c>
      <c r="AU132" s="87">
        <v>4708</v>
      </c>
      <c r="AV132" s="87">
        <v>4733</v>
      </c>
      <c r="AW132" s="87">
        <v>4821</v>
      </c>
      <c r="AX132" s="87">
        <v>4798</v>
      </c>
      <c r="AY132" s="87">
        <v>5160</v>
      </c>
      <c r="AZ132" s="87">
        <v>5334</v>
      </c>
      <c r="BA132" s="87">
        <v>5236</v>
      </c>
      <c r="BB132" s="87">
        <v>5353</v>
      </c>
      <c r="BC132" s="87">
        <v>5101</v>
      </c>
      <c r="BD132" s="87">
        <v>5016</v>
      </c>
      <c r="BE132" s="87">
        <v>5028</v>
      </c>
      <c r="BF132" s="87">
        <v>5056</v>
      </c>
      <c r="BG132" s="87">
        <v>5456</v>
      </c>
      <c r="BH132" s="87">
        <v>5502</v>
      </c>
      <c r="BI132" s="87">
        <v>5920</v>
      </c>
      <c r="BJ132" s="87">
        <v>6108</v>
      </c>
      <c r="BK132" s="87">
        <v>5989</v>
      </c>
      <c r="BL132" s="87">
        <v>6214</v>
      </c>
      <c r="BM132" s="87">
        <v>6207</v>
      </c>
      <c r="BN132" s="87">
        <v>6344</v>
      </c>
      <c r="BO132" s="87">
        <v>6192</v>
      </c>
      <c r="BP132" s="87">
        <v>6366</v>
      </c>
      <c r="BQ132" s="87">
        <v>6209</v>
      </c>
      <c r="BR132" s="87">
        <v>6067</v>
      </c>
      <c r="BS132" s="87">
        <v>5806</v>
      </c>
      <c r="BT132" s="87">
        <v>5746</v>
      </c>
      <c r="BU132" s="87">
        <v>5393</v>
      </c>
      <c r="BV132" s="87">
        <v>5394</v>
      </c>
      <c r="BW132" s="87">
        <v>5279</v>
      </c>
      <c r="BX132" s="87">
        <v>4905</v>
      </c>
      <c r="BY132" s="87">
        <v>4869</v>
      </c>
      <c r="BZ132" s="87">
        <v>4833</v>
      </c>
      <c r="CA132" s="87">
        <v>4793</v>
      </c>
      <c r="CB132" s="87">
        <v>4705</v>
      </c>
      <c r="CC132" s="87">
        <v>4424</v>
      </c>
      <c r="CD132" s="87">
        <v>4511</v>
      </c>
      <c r="CE132" s="87">
        <v>4664</v>
      </c>
      <c r="CF132" s="87">
        <v>4900</v>
      </c>
      <c r="CG132" s="87">
        <v>5106</v>
      </c>
      <c r="CH132" s="87">
        <v>5706</v>
      </c>
      <c r="CI132" s="87">
        <v>4380</v>
      </c>
      <c r="CJ132" s="87">
        <v>4214</v>
      </c>
      <c r="CK132" s="87">
        <v>4107</v>
      </c>
      <c r="CL132" s="87">
        <v>3816</v>
      </c>
      <c r="CM132" s="87">
        <v>3235</v>
      </c>
      <c r="CN132" s="87">
        <v>2730</v>
      </c>
      <c r="CO132" s="87">
        <v>2740</v>
      </c>
      <c r="CP132" s="87">
        <v>2626</v>
      </c>
      <c r="CQ132" s="87">
        <v>2594</v>
      </c>
      <c r="CR132" s="87">
        <v>2298</v>
      </c>
      <c r="CS132" s="87">
        <v>2075</v>
      </c>
      <c r="CT132" s="87">
        <v>1884</v>
      </c>
      <c r="CU132" s="87">
        <v>1647</v>
      </c>
      <c r="CV132" s="87">
        <v>1383</v>
      </c>
      <c r="CW132" s="87">
        <v>1271</v>
      </c>
      <c r="CX132" s="87">
        <v>1170</v>
      </c>
      <c r="CY132" s="87">
        <v>3810</v>
      </c>
      <c r="CZ132" s="88">
        <v>4099</v>
      </c>
      <c r="DA132" s="88">
        <v>4222</v>
      </c>
      <c r="DB132" s="88">
        <v>4378</v>
      </c>
      <c r="DC132" s="88">
        <v>4541</v>
      </c>
      <c r="DD132" s="88">
        <v>4837</v>
      </c>
      <c r="DE132" s="88">
        <v>4820</v>
      </c>
      <c r="DF132" s="88">
        <v>4886</v>
      </c>
      <c r="DG132" s="88">
        <v>4844</v>
      </c>
      <c r="DH132" s="88">
        <v>5237</v>
      </c>
      <c r="DI132" s="88">
        <v>5107</v>
      </c>
      <c r="DJ132" s="88">
        <v>5054</v>
      </c>
      <c r="DK132" s="88">
        <v>5106</v>
      </c>
      <c r="DL132" s="88">
        <v>5198</v>
      </c>
      <c r="DM132" s="88">
        <v>4896</v>
      </c>
      <c r="DN132" s="88">
        <v>4684</v>
      </c>
      <c r="DO132" s="88">
        <v>4484</v>
      </c>
      <c r="DP132" s="88">
        <v>4391</v>
      </c>
      <c r="DQ132" s="88">
        <v>4361</v>
      </c>
      <c r="DR132" s="88">
        <v>4184</v>
      </c>
      <c r="DS132" s="88">
        <v>3450</v>
      </c>
      <c r="DT132" s="88">
        <v>3154</v>
      </c>
      <c r="DU132" s="88">
        <v>3270</v>
      </c>
      <c r="DV132" s="88">
        <v>3579</v>
      </c>
      <c r="DW132" s="88">
        <v>3970</v>
      </c>
      <c r="DX132" s="88">
        <v>3964</v>
      </c>
      <c r="DY132" s="88">
        <v>4022</v>
      </c>
      <c r="DZ132" s="88">
        <v>4132</v>
      </c>
      <c r="EA132" s="88">
        <v>4180</v>
      </c>
      <c r="EB132" s="88">
        <v>4399</v>
      </c>
      <c r="EC132" s="88">
        <v>4606</v>
      </c>
      <c r="ED132" s="88">
        <v>4795</v>
      </c>
      <c r="EE132" s="88">
        <v>4972</v>
      </c>
      <c r="EF132" s="88">
        <v>5083</v>
      </c>
      <c r="EG132" s="88">
        <v>4959</v>
      </c>
      <c r="EH132" s="88">
        <v>5132</v>
      </c>
      <c r="EI132" s="88">
        <v>5334</v>
      </c>
      <c r="EJ132" s="88">
        <v>5218</v>
      </c>
      <c r="EK132" s="88">
        <v>5403</v>
      </c>
      <c r="EL132" s="88">
        <v>5735</v>
      </c>
      <c r="EM132" s="88">
        <v>5679</v>
      </c>
      <c r="EN132" s="88">
        <v>5951</v>
      </c>
      <c r="EO132" s="88">
        <v>5748</v>
      </c>
      <c r="EP132" s="88">
        <v>5380</v>
      </c>
      <c r="EQ132" s="88">
        <v>5198</v>
      </c>
      <c r="ER132" s="88">
        <v>5266</v>
      </c>
      <c r="ES132" s="88">
        <v>5612</v>
      </c>
      <c r="ET132" s="88">
        <v>5802</v>
      </c>
      <c r="EU132" s="88">
        <v>5908</v>
      </c>
      <c r="EV132" s="88">
        <v>6140</v>
      </c>
      <c r="EW132" s="88">
        <v>6400</v>
      </c>
      <c r="EX132" s="88">
        <v>5970</v>
      </c>
      <c r="EY132" s="88">
        <v>6274</v>
      </c>
      <c r="EZ132" s="88">
        <v>6340</v>
      </c>
      <c r="FA132" s="88">
        <v>6491</v>
      </c>
      <c r="FB132" s="88">
        <v>6329</v>
      </c>
      <c r="FC132" s="88">
        <v>6523</v>
      </c>
      <c r="FD132" s="88">
        <v>6591</v>
      </c>
      <c r="FE132" s="88">
        <v>6259</v>
      </c>
      <c r="FF132" s="88">
        <v>6250</v>
      </c>
      <c r="FG132" s="88">
        <v>5974</v>
      </c>
      <c r="FH132" s="88">
        <v>5714</v>
      </c>
      <c r="FI132" s="88">
        <v>5794</v>
      </c>
      <c r="FJ132" s="88">
        <v>5712</v>
      </c>
      <c r="FK132" s="88">
        <v>5418</v>
      </c>
      <c r="FL132" s="88">
        <v>5304</v>
      </c>
      <c r="FM132" s="88">
        <v>5187</v>
      </c>
      <c r="FN132" s="88">
        <v>5190</v>
      </c>
      <c r="FO132" s="88">
        <v>5057</v>
      </c>
      <c r="FP132" s="88">
        <v>5171</v>
      </c>
      <c r="FQ132" s="88">
        <v>5152</v>
      </c>
      <c r="FR132" s="88">
        <v>5287</v>
      </c>
      <c r="FS132" s="88">
        <v>5570</v>
      </c>
      <c r="FT132" s="88">
        <v>5950</v>
      </c>
      <c r="FU132" s="88">
        <v>6583</v>
      </c>
      <c r="FV132" s="88">
        <v>5065</v>
      </c>
      <c r="FW132" s="88">
        <v>4765</v>
      </c>
      <c r="FX132" s="88">
        <v>4558</v>
      </c>
      <c r="FY132" s="88">
        <v>4493</v>
      </c>
      <c r="FZ132" s="88">
        <v>3686</v>
      </c>
      <c r="GA132" s="88">
        <v>3246</v>
      </c>
      <c r="GB132" s="88">
        <v>3594</v>
      </c>
      <c r="GC132" s="88">
        <v>3453</v>
      </c>
      <c r="GD132" s="88">
        <v>3256</v>
      </c>
      <c r="GE132" s="88">
        <v>3005</v>
      </c>
      <c r="GF132" s="88">
        <v>2821</v>
      </c>
      <c r="GG132" s="88">
        <v>2639</v>
      </c>
      <c r="GH132" s="88">
        <v>2407</v>
      </c>
      <c r="GI132" s="88">
        <v>2176</v>
      </c>
      <c r="GJ132" s="88">
        <v>2039</v>
      </c>
      <c r="GK132" s="88">
        <v>1864</v>
      </c>
      <c r="GL132" s="89">
        <v>7635</v>
      </c>
    </row>
    <row r="133" spans="1:194" s="1" customFormat="1" hidden="1" x14ac:dyDescent="0.25">
      <c r="A133" s="90" t="s">
        <v>249</v>
      </c>
      <c r="B133" s="148" t="s">
        <v>372</v>
      </c>
      <c r="C133" s="30" t="str">
        <f t="shared" si="26"/>
        <v xml:space="preserve">England – CCGs - Wigan Borough </v>
      </c>
      <c r="D133" s="51">
        <f t="shared" si="25"/>
        <v>129027</v>
      </c>
      <c r="E133" s="51">
        <f t="shared" si="25"/>
        <v>132301</v>
      </c>
      <c r="F133" s="52">
        <f t="shared" si="27"/>
        <v>330712</v>
      </c>
      <c r="G133" s="52">
        <f t="shared" si="28"/>
        <v>164901</v>
      </c>
      <c r="H133" s="53">
        <f t="shared" si="29"/>
        <v>165811</v>
      </c>
      <c r="I133" s="53">
        <f t="shared" si="30"/>
        <v>129027</v>
      </c>
      <c r="J133" s="53">
        <f t="shared" si="31"/>
        <v>132301</v>
      </c>
      <c r="K133" s="50">
        <f t="shared" si="32"/>
        <v>35874</v>
      </c>
      <c r="L133" s="51">
        <f t="shared" si="33"/>
        <v>33510</v>
      </c>
      <c r="M133" s="87">
        <v>1698</v>
      </c>
      <c r="N133" s="87">
        <v>1805</v>
      </c>
      <c r="O133" s="87">
        <v>1853</v>
      </c>
      <c r="P133" s="87">
        <v>1967</v>
      </c>
      <c r="Q133" s="87">
        <v>2017</v>
      </c>
      <c r="R133" s="87">
        <v>2007</v>
      </c>
      <c r="S133" s="87">
        <v>1986</v>
      </c>
      <c r="T133" s="87">
        <v>1972</v>
      </c>
      <c r="U133" s="87">
        <v>2083</v>
      </c>
      <c r="V133" s="87">
        <v>2175</v>
      </c>
      <c r="W133" s="87">
        <v>2159</v>
      </c>
      <c r="X133" s="87">
        <v>2118</v>
      </c>
      <c r="Y133" s="87">
        <v>2137</v>
      </c>
      <c r="Z133" s="87">
        <v>1999</v>
      </c>
      <c r="AA133" s="87">
        <v>2126</v>
      </c>
      <c r="AB133" s="87">
        <v>1949</v>
      </c>
      <c r="AC133" s="87">
        <v>1911</v>
      </c>
      <c r="AD133" s="87">
        <v>1912</v>
      </c>
      <c r="AE133" s="87">
        <v>1833</v>
      </c>
      <c r="AF133" s="87">
        <v>1694</v>
      </c>
      <c r="AG133" s="87">
        <v>1680</v>
      </c>
      <c r="AH133" s="87">
        <v>1719</v>
      </c>
      <c r="AI133" s="87">
        <v>1760</v>
      </c>
      <c r="AJ133" s="87">
        <v>1832</v>
      </c>
      <c r="AK133" s="87">
        <v>1942</v>
      </c>
      <c r="AL133" s="87">
        <v>1879</v>
      </c>
      <c r="AM133" s="87">
        <v>1948</v>
      </c>
      <c r="AN133" s="87">
        <v>1995</v>
      </c>
      <c r="AO133" s="87">
        <v>2115</v>
      </c>
      <c r="AP133" s="87">
        <v>2230</v>
      </c>
      <c r="AQ133" s="87">
        <v>2162</v>
      </c>
      <c r="AR133" s="87">
        <v>2157</v>
      </c>
      <c r="AS133" s="87">
        <v>2170</v>
      </c>
      <c r="AT133" s="87">
        <v>2213</v>
      </c>
      <c r="AU133" s="87">
        <v>2100</v>
      </c>
      <c r="AV133" s="87">
        <v>2177</v>
      </c>
      <c r="AW133" s="87">
        <v>2106</v>
      </c>
      <c r="AX133" s="87">
        <v>2133</v>
      </c>
      <c r="AY133" s="87">
        <v>2153</v>
      </c>
      <c r="AZ133" s="87">
        <v>2044</v>
      </c>
      <c r="BA133" s="87">
        <v>2132</v>
      </c>
      <c r="BB133" s="87">
        <v>1993</v>
      </c>
      <c r="BC133" s="87">
        <v>1777</v>
      </c>
      <c r="BD133" s="87">
        <v>1853</v>
      </c>
      <c r="BE133" s="87">
        <v>1863</v>
      </c>
      <c r="BF133" s="87">
        <v>2017</v>
      </c>
      <c r="BG133" s="87">
        <v>2108</v>
      </c>
      <c r="BH133" s="87">
        <v>2153</v>
      </c>
      <c r="BI133" s="87">
        <v>2423</v>
      </c>
      <c r="BJ133" s="87">
        <v>2572</v>
      </c>
      <c r="BK133" s="87">
        <v>2484</v>
      </c>
      <c r="BL133" s="87">
        <v>2552</v>
      </c>
      <c r="BM133" s="87">
        <v>2549</v>
      </c>
      <c r="BN133" s="87">
        <v>2604</v>
      </c>
      <c r="BO133" s="87">
        <v>2545</v>
      </c>
      <c r="BP133" s="87">
        <v>2544</v>
      </c>
      <c r="BQ133" s="87">
        <v>2511</v>
      </c>
      <c r="BR133" s="87">
        <v>2278</v>
      </c>
      <c r="BS133" s="87">
        <v>2310</v>
      </c>
      <c r="BT133" s="87">
        <v>2260</v>
      </c>
      <c r="BU133" s="87">
        <v>1972</v>
      </c>
      <c r="BV133" s="87">
        <v>1995</v>
      </c>
      <c r="BW133" s="87">
        <v>2037</v>
      </c>
      <c r="BX133" s="87">
        <v>1755</v>
      </c>
      <c r="BY133" s="87">
        <v>1710</v>
      </c>
      <c r="BZ133" s="87">
        <v>1655</v>
      </c>
      <c r="CA133" s="87">
        <v>1750</v>
      </c>
      <c r="CB133" s="87">
        <v>1696</v>
      </c>
      <c r="CC133" s="87">
        <v>1696</v>
      </c>
      <c r="CD133" s="87">
        <v>1710</v>
      </c>
      <c r="CE133" s="87">
        <v>1757</v>
      </c>
      <c r="CF133" s="87">
        <v>1834</v>
      </c>
      <c r="CG133" s="87">
        <v>1866</v>
      </c>
      <c r="CH133" s="87">
        <v>2036</v>
      </c>
      <c r="CI133" s="87">
        <v>1492</v>
      </c>
      <c r="CJ133" s="87">
        <v>1439</v>
      </c>
      <c r="CK133" s="87">
        <v>1411</v>
      </c>
      <c r="CL133" s="87">
        <v>1305</v>
      </c>
      <c r="CM133" s="87">
        <v>1186</v>
      </c>
      <c r="CN133" s="87">
        <v>979</v>
      </c>
      <c r="CO133" s="87">
        <v>954</v>
      </c>
      <c r="CP133" s="87">
        <v>859</v>
      </c>
      <c r="CQ133" s="87">
        <v>736</v>
      </c>
      <c r="CR133" s="87">
        <v>641</v>
      </c>
      <c r="CS133" s="87">
        <v>546</v>
      </c>
      <c r="CT133" s="87">
        <v>490</v>
      </c>
      <c r="CU133" s="87">
        <v>361</v>
      </c>
      <c r="CV133" s="87">
        <v>280</v>
      </c>
      <c r="CW133" s="87">
        <v>305</v>
      </c>
      <c r="CX133" s="87">
        <v>239</v>
      </c>
      <c r="CY133" s="87">
        <v>765</v>
      </c>
      <c r="CZ133" s="88">
        <v>1603</v>
      </c>
      <c r="DA133" s="88">
        <v>1696</v>
      </c>
      <c r="DB133" s="88">
        <v>1824</v>
      </c>
      <c r="DC133" s="88">
        <v>1845</v>
      </c>
      <c r="DD133" s="88">
        <v>1777</v>
      </c>
      <c r="DE133" s="88">
        <v>1853</v>
      </c>
      <c r="DF133" s="88">
        <v>1854</v>
      </c>
      <c r="DG133" s="88">
        <v>1926</v>
      </c>
      <c r="DH133" s="88">
        <v>1979</v>
      </c>
      <c r="DI133" s="88">
        <v>1992</v>
      </c>
      <c r="DJ133" s="88">
        <v>1955</v>
      </c>
      <c r="DK133" s="88">
        <v>2019</v>
      </c>
      <c r="DL133" s="88">
        <v>1974</v>
      </c>
      <c r="DM133" s="88">
        <v>1887</v>
      </c>
      <c r="DN133" s="88">
        <v>1929</v>
      </c>
      <c r="DO133" s="88">
        <v>1858</v>
      </c>
      <c r="DP133" s="88">
        <v>1797</v>
      </c>
      <c r="DQ133" s="88">
        <v>1742</v>
      </c>
      <c r="DR133" s="88">
        <v>1647</v>
      </c>
      <c r="DS133" s="88">
        <v>1371</v>
      </c>
      <c r="DT133" s="88">
        <v>1356</v>
      </c>
      <c r="DU133" s="88">
        <v>1495</v>
      </c>
      <c r="DV133" s="88">
        <v>1585</v>
      </c>
      <c r="DW133" s="88">
        <v>1824</v>
      </c>
      <c r="DX133" s="88">
        <v>1929</v>
      </c>
      <c r="DY133" s="88">
        <v>1900</v>
      </c>
      <c r="DZ133" s="88">
        <v>1971</v>
      </c>
      <c r="EA133" s="88">
        <v>2029</v>
      </c>
      <c r="EB133" s="88">
        <v>2187</v>
      </c>
      <c r="EC133" s="88">
        <v>2161</v>
      </c>
      <c r="ED133" s="88">
        <v>2207</v>
      </c>
      <c r="EE133" s="88">
        <v>2254</v>
      </c>
      <c r="EF133" s="88">
        <v>2267</v>
      </c>
      <c r="EG133" s="88">
        <v>2219</v>
      </c>
      <c r="EH133" s="88">
        <v>2242</v>
      </c>
      <c r="EI133" s="88">
        <v>2194</v>
      </c>
      <c r="EJ133" s="88">
        <v>2275</v>
      </c>
      <c r="EK133" s="88">
        <v>2110</v>
      </c>
      <c r="EL133" s="88">
        <v>2102</v>
      </c>
      <c r="EM133" s="88">
        <v>2190</v>
      </c>
      <c r="EN133" s="88">
        <v>2118</v>
      </c>
      <c r="EO133" s="88">
        <v>2054</v>
      </c>
      <c r="EP133" s="88">
        <v>1865</v>
      </c>
      <c r="EQ133" s="88">
        <v>1798</v>
      </c>
      <c r="ER133" s="88">
        <v>1895</v>
      </c>
      <c r="ES133" s="88">
        <v>1979</v>
      </c>
      <c r="ET133" s="88">
        <v>2137</v>
      </c>
      <c r="EU133" s="88">
        <v>2204</v>
      </c>
      <c r="EV133" s="88">
        <v>2401</v>
      </c>
      <c r="EW133" s="88">
        <v>2573</v>
      </c>
      <c r="EX133" s="88">
        <v>2587</v>
      </c>
      <c r="EY133" s="88">
        <v>2649</v>
      </c>
      <c r="EZ133" s="88">
        <v>2540</v>
      </c>
      <c r="FA133" s="88">
        <v>2459</v>
      </c>
      <c r="FB133" s="88">
        <v>2511</v>
      </c>
      <c r="FC133" s="88">
        <v>2413</v>
      </c>
      <c r="FD133" s="88">
        <v>2480</v>
      </c>
      <c r="FE133" s="88">
        <v>2360</v>
      </c>
      <c r="FF133" s="88">
        <v>2353</v>
      </c>
      <c r="FG133" s="88">
        <v>2171</v>
      </c>
      <c r="FH133" s="88">
        <v>2116</v>
      </c>
      <c r="FI133" s="88">
        <v>2052</v>
      </c>
      <c r="FJ133" s="88">
        <v>1980</v>
      </c>
      <c r="FK133" s="88">
        <v>1906</v>
      </c>
      <c r="FL133" s="88">
        <v>1753</v>
      </c>
      <c r="FM133" s="88">
        <v>1721</v>
      </c>
      <c r="FN133" s="88">
        <v>1754</v>
      </c>
      <c r="FO133" s="88">
        <v>1772</v>
      </c>
      <c r="FP133" s="88">
        <v>1696</v>
      </c>
      <c r="FQ133" s="88">
        <v>1668</v>
      </c>
      <c r="FR133" s="88">
        <v>1833</v>
      </c>
      <c r="FS133" s="88">
        <v>1865</v>
      </c>
      <c r="FT133" s="88">
        <v>1997</v>
      </c>
      <c r="FU133" s="88">
        <v>2206</v>
      </c>
      <c r="FV133" s="88">
        <v>1578</v>
      </c>
      <c r="FW133" s="88">
        <v>1582</v>
      </c>
      <c r="FX133" s="88">
        <v>1469</v>
      </c>
      <c r="FY133" s="88">
        <v>1481</v>
      </c>
      <c r="FZ133" s="88">
        <v>1254</v>
      </c>
      <c r="GA133" s="88">
        <v>1036</v>
      </c>
      <c r="GB133" s="88">
        <v>1050</v>
      </c>
      <c r="GC133" s="88">
        <v>991</v>
      </c>
      <c r="GD133" s="88">
        <v>951</v>
      </c>
      <c r="GE133" s="88">
        <v>819</v>
      </c>
      <c r="GF133" s="88">
        <v>700</v>
      </c>
      <c r="GG133" s="88">
        <v>673</v>
      </c>
      <c r="GH133" s="88">
        <v>590</v>
      </c>
      <c r="GI133" s="88">
        <v>453</v>
      </c>
      <c r="GJ133" s="88">
        <v>449</v>
      </c>
      <c r="GK133" s="88">
        <v>371</v>
      </c>
      <c r="GL133" s="89">
        <v>1473</v>
      </c>
    </row>
    <row r="134" spans="1:194" s="1" customFormat="1" hidden="1" x14ac:dyDescent="0.25">
      <c r="A134" s="90" t="s">
        <v>249</v>
      </c>
      <c r="B134" s="148" t="s">
        <v>373</v>
      </c>
      <c r="C134" s="30" t="str">
        <f t="shared" si="26"/>
        <v xml:space="preserve">England – CCGs - Wirral </v>
      </c>
      <c r="D134" s="51">
        <f t="shared" si="25"/>
        <v>122430</v>
      </c>
      <c r="E134" s="51">
        <f t="shared" si="25"/>
        <v>134475</v>
      </c>
      <c r="F134" s="52">
        <f t="shared" si="27"/>
        <v>324336</v>
      </c>
      <c r="G134" s="52">
        <f t="shared" si="28"/>
        <v>157115</v>
      </c>
      <c r="H134" s="53">
        <f t="shared" si="29"/>
        <v>167221</v>
      </c>
      <c r="I134" s="53">
        <f t="shared" si="30"/>
        <v>122430</v>
      </c>
      <c r="J134" s="53">
        <f t="shared" si="31"/>
        <v>134475</v>
      </c>
      <c r="K134" s="50">
        <f t="shared" si="32"/>
        <v>34685</v>
      </c>
      <c r="L134" s="51">
        <f t="shared" si="33"/>
        <v>32746</v>
      </c>
      <c r="M134" s="87">
        <v>1524</v>
      </c>
      <c r="N134" s="87">
        <v>1732</v>
      </c>
      <c r="O134" s="87">
        <v>1825</v>
      </c>
      <c r="P134" s="87">
        <v>1867</v>
      </c>
      <c r="Q134" s="87">
        <v>1985</v>
      </c>
      <c r="R134" s="87">
        <v>1894</v>
      </c>
      <c r="S134" s="87">
        <v>2044</v>
      </c>
      <c r="T134" s="87">
        <v>1932</v>
      </c>
      <c r="U134" s="87">
        <v>2250</v>
      </c>
      <c r="V134" s="87">
        <v>2026</v>
      </c>
      <c r="W134" s="87">
        <v>1962</v>
      </c>
      <c r="X134" s="87">
        <v>1950</v>
      </c>
      <c r="Y134" s="87">
        <v>2000</v>
      </c>
      <c r="Z134" s="87">
        <v>2101</v>
      </c>
      <c r="AA134" s="87">
        <v>1974</v>
      </c>
      <c r="AB134" s="87">
        <v>1857</v>
      </c>
      <c r="AC134" s="87">
        <v>1898</v>
      </c>
      <c r="AD134" s="87">
        <v>1864</v>
      </c>
      <c r="AE134" s="87">
        <v>1767</v>
      </c>
      <c r="AF134" s="87">
        <v>1452</v>
      </c>
      <c r="AG134" s="87">
        <v>1481</v>
      </c>
      <c r="AH134" s="87">
        <v>1593</v>
      </c>
      <c r="AI134" s="87">
        <v>1680</v>
      </c>
      <c r="AJ134" s="87">
        <v>1776</v>
      </c>
      <c r="AK134" s="87">
        <v>1834</v>
      </c>
      <c r="AL134" s="87">
        <v>1815</v>
      </c>
      <c r="AM134" s="87">
        <v>1760</v>
      </c>
      <c r="AN134" s="87">
        <v>1812</v>
      </c>
      <c r="AO134" s="87">
        <v>1815</v>
      </c>
      <c r="AP134" s="87">
        <v>1934</v>
      </c>
      <c r="AQ134" s="87">
        <v>1854</v>
      </c>
      <c r="AR134" s="87">
        <v>1797</v>
      </c>
      <c r="AS134" s="87">
        <v>2006</v>
      </c>
      <c r="AT134" s="87">
        <v>1784</v>
      </c>
      <c r="AU134" s="87">
        <v>1818</v>
      </c>
      <c r="AV134" s="87">
        <v>1818</v>
      </c>
      <c r="AW134" s="87">
        <v>1714</v>
      </c>
      <c r="AX134" s="87">
        <v>1779</v>
      </c>
      <c r="AY134" s="87">
        <v>1880</v>
      </c>
      <c r="AZ134" s="87">
        <v>1851</v>
      </c>
      <c r="BA134" s="87">
        <v>1880</v>
      </c>
      <c r="BB134" s="87">
        <v>1726</v>
      </c>
      <c r="BC134" s="87">
        <v>1607</v>
      </c>
      <c r="BD134" s="87">
        <v>1585</v>
      </c>
      <c r="BE134" s="87">
        <v>1823</v>
      </c>
      <c r="BF134" s="87">
        <v>1864</v>
      </c>
      <c r="BG134" s="87">
        <v>1677</v>
      </c>
      <c r="BH134" s="87">
        <v>1926</v>
      </c>
      <c r="BI134" s="87">
        <v>2108</v>
      </c>
      <c r="BJ134" s="87">
        <v>2236</v>
      </c>
      <c r="BK134" s="87">
        <v>2189</v>
      </c>
      <c r="BL134" s="87">
        <v>2208</v>
      </c>
      <c r="BM134" s="87">
        <v>2197</v>
      </c>
      <c r="BN134" s="87">
        <v>2270</v>
      </c>
      <c r="BO134" s="87">
        <v>2214</v>
      </c>
      <c r="BP134" s="87">
        <v>2260</v>
      </c>
      <c r="BQ134" s="87">
        <v>2295</v>
      </c>
      <c r="BR134" s="87">
        <v>2275</v>
      </c>
      <c r="BS134" s="87">
        <v>2404</v>
      </c>
      <c r="BT134" s="87">
        <v>2311</v>
      </c>
      <c r="BU134" s="87">
        <v>2130</v>
      </c>
      <c r="BV134" s="87">
        <v>2071</v>
      </c>
      <c r="BW134" s="87">
        <v>2107</v>
      </c>
      <c r="BX134" s="87">
        <v>1967</v>
      </c>
      <c r="BY134" s="87">
        <v>1858</v>
      </c>
      <c r="BZ134" s="87">
        <v>1811</v>
      </c>
      <c r="CA134" s="87">
        <v>1872</v>
      </c>
      <c r="CB134" s="87">
        <v>1909</v>
      </c>
      <c r="CC134" s="87">
        <v>1753</v>
      </c>
      <c r="CD134" s="87">
        <v>1795</v>
      </c>
      <c r="CE134" s="87">
        <v>1924</v>
      </c>
      <c r="CF134" s="87">
        <v>1847</v>
      </c>
      <c r="CG134" s="87">
        <v>1949</v>
      </c>
      <c r="CH134" s="87">
        <v>2014</v>
      </c>
      <c r="CI134" s="87">
        <v>1499</v>
      </c>
      <c r="CJ134" s="87">
        <v>1415</v>
      </c>
      <c r="CK134" s="87">
        <v>1407</v>
      </c>
      <c r="CL134" s="87">
        <v>1256</v>
      </c>
      <c r="CM134" s="87">
        <v>1137</v>
      </c>
      <c r="CN134" s="87">
        <v>963</v>
      </c>
      <c r="CO134" s="87">
        <v>1031</v>
      </c>
      <c r="CP134" s="87">
        <v>892</v>
      </c>
      <c r="CQ134" s="87">
        <v>858</v>
      </c>
      <c r="CR134" s="87">
        <v>727</v>
      </c>
      <c r="CS134" s="87">
        <v>697</v>
      </c>
      <c r="CT134" s="87">
        <v>617</v>
      </c>
      <c r="CU134" s="87">
        <v>518</v>
      </c>
      <c r="CV134" s="87">
        <v>458</v>
      </c>
      <c r="CW134" s="87">
        <v>410</v>
      </c>
      <c r="CX134" s="87">
        <v>335</v>
      </c>
      <c r="CY134" s="87">
        <v>1128</v>
      </c>
      <c r="CZ134" s="88">
        <v>1538</v>
      </c>
      <c r="DA134" s="88">
        <v>1541</v>
      </c>
      <c r="DB134" s="88">
        <v>1630</v>
      </c>
      <c r="DC134" s="88">
        <v>1696</v>
      </c>
      <c r="DD134" s="88">
        <v>1811</v>
      </c>
      <c r="DE134" s="88">
        <v>1793</v>
      </c>
      <c r="DF134" s="88">
        <v>1875</v>
      </c>
      <c r="DG134" s="88">
        <v>1934</v>
      </c>
      <c r="DH134" s="88">
        <v>2007</v>
      </c>
      <c r="DI134" s="88">
        <v>1956</v>
      </c>
      <c r="DJ134" s="88">
        <v>1936</v>
      </c>
      <c r="DK134" s="88">
        <v>1949</v>
      </c>
      <c r="DL134" s="88">
        <v>1958</v>
      </c>
      <c r="DM134" s="88">
        <v>1872</v>
      </c>
      <c r="DN134" s="88">
        <v>1893</v>
      </c>
      <c r="DO134" s="88">
        <v>1831</v>
      </c>
      <c r="DP134" s="88">
        <v>1794</v>
      </c>
      <c r="DQ134" s="88">
        <v>1732</v>
      </c>
      <c r="DR134" s="88">
        <v>1715</v>
      </c>
      <c r="DS134" s="88">
        <v>1334</v>
      </c>
      <c r="DT134" s="88">
        <v>1336</v>
      </c>
      <c r="DU134" s="88">
        <v>1404</v>
      </c>
      <c r="DV134" s="88">
        <v>1515</v>
      </c>
      <c r="DW134" s="88">
        <v>1713</v>
      </c>
      <c r="DX134" s="88">
        <v>1626</v>
      </c>
      <c r="DY134" s="88">
        <v>1817</v>
      </c>
      <c r="DZ134" s="88">
        <v>1842</v>
      </c>
      <c r="EA134" s="88">
        <v>1721</v>
      </c>
      <c r="EB134" s="88">
        <v>1848</v>
      </c>
      <c r="EC134" s="88">
        <v>1961</v>
      </c>
      <c r="ED134" s="88">
        <v>1924</v>
      </c>
      <c r="EE134" s="88">
        <v>1971</v>
      </c>
      <c r="EF134" s="88">
        <v>2058</v>
      </c>
      <c r="EG134" s="88">
        <v>1979</v>
      </c>
      <c r="EH134" s="88">
        <v>2088</v>
      </c>
      <c r="EI134" s="88">
        <v>1944</v>
      </c>
      <c r="EJ134" s="88">
        <v>2078</v>
      </c>
      <c r="EK134" s="88">
        <v>1907</v>
      </c>
      <c r="EL134" s="88">
        <v>1926</v>
      </c>
      <c r="EM134" s="88">
        <v>1940</v>
      </c>
      <c r="EN134" s="88">
        <v>2022</v>
      </c>
      <c r="EO134" s="88">
        <v>1997</v>
      </c>
      <c r="EP134" s="88">
        <v>1882</v>
      </c>
      <c r="EQ134" s="88">
        <v>1841</v>
      </c>
      <c r="ER134" s="88">
        <v>1942</v>
      </c>
      <c r="ES134" s="88">
        <v>1995</v>
      </c>
      <c r="ET134" s="88">
        <v>1910</v>
      </c>
      <c r="EU134" s="88">
        <v>2169</v>
      </c>
      <c r="EV134" s="88">
        <v>2219</v>
      </c>
      <c r="EW134" s="88">
        <v>2383</v>
      </c>
      <c r="EX134" s="88">
        <v>2280</v>
      </c>
      <c r="EY134" s="88">
        <v>2373</v>
      </c>
      <c r="EZ134" s="88">
        <v>2409</v>
      </c>
      <c r="FA134" s="88">
        <v>2399</v>
      </c>
      <c r="FB134" s="88">
        <v>2394</v>
      </c>
      <c r="FC134" s="88">
        <v>2603</v>
      </c>
      <c r="FD134" s="88">
        <v>2587</v>
      </c>
      <c r="FE134" s="88">
        <v>2594</v>
      </c>
      <c r="FF134" s="88">
        <v>2384</v>
      </c>
      <c r="FG134" s="88">
        <v>2332</v>
      </c>
      <c r="FH134" s="88">
        <v>2362</v>
      </c>
      <c r="FI134" s="88">
        <v>2263</v>
      </c>
      <c r="FJ134" s="88">
        <v>2218</v>
      </c>
      <c r="FK134" s="88">
        <v>2194</v>
      </c>
      <c r="FL134" s="88">
        <v>2009</v>
      </c>
      <c r="FM134" s="88">
        <v>2023</v>
      </c>
      <c r="FN134" s="88">
        <v>2024</v>
      </c>
      <c r="FO134" s="88">
        <v>2022</v>
      </c>
      <c r="FP134" s="88">
        <v>1982</v>
      </c>
      <c r="FQ134" s="88">
        <v>2007</v>
      </c>
      <c r="FR134" s="88">
        <v>1839</v>
      </c>
      <c r="FS134" s="88">
        <v>2001</v>
      </c>
      <c r="FT134" s="88">
        <v>2050</v>
      </c>
      <c r="FU134" s="88">
        <v>2253</v>
      </c>
      <c r="FV134" s="88">
        <v>1698</v>
      </c>
      <c r="FW134" s="88">
        <v>1610</v>
      </c>
      <c r="FX134" s="88">
        <v>1592</v>
      </c>
      <c r="FY134" s="88">
        <v>1515</v>
      </c>
      <c r="FZ134" s="88">
        <v>1365</v>
      </c>
      <c r="GA134" s="88">
        <v>1300</v>
      </c>
      <c r="GB134" s="88">
        <v>1290</v>
      </c>
      <c r="GC134" s="88">
        <v>1256</v>
      </c>
      <c r="GD134" s="88">
        <v>1157</v>
      </c>
      <c r="GE134" s="88">
        <v>986</v>
      </c>
      <c r="GF134" s="88">
        <v>981</v>
      </c>
      <c r="GG134" s="88">
        <v>895</v>
      </c>
      <c r="GH134" s="88">
        <v>829</v>
      </c>
      <c r="GI134" s="88">
        <v>675</v>
      </c>
      <c r="GJ134" s="88">
        <v>696</v>
      </c>
      <c r="GK134" s="88">
        <v>624</v>
      </c>
      <c r="GL134" s="89">
        <v>2397</v>
      </c>
    </row>
    <row r="135" spans="1:194" s="127" customFormat="1" hidden="1" x14ac:dyDescent="0.25">
      <c r="A135" s="123"/>
      <c r="B135" s="124"/>
      <c r="C135" s="123"/>
      <c r="D135" s="126">
        <f t="shared" ref="D135:L135" si="34">SUM(D29:D134)</f>
        <v>21779298</v>
      </c>
      <c r="E135" s="126">
        <f t="shared" si="34"/>
        <v>22677552</v>
      </c>
      <c r="F135" s="126">
        <f t="shared" si="34"/>
        <v>56550138</v>
      </c>
      <c r="G135" s="126">
        <f t="shared" si="34"/>
        <v>27982818</v>
      </c>
      <c r="H135" s="126">
        <f t="shared" si="34"/>
        <v>28567320</v>
      </c>
      <c r="I135" s="126">
        <f t="shared" si="34"/>
        <v>21779298</v>
      </c>
      <c r="J135" s="126">
        <f t="shared" si="34"/>
        <v>22677552</v>
      </c>
      <c r="K135" s="126">
        <f t="shared" si="34"/>
        <v>6203520</v>
      </c>
      <c r="L135" s="126">
        <f t="shared" si="34"/>
        <v>5889768</v>
      </c>
      <c r="M135" s="126"/>
      <c r="N135" s="126"/>
      <c r="O135" s="126"/>
      <c r="P135" s="126"/>
      <c r="Q135" s="126"/>
      <c r="R135" s="126"/>
      <c r="S135" s="126"/>
      <c r="T135" s="126"/>
      <c r="U135" s="126"/>
      <c r="V135" s="126"/>
      <c r="W135" s="126"/>
      <c r="X135" s="126"/>
      <c r="Y135" s="126"/>
      <c r="Z135" s="126"/>
      <c r="AA135" s="126"/>
      <c r="AB135" s="126"/>
      <c r="AC135" s="126"/>
      <c r="AD135" s="126"/>
      <c r="AE135" s="126"/>
      <c r="AF135" s="126"/>
      <c r="AG135" s="126"/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  <c r="BI135" s="126"/>
      <c r="BJ135" s="126"/>
      <c r="BK135" s="126"/>
      <c r="BL135" s="126"/>
      <c r="BM135" s="126"/>
      <c r="BN135" s="126"/>
      <c r="BO135" s="126"/>
      <c r="BP135" s="126"/>
      <c r="BQ135" s="126"/>
      <c r="BR135" s="126"/>
      <c r="BS135" s="126"/>
      <c r="BT135" s="126"/>
      <c r="BU135" s="126"/>
      <c r="BV135" s="126"/>
      <c r="BW135" s="126"/>
      <c r="BX135" s="126"/>
      <c r="BY135" s="126"/>
      <c r="BZ135" s="126"/>
      <c r="CA135" s="126"/>
      <c r="CB135" s="126"/>
      <c r="CC135" s="126"/>
      <c r="CD135" s="126"/>
      <c r="CE135" s="126"/>
      <c r="CF135" s="126"/>
      <c r="CG135" s="126"/>
      <c r="CH135" s="126"/>
      <c r="CI135" s="126"/>
      <c r="CJ135" s="126"/>
      <c r="CK135" s="126"/>
      <c r="CL135" s="126"/>
      <c r="CM135" s="126"/>
      <c r="CN135" s="126"/>
      <c r="CO135" s="126"/>
      <c r="CP135" s="126"/>
      <c r="CQ135" s="126"/>
      <c r="CR135" s="126"/>
      <c r="CS135" s="126"/>
      <c r="CT135" s="126"/>
      <c r="CU135" s="126"/>
      <c r="CV135" s="126"/>
      <c r="CW135" s="126"/>
      <c r="CX135" s="126"/>
      <c r="CY135" s="125"/>
      <c r="CZ135" s="126"/>
      <c r="DA135" s="126"/>
      <c r="DB135" s="126"/>
      <c r="DC135" s="126"/>
      <c r="DD135" s="126"/>
      <c r="DE135" s="126"/>
      <c r="DF135" s="126"/>
      <c r="DG135" s="126"/>
      <c r="DH135" s="126"/>
      <c r="DI135" s="126"/>
      <c r="DJ135" s="126"/>
      <c r="DK135" s="126"/>
      <c r="DL135" s="126"/>
      <c r="DM135" s="126"/>
      <c r="DN135" s="126"/>
      <c r="DO135" s="126"/>
      <c r="DP135" s="126"/>
      <c r="DQ135" s="126"/>
      <c r="DR135" s="126"/>
      <c r="DS135" s="126"/>
      <c r="DT135" s="126"/>
      <c r="DU135" s="126"/>
      <c r="DV135" s="126"/>
      <c r="DW135" s="126"/>
      <c r="DX135" s="126"/>
      <c r="DY135" s="126"/>
      <c r="DZ135" s="126"/>
      <c r="EA135" s="126"/>
      <c r="EB135" s="126"/>
      <c r="EC135" s="126"/>
      <c r="ED135" s="126"/>
      <c r="EE135" s="126"/>
      <c r="EF135" s="126"/>
      <c r="EG135" s="126"/>
      <c r="EH135" s="126"/>
      <c r="EI135" s="126"/>
      <c r="EJ135" s="126"/>
      <c r="EK135" s="126"/>
      <c r="EL135" s="126"/>
      <c r="EM135" s="126"/>
      <c r="EN135" s="126"/>
      <c r="EO135" s="126"/>
      <c r="EP135" s="126"/>
      <c r="EQ135" s="126"/>
      <c r="ER135" s="126"/>
      <c r="ES135" s="126"/>
      <c r="ET135" s="126"/>
      <c r="EU135" s="126"/>
      <c r="EV135" s="126"/>
      <c r="EW135" s="126"/>
      <c r="EX135" s="126"/>
      <c r="EY135" s="126"/>
      <c r="EZ135" s="126"/>
      <c r="FA135" s="126"/>
      <c r="FB135" s="126"/>
      <c r="FC135" s="126"/>
      <c r="FD135" s="126"/>
      <c r="FE135" s="126"/>
      <c r="FF135" s="126"/>
      <c r="FG135" s="126"/>
      <c r="FH135" s="126"/>
      <c r="FI135" s="126"/>
      <c r="FJ135" s="126"/>
      <c r="FK135" s="126"/>
      <c r="FL135" s="126"/>
      <c r="FM135" s="126"/>
      <c r="FN135" s="126"/>
      <c r="FO135" s="126"/>
      <c r="FP135" s="126"/>
      <c r="FQ135" s="126"/>
      <c r="FR135" s="126"/>
      <c r="FS135" s="126"/>
      <c r="FT135" s="126"/>
      <c r="FU135" s="126"/>
      <c r="FV135" s="126"/>
      <c r="FW135" s="126"/>
      <c r="FX135" s="126"/>
      <c r="FY135" s="126"/>
      <c r="FZ135" s="126"/>
      <c r="GA135" s="126"/>
      <c r="GB135" s="126"/>
      <c r="GC135" s="126"/>
      <c r="GD135" s="126"/>
      <c r="GE135" s="126"/>
      <c r="GF135" s="126"/>
      <c r="GG135" s="126"/>
      <c r="GH135" s="126"/>
      <c r="GI135" s="126"/>
      <c r="GJ135" s="126"/>
      <c r="GK135" s="126"/>
      <c r="GL135" s="125"/>
    </row>
    <row r="136" spans="1:194" s="1" customFormat="1" hidden="1" x14ac:dyDescent="0.25">
      <c r="A136" s="54" t="s">
        <v>230</v>
      </c>
      <c r="B136" s="108" t="s">
        <v>374</v>
      </c>
      <c r="C136" s="30" t="str">
        <f t="shared" ref="C136:C142" si="35">CONCATENATE(A136," - ",B136)</f>
        <v xml:space="preserve">Wales – Health Boards - Aneurin Bevan University Health Board </v>
      </c>
      <c r="D136" s="51">
        <f t="shared" ref="D136:E142" si="36">I136</f>
        <v>230384</v>
      </c>
      <c r="E136" s="51">
        <f t="shared" si="36"/>
        <v>244141</v>
      </c>
      <c r="F136" s="52">
        <f t="shared" ref="F136:F142" si="37">G136+H136</f>
        <v>598194</v>
      </c>
      <c r="G136" s="52">
        <f t="shared" ref="G136:G142" si="38">SUM(M136:CY136)</f>
        <v>293960</v>
      </c>
      <c r="H136" s="53">
        <f t="shared" ref="H136:H142" si="39">SUM(CZ136:GL136)</f>
        <v>304234</v>
      </c>
      <c r="I136" s="53">
        <f t="shared" ref="I136:I142" si="40">SUM(AE136:CY136)</f>
        <v>230384</v>
      </c>
      <c r="J136" s="53">
        <f t="shared" ref="J136:J142" si="41">SUM(DR136:GL136)</f>
        <v>244141</v>
      </c>
      <c r="K136" s="50">
        <f t="shared" ref="K136:K142" si="42">SUM(M136:AD136)</f>
        <v>63576</v>
      </c>
      <c r="L136" s="51">
        <f t="shared" ref="L136:L142" si="43">SUM(CZ136:DQ136)</f>
        <v>60093</v>
      </c>
      <c r="M136" s="1">
        <v>3077</v>
      </c>
      <c r="N136" s="1">
        <v>3244</v>
      </c>
      <c r="O136" s="1">
        <v>3335</v>
      </c>
      <c r="P136" s="1">
        <v>3400</v>
      </c>
      <c r="Q136" s="1">
        <v>3541</v>
      </c>
      <c r="R136" s="1">
        <v>3612</v>
      </c>
      <c r="S136" s="1">
        <v>3549</v>
      </c>
      <c r="T136" s="1">
        <v>3624</v>
      </c>
      <c r="U136" s="1">
        <v>3675</v>
      </c>
      <c r="V136" s="1">
        <v>3735</v>
      </c>
      <c r="W136" s="1">
        <v>3824</v>
      </c>
      <c r="X136" s="1">
        <v>3783</v>
      </c>
      <c r="Y136" s="1">
        <v>3821</v>
      </c>
      <c r="Z136" s="1">
        <v>3563</v>
      </c>
      <c r="AA136" s="1">
        <v>3478</v>
      </c>
      <c r="AB136" s="1">
        <v>3449</v>
      </c>
      <c r="AC136" s="1">
        <v>3462</v>
      </c>
      <c r="AD136" s="1">
        <v>3404</v>
      </c>
      <c r="AE136" s="1">
        <v>3225</v>
      </c>
      <c r="AF136" s="1">
        <v>3134</v>
      </c>
      <c r="AG136" s="1">
        <v>3138</v>
      </c>
      <c r="AH136" s="1">
        <v>3215</v>
      </c>
      <c r="AI136" s="1">
        <v>3393</v>
      </c>
      <c r="AJ136" s="1">
        <v>3776</v>
      </c>
      <c r="AK136" s="1">
        <v>3651</v>
      </c>
      <c r="AL136" s="1">
        <v>3712</v>
      </c>
      <c r="AM136" s="1">
        <v>3788</v>
      </c>
      <c r="AN136" s="1">
        <v>3819</v>
      </c>
      <c r="AO136" s="1">
        <v>3827</v>
      </c>
      <c r="AP136" s="1">
        <v>4237</v>
      </c>
      <c r="AQ136" s="1">
        <v>3868</v>
      </c>
      <c r="AR136" s="1">
        <v>3920</v>
      </c>
      <c r="AS136" s="1">
        <v>3788</v>
      </c>
      <c r="AT136" s="1">
        <v>3583</v>
      </c>
      <c r="AU136" s="1">
        <v>3766</v>
      </c>
      <c r="AV136" s="1">
        <v>3660</v>
      </c>
      <c r="AW136" s="1">
        <v>3576</v>
      </c>
      <c r="AX136" s="1">
        <v>3565</v>
      </c>
      <c r="AY136" s="1">
        <v>3433</v>
      </c>
      <c r="AZ136" s="1">
        <v>3644</v>
      </c>
      <c r="BA136" s="1">
        <v>3555</v>
      </c>
      <c r="BB136" s="1">
        <v>3583</v>
      </c>
      <c r="BC136" s="1">
        <v>3215</v>
      </c>
      <c r="BD136" s="1">
        <v>3272</v>
      </c>
      <c r="BE136" s="1">
        <v>3088</v>
      </c>
      <c r="BF136" s="1">
        <v>3266</v>
      </c>
      <c r="BG136" s="1">
        <v>3384</v>
      </c>
      <c r="BH136" s="1">
        <v>3640</v>
      </c>
      <c r="BI136" s="1">
        <v>3800</v>
      </c>
      <c r="BJ136" s="1">
        <v>4077</v>
      </c>
      <c r="BK136" s="1">
        <v>4048</v>
      </c>
      <c r="BL136" s="1">
        <v>4309</v>
      </c>
      <c r="BM136" s="1">
        <v>4251</v>
      </c>
      <c r="BN136" s="1">
        <v>4273</v>
      </c>
      <c r="BO136" s="1">
        <v>4321</v>
      </c>
      <c r="BP136" s="1">
        <v>4367</v>
      </c>
      <c r="BQ136" s="1">
        <v>4322</v>
      </c>
      <c r="BR136" s="1">
        <v>4316</v>
      </c>
      <c r="BS136" s="1">
        <v>4102</v>
      </c>
      <c r="BT136" s="1">
        <v>3902</v>
      </c>
      <c r="BU136" s="1">
        <v>3796</v>
      </c>
      <c r="BV136" s="1">
        <v>3763</v>
      </c>
      <c r="BW136" s="1">
        <v>3662</v>
      </c>
      <c r="BX136" s="1">
        <v>3533</v>
      </c>
      <c r="BY136" s="1">
        <v>3174</v>
      </c>
      <c r="BZ136" s="1">
        <v>3076</v>
      </c>
      <c r="CA136" s="1">
        <v>3239</v>
      </c>
      <c r="CB136" s="1">
        <v>3163</v>
      </c>
      <c r="CC136" s="1">
        <v>3105</v>
      </c>
      <c r="CD136" s="1">
        <v>3136</v>
      </c>
      <c r="CE136" s="1">
        <v>3264</v>
      </c>
      <c r="CF136" s="1">
        <v>3157</v>
      </c>
      <c r="CG136" s="1">
        <v>3372</v>
      </c>
      <c r="CH136" s="1">
        <v>3562</v>
      </c>
      <c r="CI136" s="1">
        <v>2642</v>
      </c>
      <c r="CJ136" s="1">
        <v>2553</v>
      </c>
      <c r="CK136" s="1">
        <v>2452</v>
      </c>
      <c r="CL136" s="1">
        <v>2277</v>
      </c>
      <c r="CM136" s="1">
        <v>2015</v>
      </c>
      <c r="CN136" s="1">
        <v>1714</v>
      </c>
      <c r="CO136" s="1">
        <v>1735</v>
      </c>
      <c r="CP136" s="1">
        <v>1673</v>
      </c>
      <c r="CQ136" s="1">
        <v>1490</v>
      </c>
      <c r="CR136" s="1">
        <v>1303</v>
      </c>
      <c r="CS136" s="1">
        <v>1216</v>
      </c>
      <c r="CT136" s="1">
        <v>995</v>
      </c>
      <c r="CU136" s="1">
        <v>923</v>
      </c>
      <c r="CV136" s="1">
        <v>795</v>
      </c>
      <c r="CW136" s="1">
        <v>608</v>
      </c>
      <c r="CX136" s="1">
        <v>553</v>
      </c>
      <c r="CY136" s="1">
        <v>1629</v>
      </c>
      <c r="CZ136" s="1">
        <v>2920</v>
      </c>
      <c r="DA136" s="1">
        <v>3038</v>
      </c>
      <c r="DB136" s="1">
        <v>3165</v>
      </c>
      <c r="DC136" s="1">
        <v>3261</v>
      </c>
      <c r="DD136" s="1">
        <v>3400</v>
      </c>
      <c r="DE136" s="1">
        <v>3346</v>
      </c>
      <c r="DF136" s="1">
        <v>3354</v>
      </c>
      <c r="DG136" s="1">
        <v>3475</v>
      </c>
      <c r="DH136" s="1">
        <v>3401</v>
      </c>
      <c r="DI136" s="1">
        <v>3585</v>
      </c>
      <c r="DJ136" s="1">
        <v>3588</v>
      </c>
      <c r="DK136" s="1">
        <v>3499</v>
      </c>
      <c r="DL136" s="1">
        <v>3521</v>
      </c>
      <c r="DM136" s="1">
        <v>3445</v>
      </c>
      <c r="DN136" s="1">
        <v>3451</v>
      </c>
      <c r="DO136" s="1">
        <v>3306</v>
      </c>
      <c r="DP136" s="1">
        <v>3206</v>
      </c>
      <c r="DQ136" s="1">
        <v>3132</v>
      </c>
      <c r="DR136" s="1">
        <v>3059</v>
      </c>
      <c r="DS136" s="1">
        <v>2679</v>
      </c>
      <c r="DT136" s="1">
        <v>2735</v>
      </c>
      <c r="DU136" s="1">
        <v>2953</v>
      </c>
      <c r="DV136" s="1">
        <v>3288</v>
      </c>
      <c r="DW136" s="1">
        <v>3538</v>
      </c>
      <c r="DX136" s="1">
        <v>3374</v>
      </c>
      <c r="DY136" s="1">
        <v>3604</v>
      </c>
      <c r="DZ136" s="1">
        <v>3857</v>
      </c>
      <c r="EA136" s="1">
        <v>3903</v>
      </c>
      <c r="EB136" s="1">
        <v>4111</v>
      </c>
      <c r="EC136" s="1">
        <v>3935</v>
      </c>
      <c r="ED136" s="1">
        <v>3967</v>
      </c>
      <c r="EE136" s="1">
        <v>4014</v>
      </c>
      <c r="EF136" s="1">
        <v>4114</v>
      </c>
      <c r="EG136" s="1">
        <v>3952</v>
      </c>
      <c r="EH136" s="1">
        <v>4016</v>
      </c>
      <c r="EI136" s="1">
        <v>4077</v>
      </c>
      <c r="EJ136" s="1">
        <v>3768</v>
      </c>
      <c r="EK136" s="1">
        <v>3796</v>
      </c>
      <c r="EL136" s="1">
        <v>3758</v>
      </c>
      <c r="EM136" s="1">
        <v>3858</v>
      </c>
      <c r="EN136" s="1">
        <v>3873</v>
      </c>
      <c r="EO136" s="1">
        <v>3619</v>
      </c>
      <c r="EP136" s="1">
        <v>3376</v>
      </c>
      <c r="EQ136" s="1">
        <v>3265</v>
      </c>
      <c r="ER136" s="1">
        <v>3325</v>
      </c>
      <c r="ES136" s="1">
        <v>3320</v>
      </c>
      <c r="ET136" s="1">
        <v>3560</v>
      </c>
      <c r="EU136" s="1">
        <v>3765</v>
      </c>
      <c r="EV136" s="1">
        <v>4051</v>
      </c>
      <c r="EW136" s="1">
        <v>4324</v>
      </c>
      <c r="EX136" s="1">
        <v>4195</v>
      </c>
      <c r="EY136" s="1">
        <v>4552</v>
      </c>
      <c r="EZ136" s="1">
        <v>4460</v>
      </c>
      <c r="FA136" s="1">
        <v>4549</v>
      </c>
      <c r="FB136" s="1">
        <v>4513</v>
      </c>
      <c r="FC136" s="1">
        <v>4534</v>
      </c>
      <c r="FD136" s="1">
        <v>4468</v>
      </c>
      <c r="FE136" s="1">
        <v>4287</v>
      </c>
      <c r="FF136" s="1">
        <v>4328</v>
      </c>
      <c r="FG136" s="1">
        <v>4137</v>
      </c>
      <c r="FH136" s="1">
        <v>3969</v>
      </c>
      <c r="FI136" s="1">
        <v>3784</v>
      </c>
      <c r="FJ136" s="1">
        <v>3670</v>
      </c>
      <c r="FK136" s="1">
        <v>3632</v>
      </c>
      <c r="FL136" s="1">
        <v>3490</v>
      </c>
      <c r="FM136" s="1">
        <v>3215</v>
      </c>
      <c r="FN136" s="1">
        <v>3498</v>
      </c>
      <c r="FO136" s="1">
        <v>3419</v>
      </c>
      <c r="FP136" s="1">
        <v>3225</v>
      </c>
      <c r="FQ136" s="1">
        <v>3257</v>
      </c>
      <c r="FR136" s="1">
        <v>3399</v>
      </c>
      <c r="FS136" s="1">
        <v>3488</v>
      </c>
      <c r="FT136" s="1">
        <v>3543</v>
      </c>
      <c r="FU136" s="1">
        <v>3787</v>
      </c>
      <c r="FV136" s="1">
        <v>2865</v>
      </c>
      <c r="FW136" s="1">
        <v>2883</v>
      </c>
      <c r="FX136" s="1">
        <v>2657</v>
      </c>
      <c r="FY136" s="1">
        <v>2568</v>
      </c>
      <c r="FZ136" s="1">
        <v>2497</v>
      </c>
      <c r="GA136" s="1">
        <v>2181</v>
      </c>
      <c r="GB136" s="1">
        <v>2065</v>
      </c>
      <c r="GC136" s="1">
        <v>1857</v>
      </c>
      <c r="GD136" s="1">
        <v>1791</v>
      </c>
      <c r="GE136" s="1">
        <v>1671</v>
      </c>
      <c r="GF136" s="1">
        <v>1602</v>
      </c>
      <c r="GG136" s="1">
        <v>1441</v>
      </c>
      <c r="GH136" s="1">
        <v>1326</v>
      </c>
      <c r="GI136" s="1">
        <v>1124</v>
      </c>
      <c r="GJ136" s="1">
        <v>993</v>
      </c>
      <c r="GK136" s="1">
        <v>901</v>
      </c>
      <c r="GL136" s="91">
        <v>3486</v>
      </c>
    </row>
    <row r="137" spans="1:194" s="1" customFormat="1" hidden="1" x14ac:dyDescent="0.25">
      <c r="A137" s="54" t="s">
        <v>230</v>
      </c>
      <c r="B137" s="109" t="s">
        <v>375</v>
      </c>
      <c r="C137" s="30" t="str">
        <f t="shared" si="35"/>
        <v xml:space="preserve">Wales – Health Boards - Betsi Cadwaladr University Health Board </v>
      </c>
      <c r="D137" s="51">
        <f t="shared" si="36"/>
        <v>276941</v>
      </c>
      <c r="E137" s="51">
        <f t="shared" si="36"/>
        <v>288072</v>
      </c>
      <c r="F137" s="52">
        <f t="shared" si="37"/>
        <v>703361</v>
      </c>
      <c r="G137" s="52">
        <f t="shared" si="38"/>
        <v>347846</v>
      </c>
      <c r="H137" s="53">
        <f t="shared" si="39"/>
        <v>355515</v>
      </c>
      <c r="I137" s="53">
        <f t="shared" si="40"/>
        <v>276941</v>
      </c>
      <c r="J137" s="53">
        <f t="shared" si="41"/>
        <v>288072</v>
      </c>
      <c r="K137" s="50">
        <f t="shared" si="42"/>
        <v>70905</v>
      </c>
      <c r="L137" s="51">
        <f t="shared" si="43"/>
        <v>67443</v>
      </c>
      <c r="M137" s="1">
        <v>3306</v>
      </c>
      <c r="N137" s="1">
        <v>3355</v>
      </c>
      <c r="O137" s="1">
        <v>3537</v>
      </c>
      <c r="P137" s="1">
        <v>3734</v>
      </c>
      <c r="Q137" s="1">
        <v>3792</v>
      </c>
      <c r="R137" s="1">
        <v>3796</v>
      </c>
      <c r="S137" s="1">
        <v>3957</v>
      </c>
      <c r="T137" s="1">
        <v>4082</v>
      </c>
      <c r="U137" s="1">
        <v>4157</v>
      </c>
      <c r="V137" s="1">
        <v>4263</v>
      </c>
      <c r="W137" s="1">
        <v>4431</v>
      </c>
      <c r="X137" s="1">
        <v>4221</v>
      </c>
      <c r="Y137" s="1">
        <v>4263</v>
      </c>
      <c r="Z137" s="1">
        <v>4201</v>
      </c>
      <c r="AA137" s="1">
        <v>4120</v>
      </c>
      <c r="AB137" s="1">
        <v>4016</v>
      </c>
      <c r="AC137" s="1">
        <v>3917</v>
      </c>
      <c r="AD137" s="1">
        <v>3757</v>
      </c>
      <c r="AE137" s="1">
        <v>3776</v>
      </c>
      <c r="AF137" s="1">
        <v>3869</v>
      </c>
      <c r="AG137" s="1">
        <v>3894</v>
      </c>
      <c r="AH137" s="1">
        <v>4096</v>
      </c>
      <c r="AI137" s="1">
        <v>4174</v>
      </c>
      <c r="AJ137" s="1">
        <v>4268</v>
      </c>
      <c r="AK137" s="1">
        <v>4316</v>
      </c>
      <c r="AL137" s="1">
        <v>4086</v>
      </c>
      <c r="AM137" s="1">
        <v>4466</v>
      </c>
      <c r="AN137" s="1">
        <v>4216</v>
      </c>
      <c r="AO137" s="1">
        <v>4167</v>
      </c>
      <c r="AP137" s="1">
        <v>4355</v>
      </c>
      <c r="AQ137" s="1">
        <v>4240</v>
      </c>
      <c r="AR137" s="1">
        <v>4191</v>
      </c>
      <c r="AS137" s="1">
        <v>4219</v>
      </c>
      <c r="AT137" s="1">
        <v>4085</v>
      </c>
      <c r="AU137" s="1">
        <v>3745</v>
      </c>
      <c r="AV137" s="1">
        <v>3842</v>
      </c>
      <c r="AW137" s="1">
        <v>3755</v>
      </c>
      <c r="AX137" s="1">
        <v>3760</v>
      </c>
      <c r="AY137" s="1">
        <v>3765</v>
      </c>
      <c r="AZ137" s="1">
        <v>3989</v>
      </c>
      <c r="BA137" s="1">
        <v>3877</v>
      </c>
      <c r="BB137" s="1">
        <v>3729</v>
      </c>
      <c r="BC137" s="1">
        <v>3376</v>
      </c>
      <c r="BD137" s="1">
        <v>3390</v>
      </c>
      <c r="BE137" s="1">
        <v>3554</v>
      </c>
      <c r="BF137" s="1">
        <v>3765</v>
      </c>
      <c r="BG137" s="1">
        <v>3818</v>
      </c>
      <c r="BH137" s="1">
        <v>4202</v>
      </c>
      <c r="BI137" s="1">
        <v>4744</v>
      </c>
      <c r="BJ137" s="1">
        <v>4833</v>
      </c>
      <c r="BK137" s="1">
        <v>4615</v>
      </c>
      <c r="BL137" s="1">
        <v>4772</v>
      </c>
      <c r="BM137" s="1">
        <v>4729</v>
      </c>
      <c r="BN137" s="1">
        <v>4782</v>
      </c>
      <c r="BO137" s="1">
        <v>4939</v>
      </c>
      <c r="BP137" s="1">
        <v>5128</v>
      </c>
      <c r="BQ137" s="1">
        <v>5111</v>
      </c>
      <c r="BR137" s="1">
        <v>4976</v>
      </c>
      <c r="BS137" s="1">
        <v>4931</v>
      </c>
      <c r="BT137" s="1">
        <v>4841</v>
      </c>
      <c r="BU137" s="1">
        <v>4740</v>
      </c>
      <c r="BV137" s="1">
        <v>4597</v>
      </c>
      <c r="BW137" s="1">
        <v>4514</v>
      </c>
      <c r="BX137" s="1">
        <v>4422</v>
      </c>
      <c r="BY137" s="1">
        <v>4321</v>
      </c>
      <c r="BZ137" s="1">
        <v>4165</v>
      </c>
      <c r="CA137" s="1">
        <v>4225</v>
      </c>
      <c r="CB137" s="1">
        <v>4232</v>
      </c>
      <c r="CC137" s="1">
        <v>4077</v>
      </c>
      <c r="CD137" s="1">
        <v>4140</v>
      </c>
      <c r="CE137" s="1">
        <v>4240</v>
      </c>
      <c r="CF137" s="1">
        <v>4678</v>
      </c>
      <c r="CG137" s="1">
        <v>4764</v>
      </c>
      <c r="CH137" s="1">
        <v>4902</v>
      </c>
      <c r="CI137" s="1">
        <v>3627</v>
      </c>
      <c r="CJ137" s="1">
        <v>3489</v>
      </c>
      <c r="CK137" s="1">
        <v>3502</v>
      </c>
      <c r="CL137" s="1">
        <v>3327</v>
      </c>
      <c r="CM137" s="1">
        <v>2801</v>
      </c>
      <c r="CN137" s="1">
        <v>2439</v>
      </c>
      <c r="CO137" s="1">
        <v>2343</v>
      </c>
      <c r="CP137" s="1">
        <v>2243</v>
      </c>
      <c r="CQ137" s="1">
        <v>2072</v>
      </c>
      <c r="CR137" s="1">
        <v>1834</v>
      </c>
      <c r="CS137" s="1">
        <v>1620</v>
      </c>
      <c r="CT137" s="1">
        <v>1421</v>
      </c>
      <c r="CU137" s="1">
        <v>1225</v>
      </c>
      <c r="CV137" s="1">
        <v>1130</v>
      </c>
      <c r="CW137" s="1">
        <v>933</v>
      </c>
      <c r="CX137" s="1">
        <v>846</v>
      </c>
      <c r="CY137" s="1">
        <v>2686</v>
      </c>
      <c r="CZ137" s="1">
        <v>3023</v>
      </c>
      <c r="DA137" s="1">
        <v>3122</v>
      </c>
      <c r="DB137" s="1">
        <v>3482</v>
      </c>
      <c r="DC137" s="1">
        <v>3533</v>
      </c>
      <c r="DD137" s="1">
        <v>3570</v>
      </c>
      <c r="DE137" s="1">
        <v>3619</v>
      </c>
      <c r="DF137" s="1">
        <v>3803</v>
      </c>
      <c r="DG137" s="1">
        <v>3926</v>
      </c>
      <c r="DH137" s="1">
        <v>4045</v>
      </c>
      <c r="DI137" s="1">
        <v>4200</v>
      </c>
      <c r="DJ137" s="1">
        <v>4068</v>
      </c>
      <c r="DK137" s="1">
        <v>4091</v>
      </c>
      <c r="DL137" s="1">
        <v>4173</v>
      </c>
      <c r="DM137" s="1">
        <v>4013</v>
      </c>
      <c r="DN137" s="1">
        <v>3997</v>
      </c>
      <c r="DO137" s="1">
        <v>3754</v>
      </c>
      <c r="DP137" s="1">
        <v>3564</v>
      </c>
      <c r="DQ137" s="1">
        <v>3460</v>
      </c>
      <c r="DR137" s="1">
        <v>3528</v>
      </c>
      <c r="DS137" s="1">
        <v>3503</v>
      </c>
      <c r="DT137" s="1">
        <v>3600</v>
      </c>
      <c r="DU137" s="1">
        <v>3602</v>
      </c>
      <c r="DV137" s="1">
        <v>3834</v>
      </c>
      <c r="DW137" s="1">
        <v>3792</v>
      </c>
      <c r="DX137" s="1">
        <v>3631</v>
      </c>
      <c r="DY137" s="1">
        <v>3705</v>
      </c>
      <c r="DZ137" s="1">
        <v>3640</v>
      </c>
      <c r="EA137" s="1">
        <v>3961</v>
      </c>
      <c r="EB137" s="1">
        <v>4047</v>
      </c>
      <c r="EC137" s="1">
        <v>4316</v>
      </c>
      <c r="ED137" s="1">
        <v>4066</v>
      </c>
      <c r="EE137" s="1">
        <v>4183</v>
      </c>
      <c r="EF137" s="1">
        <v>4023</v>
      </c>
      <c r="EG137" s="1">
        <v>3902</v>
      </c>
      <c r="EH137" s="1">
        <v>3775</v>
      </c>
      <c r="EI137" s="1">
        <v>3854</v>
      </c>
      <c r="EJ137" s="1">
        <v>3723</v>
      </c>
      <c r="EK137" s="1">
        <v>3815</v>
      </c>
      <c r="EL137" s="1">
        <v>3864</v>
      </c>
      <c r="EM137" s="1">
        <v>3928</v>
      </c>
      <c r="EN137" s="1">
        <v>3960</v>
      </c>
      <c r="EO137" s="1">
        <v>3711</v>
      </c>
      <c r="EP137" s="1">
        <v>3499</v>
      </c>
      <c r="EQ137" s="1">
        <v>3535</v>
      </c>
      <c r="ER137" s="1">
        <v>3671</v>
      </c>
      <c r="ES137" s="1">
        <v>3800</v>
      </c>
      <c r="ET137" s="1">
        <v>4063</v>
      </c>
      <c r="EU137" s="1">
        <v>4486</v>
      </c>
      <c r="EV137" s="1">
        <v>4710</v>
      </c>
      <c r="EW137" s="1">
        <v>5150</v>
      </c>
      <c r="EX137" s="1">
        <v>5025</v>
      </c>
      <c r="EY137" s="1">
        <v>5219</v>
      </c>
      <c r="EZ137" s="1">
        <v>5035</v>
      </c>
      <c r="FA137" s="1">
        <v>5237</v>
      </c>
      <c r="FB137" s="1">
        <v>5212</v>
      </c>
      <c r="FC137" s="1">
        <v>5394</v>
      </c>
      <c r="FD137" s="1">
        <v>5449</v>
      </c>
      <c r="FE137" s="1">
        <v>5289</v>
      </c>
      <c r="FF137" s="1">
        <v>5111</v>
      </c>
      <c r="FG137" s="1">
        <v>5034</v>
      </c>
      <c r="FH137" s="1">
        <v>4868</v>
      </c>
      <c r="FI137" s="1">
        <v>4853</v>
      </c>
      <c r="FJ137" s="1">
        <v>4717</v>
      </c>
      <c r="FK137" s="1">
        <v>4546</v>
      </c>
      <c r="FL137" s="1">
        <v>4468</v>
      </c>
      <c r="FM137" s="1">
        <v>4242</v>
      </c>
      <c r="FN137" s="1">
        <v>4636</v>
      </c>
      <c r="FO137" s="1">
        <v>4397</v>
      </c>
      <c r="FP137" s="1">
        <v>4326</v>
      </c>
      <c r="FQ137" s="1">
        <v>4500</v>
      </c>
      <c r="FR137" s="1">
        <v>4534</v>
      </c>
      <c r="FS137" s="1">
        <v>4591</v>
      </c>
      <c r="FT137" s="1">
        <v>4879</v>
      </c>
      <c r="FU137" s="1">
        <v>5181</v>
      </c>
      <c r="FV137" s="1">
        <v>3914</v>
      </c>
      <c r="FW137" s="1">
        <v>3836</v>
      </c>
      <c r="FX137" s="1">
        <v>3796</v>
      </c>
      <c r="FY137" s="1">
        <v>3414</v>
      </c>
      <c r="FZ137" s="1">
        <v>3156</v>
      </c>
      <c r="GA137" s="1">
        <v>2830</v>
      </c>
      <c r="GB137" s="1">
        <v>2678</v>
      </c>
      <c r="GC137" s="1">
        <v>2641</v>
      </c>
      <c r="GD137" s="1">
        <v>2423</v>
      </c>
      <c r="GE137" s="1">
        <v>2368</v>
      </c>
      <c r="GF137" s="1">
        <v>2073</v>
      </c>
      <c r="GG137" s="1">
        <v>1913</v>
      </c>
      <c r="GH137" s="1">
        <v>1756</v>
      </c>
      <c r="GI137" s="1">
        <v>1597</v>
      </c>
      <c r="GJ137" s="1">
        <v>1498</v>
      </c>
      <c r="GK137" s="1">
        <v>1251</v>
      </c>
      <c r="GL137" s="91">
        <v>5308</v>
      </c>
    </row>
    <row r="138" spans="1:194" s="1" customFormat="1" hidden="1" x14ac:dyDescent="0.25">
      <c r="A138" s="54" t="s">
        <v>230</v>
      </c>
      <c r="B138" s="109" t="s">
        <v>376</v>
      </c>
      <c r="C138" s="30" t="str">
        <f t="shared" si="35"/>
        <v xml:space="preserve">Wales – Health Boards - Cardiff and Vale University Health Board </v>
      </c>
      <c r="D138" s="51">
        <f t="shared" si="36"/>
        <v>196766</v>
      </c>
      <c r="E138" s="51">
        <f t="shared" si="36"/>
        <v>204467</v>
      </c>
      <c r="F138" s="52">
        <f t="shared" si="37"/>
        <v>504497</v>
      </c>
      <c r="G138" s="52">
        <f t="shared" si="38"/>
        <v>249404</v>
      </c>
      <c r="H138" s="53">
        <f t="shared" si="39"/>
        <v>255093</v>
      </c>
      <c r="I138" s="53">
        <f t="shared" si="40"/>
        <v>196766</v>
      </c>
      <c r="J138" s="53">
        <f t="shared" si="41"/>
        <v>204467</v>
      </c>
      <c r="K138" s="50">
        <f t="shared" si="42"/>
        <v>52638</v>
      </c>
      <c r="L138" s="51">
        <f t="shared" si="43"/>
        <v>50626</v>
      </c>
      <c r="M138" s="1">
        <v>2511</v>
      </c>
      <c r="N138" s="1">
        <v>2654</v>
      </c>
      <c r="O138" s="1">
        <v>2778</v>
      </c>
      <c r="P138" s="1">
        <v>2883</v>
      </c>
      <c r="Q138" s="1">
        <v>3055</v>
      </c>
      <c r="R138" s="1">
        <v>2983</v>
      </c>
      <c r="S138" s="1">
        <v>3103</v>
      </c>
      <c r="T138" s="1">
        <v>3124</v>
      </c>
      <c r="U138" s="1">
        <v>3255</v>
      </c>
      <c r="V138" s="1">
        <v>3259</v>
      </c>
      <c r="W138" s="1">
        <v>3086</v>
      </c>
      <c r="X138" s="1">
        <v>3029</v>
      </c>
      <c r="Y138" s="1">
        <v>3092</v>
      </c>
      <c r="Z138" s="1">
        <v>2989</v>
      </c>
      <c r="AA138" s="1">
        <v>2874</v>
      </c>
      <c r="AB138" s="1">
        <v>2626</v>
      </c>
      <c r="AC138" s="1">
        <v>2576</v>
      </c>
      <c r="AD138" s="1">
        <v>2761</v>
      </c>
      <c r="AE138" s="1">
        <v>3011</v>
      </c>
      <c r="AF138" s="1">
        <v>4354</v>
      </c>
      <c r="AG138" s="1">
        <v>5013</v>
      </c>
      <c r="AH138" s="1">
        <v>4912</v>
      </c>
      <c r="AI138" s="1">
        <v>4964</v>
      </c>
      <c r="AJ138" s="1">
        <v>4861</v>
      </c>
      <c r="AK138" s="1">
        <v>4676</v>
      </c>
      <c r="AL138" s="1">
        <v>4608</v>
      </c>
      <c r="AM138" s="1">
        <v>4868</v>
      </c>
      <c r="AN138" s="1">
        <v>4474</v>
      </c>
      <c r="AO138" s="1">
        <v>4282</v>
      </c>
      <c r="AP138" s="1">
        <v>4339</v>
      </c>
      <c r="AQ138" s="1">
        <v>3938</v>
      </c>
      <c r="AR138" s="1">
        <v>4007</v>
      </c>
      <c r="AS138" s="1">
        <v>3706</v>
      </c>
      <c r="AT138" s="1">
        <v>3327</v>
      </c>
      <c r="AU138" s="1">
        <v>3552</v>
      </c>
      <c r="AV138" s="1">
        <v>3374</v>
      </c>
      <c r="AW138" s="1">
        <v>3308</v>
      </c>
      <c r="AX138" s="1">
        <v>3447</v>
      </c>
      <c r="AY138" s="1">
        <v>3108</v>
      </c>
      <c r="AZ138" s="1">
        <v>3222</v>
      </c>
      <c r="BA138" s="1">
        <v>3218</v>
      </c>
      <c r="BB138" s="1">
        <v>3106</v>
      </c>
      <c r="BC138" s="1">
        <v>2661</v>
      </c>
      <c r="BD138" s="1">
        <v>2811</v>
      </c>
      <c r="BE138" s="1">
        <v>2781</v>
      </c>
      <c r="BF138" s="1">
        <v>2860</v>
      </c>
      <c r="BG138" s="1">
        <v>2909</v>
      </c>
      <c r="BH138" s="1">
        <v>2859</v>
      </c>
      <c r="BI138" s="1">
        <v>2976</v>
      </c>
      <c r="BJ138" s="1">
        <v>2968</v>
      </c>
      <c r="BK138" s="1">
        <v>2918</v>
      </c>
      <c r="BL138" s="1">
        <v>2992</v>
      </c>
      <c r="BM138" s="1">
        <v>2808</v>
      </c>
      <c r="BN138" s="1">
        <v>3059</v>
      </c>
      <c r="BO138" s="1">
        <v>2830</v>
      </c>
      <c r="BP138" s="1">
        <v>2949</v>
      </c>
      <c r="BQ138" s="1">
        <v>2957</v>
      </c>
      <c r="BR138" s="1">
        <v>2860</v>
      </c>
      <c r="BS138" s="1">
        <v>2933</v>
      </c>
      <c r="BT138" s="1">
        <v>2826</v>
      </c>
      <c r="BU138" s="1">
        <v>2628</v>
      </c>
      <c r="BV138" s="1">
        <v>2680</v>
      </c>
      <c r="BW138" s="1">
        <v>2530</v>
      </c>
      <c r="BX138" s="1">
        <v>2541</v>
      </c>
      <c r="BY138" s="1">
        <v>2317</v>
      </c>
      <c r="BZ138" s="1">
        <v>2340</v>
      </c>
      <c r="CA138" s="1">
        <v>2301</v>
      </c>
      <c r="CB138" s="1">
        <v>2250</v>
      </c>
      <c r="CC138" s="1">
        <v>2110</v>
      </c>
      <c r="CD138" s="1">
        <v>2048</v>
      </c>
      <c r="CE138" s="1">
        <v>2133</v>
      </c>
      <c r="CF138" s="1">
        <v>2059</v>
      </c>
      <c r="CG138" s="1">
        <v>2062</v>
      </c>
      <c r="CH138" s="1">
        <v>2278</v>
      </c>
      <c r="CI138" s="1">
        <v>1616</v>
      </c>
      <c r="CJ138" s="1">
        <v>1604</v>
      </c>
      <c r="CK138" s="1">
        <v>1577</v>
      </c>
      <c r="CL138" s="1">
        <v>1365</v>
      </c>
      <c r="CM138" s="1">
        <v>1211</v>
      </c>
      <c r="CN138" s="1">
        <v>1099</v>
      </c>
      <c r="CO138" s="1">
        <v>1063</v>
      </c>
      <c r="CP138" s="1">
        <v>1001</v>
      </c>
      <c r="CQ138" s="1">
        <v>975</v>
      </c>
      <c r="CR138" s="1">
        <v>807</v>
      </c>
      <c r="CS138" s="1">
        <v>766</v>
      </c>
      <c r="CT138" s="1">
        <v>679</v>
      </c>
      <c r="CU138" s="1">
        <v>570</v>
      </c>
      <c r="CV138" s="1">
        <v>518</v>
      </c>
      <c r="CW138" s="1">
        <v>411</v>
      </c>
      <c r="CX138" s="1">
        <v>370</v>
      </c>
      <c r="CY138" s="1">
        <v>1225</v>
      </c>
      <c r="CZ138" s="1">
        <v>2501</v>
      </c>
      <c r="DA138" s="1">
        <v>2532</v>
      </c>
      <c r="DB138" s="1">
        <v>2705</v>
      </c>
      <c r="DC138" s="1">
        <v>2834</v>
      </c>
      <c r="DD138" s="1">
        <v>2967</v>
      </c>
      <c r="DE138" s="1">
        <v>3014</v>
      </c>
      <c r="DF138" s="1">
        <v>2867</v>
      </c>
      <c r="DG138" s="1">
        <v>2868</v>
      </c>
      <c r="DH138" s="1">
        <v>3057</v>
      </c>
      <c r="DI138" s="1">
        <v>2993</v>
      </c>
      <c r="DJ138" s="1">
        <v>2979</v>
      </c>
      <c r="DK138" s="1">
        <v>2955</v>
      </c>
      <c r="DL138" s="1">
        <v>2995</v>
      </c>
      <c r="DM138" s="1">
        <v>2911</v>
      </c>
      <c r="DN138" s="1">
        <v>2747</v>
      </c>
      <c r="DO138" s="1">
        <v>2686</v>
      </c>
      <c r="DP138" s="1">
        <v>2589</v>
      </c>
      <c r="DQ138" s="1">
        <v>2426</v>
      </c>
      <c r="DR138" s="1">
        <v>2756</v>
      </c>
      <c r="DS138" s="1">
        <v>4543</v>
      </c>
      <c r="DT138" s="1">
        <v>5207</v>
      </c>
      <c r="DU138" s="1">
        <v>5090</v>
      </c>
      <c r="DV138" s="1">
        <v>4820</v>
      </c>
      <c r="DW138" s="1">
        <v>4699</v>
      </c>
      <c r="DX138" s="1">
        <v>4405</v>
      </c>
      <c r="DY138" s="1">
        <v>3754</v>
      </c>
      <c r="DZ138" s="1">
        <v>4241</v>
      </c>
      <c r="EA138" s="1">
        <v>4448</v>
      </c>
      <c r="EB138" s="1">
        <v>4338</v>
      </c>
      <c r="EC138" s="1">
        <v>3893</v>
      </c>
      <c r="ED138" s="1">
        <v>3558</v>
      </c>
      <c r="EE138" s="1">
        <v>3545</v>
      </c>
      <c r="EF138" s="1">
        <v>3199</v>
      </c>
      <c r="EG138" s="1">
        <v>3265</v>
      </c>
      <c r="EH138" s="1">
        <v>3208</v>
      </c>
      <c r="EI138" s="1">
        <v>3386</v>
      </c>
      <c r="EJ138" s="1">
        <v>3223</v>
      </c>
      <c r="EK138" s="1">
        <v>3341</v>
      </c>
      <c r="EL138" s="1">
        <v>3034</v>
      </c>
      <c r="EM138" s="1">
        <v>3252</v>
      </c>
      <c r="EN138" s="1">
        <v>3144</v>
      </c>
      <c r="EO138" s="1">
        <v>2983</v>
      </c>
      <c r="EP138" s="1">
        <v>2894</v>
      </c>
      <c r="EQ138" s="1">
        <v>2880</v>
      </c>
      <c r="ER138" s="1">
        <v>2771</v>
      </c>
      <c r="ES138" s="1">
        <v>2798</v>
      </c>
      <c r="ET138" s="1">
        <v>2817</v>
      </c>
      <c r="EU138" s="1">
        <v>2890</v>
      </c>
      <c r="EV138" s="1">
        <v>2935</v>
      </c>
      <c r="EW138" s="1">
        <v>3089</v>
      </c>
      <c r="EX138" s="1">
        <v>3092</v>
      </c>
      <c r="EY138" s="1">
        <v>3042</v>
      </c>
      <c r="EZ138" s="1">
        <v>3159</v>
      </c>
      <c r="FA138" s="1">
        <v>3136</v>
      </c>
      <c r="FB138" s="1">
        <v>3094</v>
      </c>
      <c r="FC138" s="1">
        <v>3229</v>
      </c>
      <c r="FD138" s="1">
        <v>3233</v>
      </c>
      <c r="FE138" s="1">
        <v>3094</v>
      </c>
      <c r="FF138" s="1">
        <v>3092</v>
      </c>
      <c r="FG138" s="1">
        <v>3021</v>
      </c>
      <c r="FH138" s="1">
        <v>2892</v>
      </c>
      <c r="FI138" s="1">
        <v>2829</v>
      </c>
      <c r="FJ138" s="1">
        <v>2744</v>
      </c>
      <c r="FK138" s="1">
        <v>2647</v>
      </c>
      <c r="FL138" s="1">
        <v>2550</v>
      </c>
      <c r="FM138" s="1">
        <v>2430</v>
      </c>
      <c r="FN138" s="1">
        <v>2447</v>
      </c>
      <c r="FO138" s="1">
        <v>2454</v>
      </c>
      <c r="FP138" s="1">
        <v>2291</v>
      </c>
      <c r="FQ138" s="1">
        <v>2317</v>
      </c>
      <c r="FR138" s="1">
        <v>2207</v>
      </c>
      <c r="FS138" s="1">
        <v>2195</v>
      </c>
      <c r="FT138" s="1">
        <v>2427</v>
      </c>
      <c r="FU138" s="1">
        <v>2555</v>
      </c>
      <c r="FV138" s="1">
        <v>1854</v>
      </c>
      <c r="FW138" s="1">
        <v>1867</v>
      </c>
      <c r="FX138" s="1">
        <v>1792</v>
      </c>
      <c r="FY138" s="1">
        <v>1729</v>
      </c>
      <c r="FZ138" s="1">
        <v>1503</v>
      </c>
      <c r="GA138" s="1">
        <v>1376</v>
      </c>
      <c r="GB138" s="1">
        <v>1390</v>
      </c>
      <c r="GC138" s="1">
        <v>1410</v>
      </c>
      <c r="GD138" s="1">
        <v>1362</v>
      </c>
      <c r="GE138" s="1">
        <v>1253</v>
      </c>
      <c r="GF138" s="1">
        <v>1158</v>
      </c>
      <c r="GG138" s="1">
        <v>989</v>
      </c>
      <c r="GH138" s="1">
        <v>1001</v>
      </c>
      <c r="GI138" s="1">
        <v>850</v>
      </c>
      <c r="GJ138" s="1">
        <v>793</v>
      </c>
      <c r="GK138" s="1">
        <v>699</v>
      </c>
      <c r="GL138" s="91">
        <v>2858</v>
      </c>
    </row>
    <row r="139" spans="1:194" s="1" customFormat="1" hidden="1" x14ac:dyDescent="0.25">
      <c r="A139" s="54" t="s">
        <v>230</v>
      </c>
      <c r="B139" s="109" t="s">
        <v>377</v>
      </c>
      <c r="C139" s="30" t="str">
        <f t="shared" si="35"/>
        <v xml:space="preserve">Wales – Health Boards - Cwm Taf Morgannwg University Health Board </v>
      </c>
      <c r="D139" s="51">
        <f t="shared" si="36"/>
        <v>173886</v>
      </c>
      <c r="E139" s="51">
        <f t="shared" si="36"/>
        <v>183637</v>
      </c>
      <c r="F139" s="52">
        <f t="shared" si="37"/>
        <v>449836</v>
      </c>
      <c r="G139" s="52">
        <f t="shared" si="38"/>
        <v>221209</v>
      </c>
      <c r="H139" s="53">
        <f t="shared" si="39"/>
        <v>228627</v>
      </c>
      <c r="I139" s="53">
        <f t="shared" si="40"/>
        <v>173886</v>
      </c>
      <c r="J139" s="53">
        <f t="shared" si="41"/>
        <v>183637</v>
      </c>
      <c r="K139" s="50">
        <f t="shared" si="42"/>
        <v>47323</v>
      </c>
      <c r="L139" s="51">
        <f t="shared" si="43"/>
        <v>44990</v>
      </c>
      <c r="M139" s="1">
        <v>2261</v>
      </c>
      <c r="N139" s="1">
        <v>2415</v>
      </c>
      <c r="O139" s="1">
        <v>2513</v>
      </c>
      <c r="P139" s="1">
        <v>2593</v>
      </c>
      <c r="Q139" s="1">
        <v>2605</v>
      </c>
      <c r="R139" s="1">
        <v>2696</v>
      </c>
      <c r="S139" s="1">
        <v>2689</v>
      </c>
      <c r="T139" s="1">
        <v>2693</v>
      </c>
      <c r="U139" s="1">
        <v>2775</v>
      </c>
      <c r="V139" s="1">
        <v>2937</v>
      </c>
      <c r="W139" s="1">
        <v>2688</v>
      </c>
      <c r="X139" s="1">
        <v>2852</v>
      </c>
      <c r="Y139" s="1">
        <v>2721</v>
      </c>
      <c r="Z139" s="1">
        <v>2729</v>
      </c>
      <c r="AA139" s="1">
        <v>2714</v>
      </c>
      <c r="AB139" s="1">
        <v>2541</v>
      </c>
      <c r="AC139" s="1">
        <v>2447</v>
      </c>
      <c r="AD139" s="1">
        <v>2454</v>
      </c>
      <c r="AE139" s="1">
        <v>2462</v>
      </c>
      <c r="AF139" s="1">
        <v>2484</v>
      </c>
      <c r="AG139" s="1">
        <v>2544</v>
      </c>
      <c r="AH139" s="1">
        <v>2690</v>
      </c>
      <c r="AI139" s="1">
        <v>2816</v>
      </c>
      <c r="AJ139" s="1">
        <v>3080</v>
      </c>
      <c r="AK139" s="1">
        <v>2928</v>
      </c>
      <c r="AL139" s="1">
        <v>2870</v>
      </c>
      <c r="AM139" s="1">
        <v>2974</v>
      </c>
      <c r="AN139" s="1">
        <v>2932</v>
      </c>
      <c r="AO139" s="1">
        <v>3014</v>
      </c>
      <c r="AP139" s="1">
        <v>3056</v>
      </c>
      <c r="AQ139" s="1">
        <v>3162</v>
      </c>
      <c r="AR139" s="1">
        <v>3041</v>
      </c>
      <c r="AS139" s="1">
        <v>2962</v>
      </c>
      <c r="AT139" s="1">
        <v>2901</v>
      </c>
      <c r="AU139" s="1">
        <v>2853</v>
      </c>
      <c r="AV139" s="1">
        <v>2900</v>
      </c>
      <c r="AW139" s="1">
        <v>2808</v>
      </c>
      <c r="AX139" s="1">
        <v>2729</v>
      </c>
      <c r="AY139" s="1">
        <v>2712</v>
      </c>
      <c r="AZ139" s="1">
        <v>2855</v>
      </c>
      <c r="BA139" s="1">
        <v>2981</v>
      </c>
      <c r="BB139" s="1">
        <v>2683</v>
      </c>
      <c r="BC139" s="1">
        <v>2351</v>
      </c>
      <c r="BD139" s="1">
        <v>2438</v>
      </c>
      <c r="BE139" s="1">
        <v>2331</v>
      </c>
      <c r="BF139" s="1">
        <v>2455</v>
      </c>
      <c r="BG139" s="1">
        <v>2532</v>
      </c>
      <c r="BH139" s="1">
        <v>2754</v>
      </c>
      <c r="BI139" s="1">
        <v>2995</v>
      </c>
      <c r="BJ139" s="1">
        <v>3139</v>
      </c>
      <c r="BK139" s="1">
        <v>2952</v>
      </c>
      <c r="BL139" s="1">
        <v>3028</v>
      </c>
      <c r="BM139" s="1">
        <v>3098</v>
      </c>
      <c r="BN139" s="1">
        <v>3135</v>
      </c>
      <c r="BO139" s="1">
        <v>3159</v>
      </c>
      <c r="BP139" s="1">
        <v>3126</v>
      </c>
      <c r="BQ139" s="1">
        <v>3133</v>
      </c>
      <c r="BR139" s="1">
        <v>2871</v>
      </c>
      <c r="BS139" s="1">
        <v>3075</v>
      </c>
      <c r="BT139" s="1">
        <v>2953</v>
      </c>
      <c r="BU139" s="1">
        <v>2764</v>
      </c>
      <c r="BV139" s="1">
        <v>2712</v>
      </c>
      <c r="BW139" s="1">
        <v>2733</v>
      </c>
      <c r="BX139" s="1">
        <v>2600</v>
      </c>
      <c r="BY139" s="1">
        <v>2378</v>
      </c>
      <c r="BZ139" s="1">
        <v>2309</v>
      </c>
      <c r="CA139" s="1">
        <v>2406</v>
      </c>
      <c r="CB139" s="1">
        <v>2356</v>
      </c>
      <c r="CC139" s="1">
        <v>2330</v>
      </c>
      <c r="CD139" s="1">
        <v>2347</v>
      </c>
      <c r="CE139" s="1">
        <v>2318</v>
      </c>
      <c r="CF139" s="1">
        <v>2426</v>
      </c>
      <c r="CG139" s="1">
        <v>2484</v>
      </c>
      <c r="CH139" s="1">
        <v>2554</v>
      </c>
      <c r="CI139" s="1">
        <v>2004</v>
      </c>
      <c r="CJ139" s="1">
        <v>1918</v>
      </c>
      <c r="CK139" s="1">
        <v>1807</v>
      </c>
      <c r="CL139" s="1">
        <v>1598</v>
      </c>
      <c r="CM139" s="1">
        <v>1506</v>
      </c>
      <c r="CN139" s="1">
        <v>1391</v>
      </c>
      <c r="CO139" s="1">
        <v>1234</v>
      </c>
      <c r="CP139" s="1">
        <v>1166</v>
      </c>
      <c r="CQ139" s="1">
        <v>1053</v>
      </c>
      <c r="CR139" s="1">
        <v>874</v>
      </c>
      <c r="CS139" s="1">
        <v>819</v>
      </c>
      <c r="CT139" s="1">
        <v>751</v>
      </c>
      <c r="CU139" s="1">
        <v>636</v>
      </c>
      <c r="CV139" s="1">
        <v>520</v>
      </c>
      <c r="CW139" s="1">
        <v>467</v>
      </c>
      <c r="CX139" s="1">
        <v>357</v>
      </c>
      <c r="CY139" s="1">
        <v>1106</v>
      </c>
      <c r="CZ139" s="1">
        <v>2134</v>
      </c>
      <c r="DA139" s="1">
        <v>2301</v>
      </c>
      <c r="DB139" s="1">
        <v>2309</v>
      </c>
      <c r="DC139" s="1">
        <v>2428</v>
      </c>
      <c r="DD139" s="1">
        <v>2620</v>
      </c>
      <c r="DE139" s="1">
        <v>2496</v>
      </c>
      <c r="DF139" s="1">
        <v>2596</v>
      </c>
      <c r="DG139" s="1">
        <v>2632</v>
      </c>
      <c r="DH139" s="1">
        <v>2769</v>
      </c>
      <c r="DI139" s="1">
        <v>2724</v>
      </c>
      <c r="DJ139" s="1">
        <v>2634</v>
      </c>
      <c r="DK139" s="1">
        <v>2518</v>
      </c>
      <c r="DL139" s="1">
        <v>2628</v>
      </c>
      <c r="DM139" s="1">
        <v>2417</v>
      </c>
      <c r="DN139" s="1">
        <v>2523</v>
      </c>
      <c r="DO139" s="1">
        <v>2498</v>
      </c>
      <c r="DP139" s="1">
        <v>2349</v>
      </c>
      <c r="DQ139" s="1">
        <v>2414</v>
      </c>
      <c r="DR139" s="1">
        <v>2225</v>
      </c>
      <c r="DS139" s="1">
        <v>2265</v>
      </c>
      <c r="DT139" s="1">
        <v>2346</v>
      </c>
      <c r="DU139" s="1">
        <v>2554</v>
      </c>
      <c r="DV139" s="1">
        <v>2637</v>
      </c>
      <c r="DW139" s="1">
        <v>2852</v>
      </c>
      <c r="DX139" s="1">
        <v>2612</v>
      </c>
      <c r="DY139" s="1">
        <v>2731</v>
      </c>
      <c r="DZ139" s="1">
        <v>2951</v>
      </c>
      <c r="EA139" s="1">
        <v>2910</v>
      </c>
      <c r="EB139" s="1">
        <v>3098</v>
      </c>
      <c r="EC139" s="1">
        <v>3191</v>
      </c>
      <c r="ED139" s="1">
        <v>3169</v>
      </c>
      <c r="EE139" s="1">
        <v>3168</v>
      </c>
      <c r="EF139" s="1">
        <v>3189</v>
      </c>
      <c r="EG139" s="1">
        <v>3003</v>
      </c>
      <c r="EH139" s="1">
        <v>3002</v>
      </c>
      <c r="EI139" s="1">
        <v>3040</v>
      </c>
      <c r="EJ139" s="1">
        <v>2825</v>
      </c>
      <c r="EK139" s="1">
        <v>2876</v>
      </c>
      <c r="EL139" s="1">
        <v>2883</v>
      </c>
      <c r="EM139" s="1">
        <v>2973</v>
      </c>
      <c r="EN139" s="1">
        <v>2936</v>
      </c>
      <c r="EO139" s="1">
        <v>2596</v>
      </c>
      <c r="EP139" s="1">
        <v>2434</v>
      </c>
      <c r="EQ139" s="1">
        <v>2411</v>
      </c>
      <c r="ER139" s="1">
        <v>2513</v>
      </c>
      <c r="ES139" s="1">
        <v>2601</v>
      </c>
      <c r="ET139" s="1">
        <v>2712</v>
      </c>
      <c r="EU139" s="1">
        <v>2850</v>
      </c>
      <c r="EV139" s="1">
        <v>3114</v>
      </c>
      <c r="EW139" s="1">
        <v>3337</v>
      </c>
      <c r="EX139" s="1">
        <v>3147</v>
      </c>
      <c r="EY139" s="1">
        <v>3224</v>
      </c>
      <c r="EZ139" s="1">
        <v>3185</v>
      </c>
      <c r="FA139" s="1">
        <v>3296</v>
      </c>
      <c r="FB139" s="1">
        <v>3209</v>
      </c>
      <c r="FC139" s="1">
        <v>3259</v>
      </c>
      <c r="FD139" s="1">
        <v>3353</v>
      </c>
      <c r="FE139" s="1">
        <v>3179</v>
      </c>
      <c r="FF139" s="1">
        <v>3227</v>
      </c>
      <c r="FG139" s="1">
        <v>3061</v>
      </c>
      <c r="FH139" s="1">
        <v>2978</v>
      </c>
      <c r="FI139" s="1">
        <v>2838</v>
      </c>
      <c r="FJ139" s="1">
        <v>2912</v>
      </c>
      <c r="FK139" s="1">
        <v>2613</v>
      </c>
      <c r="FL139" s="1">
        <v>2572</v>
      </c>
      <c r="FM139" s="1">
        <v>2518</v>
      </c>
      <c r="FN139" s="1">
        <v>2418</v>
      </c>
      <c r="FO139" s="1">
        <v>2550</v>
      </c>
      <c r="FP139" s="1">
        <v>2481</v>
      </c>
      <c r="FQ139" s="1">
        <v>2469</v>
      </c>
      <c r="FR139" s="1">
        <v>2530</v>
      </c>
      <c r="FS139" s="1">
        <v>2595</v>
      </c>
      <c r="FT139" s="1">
        <v>2739</v>
      </c>
      <c r="FU139" s="1">
        <v>2809</v>
      </c>
      <c r="FV139" s="1">
        <v>2119</v>
      </c>
      <c r="FW139" s="1">
        <v>2113</v>
      </c>
      <c r="FX139" s="1">
        <v>1984</v>
      </c>
      <c r="FY139" s="1">
        <v>1915</v>
      </c>
      <c r="FZ139" s="1">
        <v>1748</v>
      </c>
      <c r="GA139" s="1">
        <v>1616</v>
      </c>
      <c r="GB139" s="1">
        <v>1471</v>
      </c>
      <c r="GC139" s="1">
        <v>1448</v>
      </c>
      <c r="GD139" s="1">
        <v>1405</v>
      </c>
      <c r="GE139" s="1">
        <v>1279</v>
      </c>
      <c r="GF139" s="1">
        <v>1142</v>
      </c>
      <c r="GG139" s="1">
        <v>996</v>
      </c>
      <c r="GH139" s="1">
        <v>915</v>
      </c>
      <c r="GI139" s="1">
        <v>810</v>
      </c>
      <c r="GJ139" s="1">
        <v>620</v>
      </c>
      <c r="GK139" s="1">
        <v>614</v>
      </c>
      <c r="GL139" s="91">
        <v>2276</v>
      </c>
    </row>
    <row r="140" spans="1:194" s="1" customFormat="1" hidden="1" x14ac:dyDescent="0.25">
      <c r="A140" s="54" t="s">
        <v>230</v>
      </c>
      <c r="B140" s="109" t="s">
        <v>378</v>
      </c>
      <c r="C140" s="30" t="str">
        <f t="shared" si="35"/>
        <v xml:space="preserve">Wales – Health Boards - Hywel Dda University Health Board </v>
      </c>
      <c r="D140" s="51">
        <f t="shared" si="36"/>
        <v>153791</v>
      </c>
      <c r="E140" s="51">
        <f t="shared" si="36"/>
        <v>162424</v>
      </c>
      <c r="F140" s="52">
        <f t="shared" si="37"/>
        <v>389719</v>
      </c>
      <c r="G140" s="52">
        <f t="shared" si="38"/>
        <v>191368</v>
      </c>
      <c r="H140" s="53">
        <f t="shared" si="39"/>
        <v>198351</v>
      </c>
      <c r="I140" s="53">
        <f t="shared" si="40"/>
        <v>153791</v>
      </c>
      <c r="J140" s="53">
        <f t="shared" si="41"/>
        <v>162424</v>
      </c>
      <c r="K140" s="50">
        <f t="shared" si="42"/>
        <v>37577</v>
      </c>
      <c r="L140" s="51">
        <f t="shared" si="43"/>
        <v>35927</v>
      </c>
      <c r="M140" s="1">
        <v>1605</v>
      </c>
      <c r="N140" s="1">
        <v>1736</v>
      </c>
      <c r="O140" s="1">
        <v>1846</v>
      </c>
      <c r="P140" s="1">
        <v>1925</v>
      </c>
      <c r="Q140" s="1">
        <v>2008</v>
      </c>
      <c r="R140" s="1">
        <v>2093</v>
      </c>
      <c r="S140" s="1">
        <v>2024</v>
      </c>
      <c r="T140" s="1">
        <v>2093</v>
      </c>
      <c r="U140" s="1">
        <v>2225</v>
      </c>
      <c r="V140" s="1">
        <v>2351</v>
      </c>
      <c r="W140" s="1">
        <v>2271</v>
      </c>
      <c r="X140" s="1">
        <v>2154</v>
      </c>
      <c r="Y140" s="1">
        <v>2325</v>
      </c>
      <c r="Z140" s="1">
        <v>2275</v>
      </c>
      <c r="AA140" s="1">
        <v>2321</v>
      </c>
      <c r="AB140" s="1">
        <v>2151</v>
      </c>
      <c r="AC140" s="1">
        <v>2097</v>
      </c>
      <c r="AD140" s="1">
        <v>2077</v>
      </c>
      <c r="AE140" s="1">
        <v>2123</v>
      </c>
      <c r="AF140" s="1">
        <v>2429</v>
      </c>
      <c r="AG140" s="1">
        <v>2449</v>
      </c>
      <c r="AH140" s="1">
        <v>2532</v>
      </c>
      <c r="AI140" s="1">
        <v>2481</v>
      </c>
      <c r="AJ140" s="1">
        <v>2377</v>
      </c>
      <c r="AK140" s="1">
        <v>2389</v>
      </c>
      <c r="AL140" s="1">
        <v>2170</v>
      </c>
      <c r="AM140" s="1">
        <v>2368</v>
      </c>
      <c r="AN140" s="1">
        <v>2260</v>
      </c>
      <c r="AO140" s="1">
        <v>2371</v>
      </c>
      <c r="AP140" s="1">
        <v>2219</v>
      </c>
      <c r="AQ140" s="1">
        <v>2103</v>
      </c>
      <c r="AR140" s="1">
        <v>1983</v>
      </c>
      <c r="AS140" s="1">
        <v>1966</v>
      </c>
      <c r="AT140" s="1">
        <v>2025</v>
      </c>
      <c r="AU140" s="1">
        <v>1840</v>
      </c>
      <c r="AV140" s="1">
        <v>1887</v>
      </c>
      <c r="AW140" s="1">
        <v>1739</v>
      </c>
      <c r="AX140" s="1">
        <v>1857</v>
      </c>
      <c r="AY140" s="1">
        <v>1880</v>
      </c>
      <c r="AZ140" s="1">
        <v>1902</v>
      </c>
      <c r="BA140" s="1">
        <v>1893</v>
      </c>
      <c r="BB140" s="1">
        <v>1870</v>
      </c>
      <c r="BC140" s="1">
        <v>1747</v>
      </c>
      <c r="BD140" s="1">
        <v>1759</v>
      </c>
      <c r="BE140" s="1">
        <v>1871</v>
      </c>
      <c r="BF140" s="1">
        <v>1917</v>
      </c>
      <c r="BG140" s="1">
        <v>1932</v>
      </c>
      <c r="BH140" s="1">
        <v>2078</v>
      </c>
      <c r="BI140" s="1">
        <v>2293</v>
      </c>
      <c r="BJ140" s="1">
        <v>2474</v>
      </c>
      <c r="BK140" s="1">
        <v>2423</v>
      </c>
      <c r="BL140" s="1">
        <v>2549</v>
      </c>
      <c r="BM140" s="1">
        <v>2590</v>
      </c>
      <c r="BN140" s="1">
        <v>2765</v>
      </c>
      <c r="BO140" s="1">
        <v>2744</v>
      </c>
      <c r="BP140" s="1">
        <v>2866</v>
      </c>
      <c r="BQ140" s="1">
        <v>2919</v>
      </c>
      <c r="BR140" s="1">
        <v>2923</v>
      </c>
      <c r="BS140" s="1">
        <v>2911</v>
      </c>
      <c r="BT140" s="1">
        <v>2691</v>
      </c>
      <c r="BU140" s="1">
        <v>2695</v>
      </c>
      <c r="BV140" s="1">
        <v>2676</v>
      </c>
      <c r="BW140" s="1">
        <v>2696</v>
      </c>
      <c r="BX140" s="1">
        <v>2597</v>
      </c>
      <c r="BY140" s="1">
        <v>2521</v>
      </c>
      <c r="BZ140" s="1">
        <v>2670</v>
      </c>
      <c r="CA140" s="1">
        <v>2649</v>
      </c>
      <c r="CB140" s="1">
        <v>2600</v>
      </c>
      <c r="CC140" s="1">
        <v>2511</v>
      </c>
      <c r="CD140" s="1">
        <v>2479</v>
      </c>
      <c r="CE140" s="1">
        <v>2578</v>
      </c>
      <c r="CF140" s="1">
        <v>2632</v>
      </c>
      <c r="CG140" s="1">
        <v>2761</v>
      </c>
      <c r="CH140" s="1">
        <v>2776</v>
      </c>
      <c r="CI140" s="1">
        <v>2193</v>
      </c>
      <c r="CJ140" s="1">
        <v>2155</v>
      </c>
      <c r="CK140" s="1">
        <v>2047</v>
      </c>
      <c r="CL140" s="1">
        <v>1871</v>
      </c>
      <c r="CM140" s="1">
        <v>1723</v>
      </c>
      <c r="CN140" s="1">
        <v>1443</v>
      </c>
      <c r="CO140" s="1">
        <v>1441</v>
      </c>
      <c r="CP140" s="1">
        <v>1322</v>
      </c>
      <c r="CQ140" s="1">
        <v>1170</v>
      </c>
      <c r="CR140" s="1">
        <v>1095</v>
      </c>
      <c r="CS140" s="1">
        <v>967</v>
      </c>
      <c r="CT140" s="1">
        <v>916</v>
      </c>
      <c r="CU140" s="1">
        <v>721</v>
      </c>
      <c r="CV140" s="1">
        <v>701</v>
      </c>
      <c r="CW140" s="1">
        <v>570</v>
      </c>
      <c r="CX140" s="1">
        <v>415</v>
      </c>
      <c r="CY140" s="1">
        <v>1635</v>
      </c>
      <c r="CZ140" s="1">
        <v>1576</v>
      </c>
      <c r="DA140" s="1">
        <v>1645</v>
      </c>
      <c r="DB140" s="1">
        <v>1787</v>
      </c>
      <c r="DC140" s="1">
        <v>1828</v>
      </c>
      <c r="DD140" s="1">
        <v>1899</v>
      </c>
      <c r="DE140" s="1">
        <v>1933</v>
      </c>
      <c r="DF140" s="1">
        <v>1972</v>
      </c>
      <c r="DG140" s="1">
        <v>1981</v>
      </c>
      <c r="DH140" s="1">
        <v>2192</v>
      </c>
      <c r="DI140" s="1">
        <v>2290</v>
      </c>
      <c r="DJ140" s="1">
        <v>2237</v>
      </c>
      <c r="DK140" s="1">
        <v>2130</v>
      </c>
      <c r="DL140" s="1">
        <v>2196</v>
      </c>
      <c r="DM140" s="1">
        <v>2106</v>
      </c>
      <c r="DN140" s="1">
        <v>2047</v>
      </c>
      <c r="DO140" s="1">
        <v>2071</v>
      </c>
      <c r="DP140" s="1">
        <v>2047</v>
      </c>
      <c r="DQ140" s="1">
        <v>1990</v>
      </c>
      <c r="DR140" s="1">
        <v>1866</v>
      </c>
      <c r="DS140" s="1">
        <v>2120</v>
      </c>
      <c r="DT140" s="1">
        <v>2212</v>
      </c>
      <c r="DU140" s="1">
        <v>2219</v>
      </c>
      <c r="DV140" s="1">
        <v>2082</v>
      </c>
      <c r="DW140" s="1">
        <v>1772</v>
      </c>
      <c r="DX140" s="1">
        <v>2039</v>
      </c>
      <c r="DY140" s="1">
        <v>2015</v>
      </c>
      <c r="DZ140" s="1">
        <v>2117</v>
      </c>
      <c r="EA140" s="1">
        <v>2144</v>
      </c>
      <c r="EB140" s="1">
        <v>2270</v>
      </c>
      <c r="EC140" s="1">
        <v>2279</v>
      </c>
      <c r="ED140" s="1">
        <v>2046</v>
      </c>
      <c r="EE140" s="1">
        <v>2086</v>
      </c>
      <c r="EF140" s="1">
        <v>2099</v>
      </c>
      <c r="EG140" s="1">
        <v>2028</v>
      </c>
      <c r="EH140" s="1">
        <v>1975</v>
      </c>
      <c r="EI140" s="1">
        <v>1952</v>
      </c>
      <c r="EJ140" s="1">
        <v>1993</v>
      </c>
      <c r="EK140" s="1">
        <v>1975</v>
      </c>
      <c r="EL140" s="1">
        <v>2004</v>
      </c>
      <c r="EM140" s="1">
        <v>2131</v>
      </c>
      <c r="EN140" s="1">
        <v>2117</v>
      </c>
      <c r="EO140" s="1">
        <v>2040</v>
      </c>
      <c r="EP140" s="1">
        <v>1992</v>
      </c>
      <c r="EQ140" s="1">
        <v>1951</v>
      </c>
      <c r="ER140" s="1">
        <v>1907</v>
      </c>
      <c r="ES140" s="1">
        <v>2032</v>
      </c>
      <c r="ET140" s="1">
        <v>2179</v>
      </c>
      <c r="EU140" s="1">
        <v>2329</v>
      </c>
      <c r="EV140" s="1">
        <v>2586</v>
      </c>
      <c r="EW140" s="1">
        <v>2624</v>
      </c>
      <c r="EX140" s="1">
        <v>2609</v>
      </c>
      <c r="EY140" s="1">
        <v>2818</v>
      </c>
      <c r="EZ140" s="1">
        <v>2781</v>
      </c>
      <c r="FA140" s="1">
        <v>2822</v>
      </c>
      <c r="FB140" s="1">
        <v>2990</v>
      </c>
      <c r="FC140" s="1">
        <v>3124</v>
      </c>
      <c r="FD140" s="1">
        <v>3044</v>
      </c>
      <c r="FE140" s="1">
        <v>3176</v>
      </c>
      <c r="FF140" s="1">
        <v>3075</v>
      </c>
      <c r="FG140" s="1">
        <v>3000</v>
      </c>
      <c r="FH140" s="1">
        <v>2867</v>
      </c>
      <c r="FI140" s="1">
        <v>2936</v>
      </c>
      <c r="FJ140" s="1">
        <v>2911</v>
      </c>
      <c r="FK140" s="1">
        <v>2777</v>
      </c>
      <c r="FL140" s="1">
        <v>2824</v>
      </c>
      <c r="FM140" s="1">
        <v>2734</v>
      </c>
      <c r="FN140" s="1">
        <v>2604</v>
      </c>
      <c r="FO140" s="1">
        <v>2656</v>
      </c>
      <c r="FP140" s="1">
        <v>2637</v>
      </c>
      <c r="FQ140" s="1">
        <v>2644</v>
      </c>
      <c r="FR140" s="1">
        <v>2686</v>
      </c>
      <c r="FS140" s="1">
        <v>2663</v>
      </c>
      <c r="FT140" s="1">
        <v>2813</v>
      </c>
      <c r="FU140" s="1">
        <v>2920</v>
      </c>
      <c r="FV140" s="1">
        <v>2400</v>
      </c>
      <c r="FW140" s="1">
        <v>2193</v>
      </c>
      <c r="FX140" s="1">
        <v>2292</v>
      </c>
      <c r="FY140" s="1">
        <v>2014</v>
      </c>
      <c r="FZ140" s="1">
        <v>1842</v>
      </c>
      <c r="GA140" s="1">
        <v>1609</v>
      </c>
      <c r="GB140" s="1">
        <v>1548</v>
      </c>
      <c r="GC140" s="1">
        <v>1433</v>
      </c>
      <c r="GD140" s="1">
        <v>1403</v>
      </c>
      <c r="GE140" s="1">
        <v>1295</v>
      </c>
      <c r="GF140" s="1">
        <v>1220</v>
      </c>
      <c r="GG140" s="1">
        <v>1169</v>
      </c>
      <c r="GH140" s="1">
        <v>1018</v>
      </c>
      <c r="GI140" s="1">
        <v>945</v>
      </c>
      <c r="GJ140" s="1">
        <v>858</v>
      </c>
      <c r="GK140" s="1">
        <v>760</v>
      </c>
      <c r="GL140" s="91">
        <v>3133</v>
      </c>
    </row>
    <row r="141" spans="1:194" s="1" customFormat="1" hidden="1" x14ac:dyDescent="0.25">
      <c r="A141" s="54" t="s">
        <v>230</v>
      </c>
      <c r="B141" s="109" t="s">
        <v>379</v>
      </c>
      <c r="C141" s="30" t="str">
        <f t="shared" si="35"/>
        <v xml:space="preserve">Wales – Health Boards - Powys Teaching Health Board </v>
      </c>
      <c r="D141" s="51">
        <f t="shared" si="36"/>
        <v>53621</v>
      </c>
      <c r="E141" s="51">
        <f t="shared" si="36"/>
        <v>55565</v>
      </c>
      <c r="F141" s="52">
        <f t="shared" si="37"/>
        <v>133030</v>
      </c>
      <c r="G141" s="52">
        <f t="shared" si="38"/>
        <v>65849</v>
      </c>
      <c r="H141" s="53">
        <f t="shared" si="39"/>
        <v>67181</v>
      </c>
      <c r="I141" s="53">
        <f t="shared" si="40"/>
        <v>53621</v>
      </c>
      <c r="J141" s="53">
        <f t="shared" si="41"/>
        <v>55565</v>
      </c>
      <c r="K141" s="50">
        <f t="shared" si="42"/>
        <v>12228</v>
      </c>
      <c r="L141" s="51">
        <f t="shared" si="43"/>
        <v>11616</v>
      </c>
      <c r="M141" s="1">
        <v>521</v>
      </c>
      <c r="N141" s="1">
        <v>582</v>
      </c>
      <c r="O141" s="1">
        <v>655</v>
      </c>
      <c r="P141" s="1">
        <v>629</v>
      </c>
      <c r="Q141" s="1">
        <v>609</v>
      </c>
      <c r="R141" s="1">
        <v>680</v>
      </c>
      <c r="S141" s="1">
        <v>690</v>
      </c>
      <c r="T141" s="1">
        <v>706</v>
      </c>
      <c r="U141" s="1">
        <v>681</v>
      </c>
      <c r="V141" s="1">
        <v>701</v>
      </c>
      <c r="W141" s="1">
        <v>668</v>
      </c>
      <c r="X141" s="1">
        <v>736</v>
      </c>
      <c r="Y141" s="1">
        <v>797</v>
      </c>
      <c r="Z141" s="1">
        <v>705</v>
      </c>
      <c r="AA141" s="1">
        <v>728</v>
      </c>
      <c r="AB141" s="1">
        <v>743</v>
      </c>
      <c r="AC141" s="1">
        <v>712</v>
      </c>
      <c r="AD141" s="1">
        <v>685</v>
      </c>
      <c r="AE141" s="1">
        <v>703</v>
      </c>
      <c r="AF141" s="1">
        <v>631</v>
      </c>
      <c r="AG141" s="1">
        <v>607</v>
      </c>
      <c r="AH141" s="1">
        <v>663</v>
      </c>
      <c r="AI141" s="1">
        <v>707</v>
      </c>
      <c r="AJ141" s="1">
        <v>617</v>
      </c>
      <c r="AK141" s="1">
        <v>742</v>
      </c>
      <c r="AL141" s="1">
        <v>738</v>
      </c>
      <c r="AM141" s="1">
        <v>703</v>
      </c>
      <c r="AN141" s="1">
        <v>627</v>
      </c>
      <c r="AO141" s="1">
        <v>709</v>
      </c>
      <c r="AP141" s="1">
        <v>709</v>
      </c>
      <c r="AQ141" s="1">
        <v>708</v>
      </c>
      <c r="AR141" s="1">
        <v>684</v>
      </c>
      <c r="AS141" s="1">
        <v>668</v>
      </c>
      <c r="AT141" s="1">
        <v>702</v>
      </c>
      <c r="AU141" s="1">
        <v>662</v>
      </c>
      <c r="AV141" s="1">
        <v>570</v>
      </c>
      <c r="AW141" s="1">
        <v>567</v>
      </c>
      <c r="AX141" s="1">
        <v>554</v>
      </c>
      <c r="AY141" s="1">
        <v>571</v>
      </c>
      <c r="AZ141" s="1">
        <v>628</v>
      </c>
      <c r="BA141" s="1">
        <v>593</v>
      </c>
      <c r="BB141" s="1">
        <v>574</v>
      </c>
      <c r="BC141" s="1">
        <v>612</v>
      </c>
      <c r="BD141" s="1">
        <v>543</v>
      </c>
      <c r="BE141" s="1">
        <v>553</v>
      </c>
      <c r="BF141" s="1">
        <v>677</v>
      </c>
      <c r="BG141" s="1">
        <v>705</v>
      </c>
      <c r="BH141" s="1">
        <v>717</v>
      </c>
      <c r="BI141" s="1">
        <v>844</v>
      </c>
      <c r="BJ141" s="1">
        <v>869</v>
      </c>
      <c r="BK141" s="1">
        <v>859</v>
      </c>
      <c r="BL141" s="1">
        <v>988</v>
      </c>
      <c r="BM141" s="1">
        <v>867</v>
      </c>
      <c r="BN141" s="1">
        <v>1029</v>
      </c>
      <c r="BO141" s="1">
        <v>978</v>
      </c>
      <c r="BP141" s="1">
        <v>1087</v>
      </c>
      <c r="BQ141" s="1">
        <v>1057</v>
      </c>
      <c r="BR141" s="1">
        <v>1075</v>
      </c>
      <c r="BS141" s="1">
        <v>1088</v>
      </c>
      <c r="BT141" s="1">
        <v>1029</v>
      </c>
      <c r="BU141" s="1">
        <v>1010</v>
      </c>
      <c r="BV141" s="1">
        <v>1018</v>
      </c>
      <c r="BW141" s="1">
        <v>932</v>
      </c>
      <c r="BX141" s="1">
        <v>982</v>
      </c>
      <c r="BY141" s="1">
        <v>1048</v>
      </c>
      <c r="BZ141" s="1">
        <v>922</v>
      </c>
      <c r="CA141" s="1">
        <v>972</v>
      </c>
      <c r="CB141" s="1">
        <v>1010</v>
      </c>
      <c r="CC141" s="1">
        <v>969</v>
      </c>
      <c r="CD141" s="1">
        <v>930</v>
      </c>
      <c r="CE141" s="1">
        <v>1011</v>
      </c>
      <c r="CF141" s="1">
        <v>973</v>
      </c>
      <c r="CG141" s="1">
        <v>1071</v>
      </c>
      <c r="CH141" s="1">
        <v>1086</v>
      </c>
      <c r="CI141" s="1">
        <v>805</v>
      </c>
      <c r="CJ141" s="1">
        <v>772</v>
      </c>
      <c r="CK141" s="1">
        <v>887</v>
      </c>
      <c r="CL141" s="1">
        <v>757</v>
      </c>
      <c r="CM141" s="1">
        <v>615</v>
      </c>
      <c r="CN141" s="1">
        <v>529</v>
      </c>
      <c r="CO141" s="1">
        <v>559</v>
      </c>
      <c r="CP141" s="1">
        <v>525</v>
      </c>
      <c r="CQ141" s="1">
        <v>461</v>
      </c>
      <c r="CR141" s="1">
        <v>428</v>
      </c>
      <c r="CS141" s="1">
        <v>370</v>
      </c>
      <c r="CT141" s="1">
        <v>339</v>
      </c>
      <c r="CU141" s="1">
        <v>289</v>
      </c>
      <c r="CV141" s="1">
        <v>211</v>
      </c>
      <c r="CW141" s="1">
        <v>190</v>
      </c>
      <c r="CX141" s="1">
        <v>190</v>
      </c>
      <c r="CY141" s="1">
        <v>546</v>
      </c>
      <c r="CZ141" s="1">
        <v>527</v>
      </c>
      <c r="DA141" s="1">
        <v>540</v>
      </c>
      <c r="DB141" s="1">
        <v>580</v>
      </c>
      <c r="DC141" s="1">
        <v>569</v>
      </c>
      <c r="DD141" s="1">
        <v>622</v>
      </c>
      <c r="DE141" s="1">
        <v>602</v>
      </c>
      <c r="DF141" s="1">
        <v>602</v>
      </c>
      <c r="DG141" s="1">
        <v>651</v>
      </c>
      <c r="DH141" s="1">
        <v>641</v>
      </c>
      <c r="DI141" s="1">
        <v>742</v>
      </c>
      <c r="DJ141" s="1">
        <v>710</v>
      </c>
      <c r="DK141" s="1">
        <v>684</v>
      </c>
      <c r="DL141" s="1">
        <v>690</v>
      </c>
      <c r="DM141" s="1">
        <v>716</v>
      </c>
      <c r="DN141" s="1">
        <v>667</v>
      </c>
      <c r="DO141" s="1">
        <v>695</v>
      </c>
      <c r="DP141" s="1">
        <v>708</v>
      </c>
      <c r="DQ141" s="1">
        <v>670</v>
      </c>
      <c r="DR141" s="1">
        <v>652</v>
      </c>
      <c r="DS141" s="1">
        <v>464</v>
      </c>
      <c r="DT141" s="1">
        <v>475</v>
      </c>
      <c r="DU141" s="1">
        <v>558</v>
      </c>
      <c r="DV141" s="1">
        <v>526</v>
      </c>
      <c r="DW141" s="1">
        <v>593</v>
      </c>
      <c r="DX141" s="1">
        <v>594</v>
      </c>
      <c r="DY141" s="1">
        <v>594</v>
      </c>
      <c r="DZ141" s="1">
        <v>608</v>
      </c>
      <c r="EA141" s="1">
        <v>556</v>
      </c>
      <c r="EB141" s="1">
        <v>617</v>
      </c>
      <c r="EC141" s="1">
        <v>680</v>
      </c>
      <c r="ED141" s="1">
        <v>625</v>
      </c>
      <c r="EE141" s="1">
        <v>666</v>
      </c>
      <c r="EF141" s="1">
        <v>625</v>
      </c>
      <c r="EG141" s="1">
        <v>631</v>
      </c>
      <c r="EH141" s="1">
        <v>551</v>
      </c>
      <c r="EI141" s="1">
        <v>551</v>
      </c>
      <c r="EJ141" s="1">
        <v>571</v>
      </c>
      <c r="EK141" s="1">
        <v>580</v>
      </c>
      <c r="EL141" s="1">
        <v>687</v>
      </c>
      <c r="EM141" s="1">
        <v>658</v>
      </c>
      <c r="EN141" s="1">
        <v>618</v>
      </c>
      <c r="EO141" s="1">
        <v>686</v>
      </c>
      <c r="EP141" s="1">
        <v>617</v>
      </c>
      <c r="EQ141" s="1">
        <v>633</v>
      </c>
      <c r="ER141" s="1">
        <v>707</v>
      </c>
      <c r="ES141" s="1">
        <v>708</v>
      </c>
      <c r="ET141" s="1">
        <v>741</v>
      </c>
      <c r="EU141" s="1">
        <v>815</v>
      </c>
      <c r="EV141" s="1">
        <v>913</v>
      </c>
      <c r="EW141" s="1">
        <v>982</v>
      </c>
      <c r="EX141" s="1">
        <v>939</v>
      </c>
      <c r="EY141" s="1">
        <v>964</v>
      </c>
      <c r="EZ141" s="1">
        <v>970</v>
      </c>
      <c r="FA141" s="1">
        <v>1023</v>
      </c>
      <c r="FB141" s="1">
        <v>1115</v>
      </c>
      <c r="FC141" s="1">
        <v>1122</v>
      </c>
      <c r="FD141" s="1">
        <v>1123</v>
      </c>
      <c r="FE141" s="1">
        <v>1137</v>
      </c>
      <c r="FF141" s="1">
        <v>1005</v>
      </c>
      <c r="FG141" s="1">
        <v>1081</v>
      </c>
      <c r="FH141" s="1">
        <v>1039</v>
      </c>
      <c r="FI141" s="1">
        <v>1117</v>
      </c>
      <c r="FJ141" s="1">
        <v>1086</v>
      </c>
      <c r="FK141" s="1">
        <v>1028</v>
      </c>
      <c r="FL141" s="1">
        <v>950</v>
      </c>
      <c r="FM141" s="1">
        <v>1024</v>
      </c>
      <c r="FN141" s="1">
        <v>1061</v>
      </c>
      <c r="FO141" s="1">
        <v>1026</v>
      </c>
      <c r="FP141" s="1">
        <v>928</v>
      </c>
      <c r="FQ141" s="1">
        <v>1003</v>
      </c>
      <c r="FR141" s="1">
        <v>977</v>
      </c>
      <c r="FS141" s="1">
        <v>1039</v>
      </c>
      <c r="FT141" s="1">
        <v>995</v>
      </c>
      <c r="FU141" s="1">
        <v>1041</v>
      </c>
      <c r="FV141" s="1">
        <v>881</v>
      </c>
      <c r="FW141" s="1">
        <v>837</v>
      </c>
      <c r="FX141" s="1">
        <v>849</v>
      </c>
      <c r="FY141" s="1">
        <v>773</v>
      </c>
      <c r="FZ141" s="1">
        <v>706</v>
      </c>
      <c r="GA141" s="1">
        <v>615</v>
      </c>
      <c r="GB141" s="1">
        <v>592</v>
      </c>
      <c r="GC141" s="1">
        <v>567</v>
      </c>
      <c r="GD141" s="1">
        <v>537</v>
      </c>
      <c r="GE141" s="1">
        <v>465</v>
      </c>
      <c r="GF141" s="1">
        <v>486</v>
      </c>
      <c r="GG141" s="1">
        <v>377</v>
      </c>
      <c r="GH141" s="1">
        <v>371</v>
      </c>
      <c r="GI141" s="1">
        <v>379</v>
      </c>
      <c r="GJ141" s="1">
        <v>327</v>
      </c>
      <c r="GK141" s="1">
        <v>300</v>
      </c>
      <c r="GL141" s="91">
        <v>1228</v>
      </c>
    </row>
    <row r="142" spans="1:194" s="1" customFormat="1" hidden="1" x14ac:dyDescent="0.25">
      <c r="A142" s="55" t="s">
        <v>230</v>
      </c>
      <c r="B142" s="107" t="s">
        <v>380</v>
      </c>
      <c r="C142" s="44" t="str">
        <f t="shared" si="35"/>
        <v xml:space="preserve">Wales – Health Boards - Swansea Bay University Health Board </v>
      </c>
      <c r="D142" s="57">
        <f t="shared" si="36"/>
        <v>155314</v>
      </c>
      <c r="E142" s="57">
        <f t="shared" si="36"/>
        <v>160705</v>
      </c>
      <c r="F142" s="48">
        <f t="shared" si="37"/>
        <v>390949</v>
      </c>
      <c r="G142" s="48">
        <f t="shared" si="38"/>
        <v>193888</v>
      </c>
      <c r="H142" s="49">
        <f t="shared" si="39"/>
        <v>197061</v>
      </c>
      <c r="I142" s="49">
        <f t="shared" si="40"/>
        <v>155314</v>
      </c>
      <c r="J142" s="49">
        <f t="shared" si="41"/>
        <v>160705</v>
      </c>
      <c r="K142" s="56">
        <f t="shared" si="42"/>
        <v>38574</v>
      </c>
      <c r="L142" s="57">
        <f t="shared" si="43"/>
        <v>36356</v>
      </c>
      <c r="M142" s="46">
        <v>1704</v>
      </c>
      <c r="N142" s="46">
        <v>1905</v>
      </c>
      <c r="O142" s="46">
        <v>2009</v>
      </c>
      <c r="P142" s="46">
        <v>1981</v>
      </c>
      <c r="Q142" s="46">
        <v>2164</v>
      </c>
      <c r="R142" s="46">
        <v>2098</v>
      </c>
      <c r="S142" s="46">
        <v>2203</v>
      </c>
      <c r="T142" s="46">
        <v>2218</v>
      </c>
      <c r="U142" s="46">
        <v>2376</v>
      </c>
      <c r="V142" s="46">
        <v>2328</v>
      </c>
      <c r="W142" s="46">
        <v>2202</v>
      </c>
      <c r="X142" s="46">
        <v>2283</v>
      </c>
      <c r="Y142" s="46">
        <v>2270</v>
      </c>
      <c r="Z142" s="46">
        <v>2182</v>
      </c>
      <c r="AA142" s="46">
        <v>2223</v>
      </c>
      <c r="AB142" s="46">
        <v>2177</v>
      </c>
      <c r="AC142" s="46">
        <v>2137</v>
      </c>
      <c r="AD142" s="46">
        <v>2114</v>
      </c>
      <c r="AE142" s="46">
        <v>2250</v>
      </c>
      <c r="AF142" s="46">
        <v>3151</v>
      </c>
      <c r="AG142" s="46">
        <v>3558</v>
      </c>
      <c r="AH142" s="46">
        <v>3772</v>
      </c>
      <c r="AI142" s="46">
        <v>3470</v>
      </c>
      <c r="AJ142" s="46">
        <v>2872</v>
      </c>
      <c r="AK142" s="46">
        <v>2814</v>
      </c>
      <c r="AL142" s="46">
        <v>2636</v>
      </c>
      <c r="AM142" s="46">
        <v>2890</v>
      </c>
      <c r="AN142" s="46">
        <v>2843</v>
      </c>
      <c r="AO142" s="46">
        <v>2797</v>
      </c>
      <c r="AP142" s="46">
        <v>2747</v>
      </c>
      <c r="AQ142" s="46">
        <v>2847</v>
      </c>
      <c r="AR142" s="46">
        <v>2402</v>
      </c>
      <c r="AS142" s="46">
        <v>2348</v>
      </c>
      <c r="AT142" s="46">
        <v>2266</v>
      </c>
      <c r="AU142" s="46">
        <v>2521</v>
      </c>
      <c r="AV142" s="46">
        <v>2554</v>
      </c>
      <c r="AW142" s="46">
        <v>2378</v>
      </c>
      <c r="AX142" s="46">
        <v>2358</v>
      </c>
      <c r="AY142" s="46">
        <v>2406</v>
      </c>
      <c r="AZ142" s="46">
        <v>2426</v>
      </c>
      <c r="BA142" s="46">
        <v>2532</v>
      </c>
      <c r="BB142" s="46">
        <v>2239</v>
      </c>
      <c r="BC142" s="46">
        <v>2129</v>
      </c>
      <c r="BD142" s="46">
        <v>2271</v>
      </c>
      <c r="BE142" s="46">
        <v>2104</v>
      </c>
      <c r="BF142" s="46">
        <v>2140</v>
      </c>
      <c r="BG142" s="46">
        <v>2216</v>
      </c>
      <c r="BH142" s="46">
        <v>2318</v>
      </c>
      <c r="BI142" s="46">
        <v>2349</v>
      </c>
      <c r="BJ142" s="46">
        <v>2464</v>
      </c>
      <c r="BK142" s="46">
        <v>2371</v>
      </c>
      <c r="BL142" s="46">
        <v>2598</v>
      </c>
      <c r="BM142" s="46">
        <v>2577</v>
      </c>
      <c r="BN142" s="46">
        <v>2542</v>
      </c>
      <c r="BO142" s="46">
        <v>2540</v>
      </c>
      <c r="BP142" s="46">
        <v>2679</v>
      </c>
      <c r="BQ142" s="46">
        <v>2610</v>
      </c>
      <c r="BR142" s="46">
        <v>2507</v>
      </c>
      <c r="BS142" s="46">
        <v>2574</v>
      </c>
      <c r="BT142" s="46">
        <v>2386</v>
      </c>
      <c r="BU142" s="46">
        <v>2329</v>
      </c>
      <c r="BV142" s="46">
        <v>2276</v>
      </c>
      <c r="BW142" s="46">
        <v>2411</v>
      </c>
      <c r="BX142" s="46">
        <v>2227</v>
      </c>
      <c r="BY142" s="46">
        <v>2092</v>
      </c>
      <c r="BZ142" s="46">
        <v>2066</v>
      </c>
      <c r="CA142" s="46">
        <v>2075</v>
      </c>
      <c r="CB142" s="46">
        <v>2148</v>
      </c>
      <c r="CC142" s="46">
        <v>2057</v>
      </c>
      <c r="CD142" s="46">
        <v>1901</v>
      </c>
      <c r="CE142" s="46">
        <v>2024</v>
      </c>
      <c r="CF142" s="46">
        <v>2020</v>
      </c>
      <c r="CG142" s="46">
        <v>2129</v>
      </c>
      <c r="CH142" s="46">
        <v>2247</v>
      </c>
      <c r="CI142" s="46">
        <v>1539</v>
      </c>
      <c r="CJ142" s="46">
        <v>1593</v>
      </c>
      <c r="CK142" s="46">
        <v>1553</v>
      </c>
      <c r="CL142" s="46">
        <v>1504</v>
      </c>
      <c r="CM142" s="46">
        <v>1290</v>
      </c>
      <c r="CN142" s="46">
        <v>1102</v>
      </c>
      <c r="CO142" s="46">
        <v>1097</v>
      </c>
      <c r="CP142" s="46">
        <v>994</v>
      </c>
      <c r="CQ142" s="46">
        <v>956</v>
      </c>
      <c r="CR142" s="46">
        <v>830</v>
      </c>
      <c r="CS142" s="46">
        <v>782</v>
      </c>
      <c r="CT142" s="46">
        <v>687</v>
      </c>
      <c r="CU142" s="46">
        <v>583</v>
      </c>
      <c r="CV142" s="46">
        <v>490</v>
      </c>
      <c r="CW142" s="46">
        <v>430</v>
      </c>
      <c r="CX142" s="46">
        <v>343</v>
      </c>
      <c r="CY142" s="46">
        <v>1087</v>
      </c>
      <c r="CZ142" s="46">
        <v>1735</v>
      </c>
      <c r="DA142" s="46">
        <v>1768</v>
      </c>
      <c r="DB142" s="46">
        <v>1959</v>
      </c>
      <c r="DC142" s="46">
        <v>1970</v>
      </c>
      <c r="DD142" s="46">
        <v>2023</v>
      </c>
      <c r="DE142" s="46">
        <v>2049</v>
      </c>
      <c r="DF142" s="46">
        <v>1977</v>
      </c>
      <c r="DG142" s="46">
        <v>2101</v>
      </c>
      <c r="DH142" s="46">
        <v>2189</v>
      </c>
      <c r="DI142" s="46">
        <v>2055</v>
      </c>
      <c r="DJ142" s="46">
        <v>2128</v>
      </c>
      <c r="DK142" s="46">
        <v>2017</v>
      </c>
      <c r="DL142" s="46">
        <v>2184</v>
      </c>
      <c r="DM142" s="46">
        <v>2076</v>
      </c>
      <c r="DN142" s="46">
        <v>2077</v>
      </c>
      <c r="DO142" s="46">
        <v>2061</v>
      </c>
      <c r="DP142" s="46">
        <v>2051</v>
      </c>
      <c r="DQ142" s="46">
        <v>1936</v>
      </c>
      <c r="DR142" s="46">
        <v>2106</v>
      </c>
      <c r="DS142" s="46">
        <v>2537</v>
      </c>
      <c r="DT142" s="46">
        <v>2758</v>
      </c>
      <c r="DU142" s="46">
        <v>2889</v>
      </c>
      <c r="DV142" s="46">
        <v>2782</v>
      </c>
      <c r="DW142" s="46">
        <v>2565</v>
      </c>
      <c r="DX142" s="46">
        <v>2469</v>
      </c>
      <c r="DY142" s="46">
        <v>2440</v>
      </c>
      <c r="DZ142" s="46">
        <v>2630</v>
      </c>
      <c r="EA142" s="46">
        <v>2458</v>
      </c>
      <c r="EB142" s="46">
        <v>2588</v>
      </c>
      <c r="EC142" s="46">
        <v>2607</v>
      </c>
      <c r="ED142" s="46">
        <v>2593</v>
      </c>
      <c r="EE142" s="46">
        <v>2486</v>
      </c>
      <c r="EF142" s="46">
        <v>2502</v>
      </c>
      <c r="EG142" s="46">
        <v>2436</v>
      </c>
      <c r="EH142" s="46">
        <v>2426</v>
      </c>
      <c r="EI142" s="46">
        <v>2434</v>
      </c>
      <c r="EJ142" s="46">
        <v>2233</v>
      </c>
      <c r="EK142" s="46">
        <v>2350</v>
      </c>
      <c r="EL142" s="46">
        <v>2350</v>
      </c>
      <c r="EM142" s="46">
        <v>2401</v>
      </c>
      <c r="EN142" s="46">
        <v>2409</v>
      </c>
      <c r="EO142" s="46">
        <v>2238</v>
      </c>
      <c r="EP142" s="46">
        <v>2131</v>
      </c>
      <c r="EQ142" s="46">
        <v>1995</v>
      </c>
      <c r="ER142" s="46">
        <v>2203</v>
      </c>
      <c r="ES142" s="46">
        <v>2329</v>
      </c>
      <c r="ET142" s="46">
        <v>2262</v>
      </c>
      <c r="EU142" s="46">
        <v>2437</v>
      </c>
      <c r="EV142" s="46">
        <v>2510</v>
      </c>
      <c r="EW142" s="46">
        <v>2677</v>
      </c>
      <c r="EX142" s="46">
        <v>2478</v>
      </c>
      <c r="EY142" s="46">
        <v>2576</v>
      </c>
      <c r="EZ142" s="46">
        <v>2628</v>
      </c>
      <c r="FA142" s="46">
        <v>2597</v>
      </c>
      <c r="FB142" s="46">
        <v>2641</v>
      </c>
      <c r="FC142" s="46">
        <v>2799</v>
      </c>
      <c r="FD142" s="46">
        <v>2781</v>
      </c>
      <c r="FE142" s="46">
        <v>2629</v>
      </c>
      <c r="FF142" s="46">
        <v>2624</v>
      </c>
      <c r="FG142" s="46">
        <v>2642</v>
      </c>
      <c r="FH142" s="46">
        <v>2562</v>
      </c>
      <c r="FI142" s="46">
        <v>2510</v>
      </c>
      <c r="FJ142" s="46">
        <v>2502</v>
      </c>
      <c r="FK142" s="46">
        <v>2482</v>
      </c>
      <c r="FL142" s="46">
        <v>2338</v>
      </c>
      <c r="FM142" s="46">
        <v>2252</v>
      </c>
      <c r="FN142" s="46">
        <v>2329</v>
      </c>
      <c r="FO142" s="46">
        <v>2260</v>
      </c>
      <c r="FP142" s="46">
        <v>2227</v>
      </c>
      <c r="FQ142" s="46">
        <v>2166</v>
      </c>
      <c r="FR142" s="46">
        <v>2184</v>
      </c>
      <c r="FS142" s="46">
        <v>2247</v>
      </c>
      <c r="FT142" s="46">
        <v>2375</v>
      </c>
      <c r="FU142" s="46">
        <v>2517</v>
      </c>
      <c r="FV142" s="46">
        <v>1950</v>
      </c>
      <c r="FW142" s="46">
        <v>1835</v>
      </c>
      <c r="FX142" s="46">
        <v>1832</v>
      </c>
      <c r="FY142" s="46">
        <v>1731</v>
      </c>
      <c r="FZ142" s="46">
        <v>1520</v>
      </c>
      <c r="GA142" s="46">
        <v>1428</v>
      </c>
      <c r="GB142" s="46">
        <v>1355</v>
      </c>
      <c r="GC142" s="46">
        <v>1360</v>
      </c>
      <c r="GD142" s="46">
        <v>1287</v>
      </c>
      <c r="GE142" s="46">
        <v>1144</v>
      </c>
      <c r="GF142" s="46">
        <v>1103</v>
      </c>
      <c r="GG142" s="46">
        <v>1011</v>
      </c>
      <c r="GH142" s="46">
        <v>874</v>
      </c>
      <c r="GI142" s="46">
        <v>824</v>
      </c>
      <c r="GJ142" s="46">
        <v>731</v>
      </c>
      <c r="GK142" s="46">
        <v>586</v>
      </c>
      <c r="GL142" s="47">
        <v>2557</v>
      </c>
    </row>
    <row r="143" spans="1:194" s="127" customFormat="1" hidden="1" x14ac:dyDescent="0.25">
      <c r="A143" s="128"/>
      <c r="B143" s="129"/>
      <c r="C143" s="128"/>
      <c r="D143" s="41">
        <f>SUM(D136:D142)</f>
        <v>1240703</v>
      </c>
      <c r="E143" s="41">
        <f t="shared" ref="E143:L143" si="44">SUM(E136:E142)</f>
        <v>1299011</v>
      </c>
      <c r="F143" s="41">
        <f t="shared" si="44"/>
        <v>3169586</v>
      </c>
      <c r="G143" s="41">
        <f t="shared" si="44"/>
        <v>1563524</v>
      </c>
      <c r="H143" s="41">
        <f t="shared" si="44"/>
        <v>1606062</v>
      </c>
      <c r="I143" s="41">
        <f t="shared" si="44"/>
        <v>1240703</v>
      </c>
      <c r="J143" s="41">
        <f t="shared" si="44"/>
        <v>1299011</v>
      </c>
      <c r="K143" s="41">
        <f t="shared" si="44"/>
        <v>322821</v>
      </c>
      <c r="L143" s="41">
        <f t="shared" si="44"/>
        <v>307051</v>
      </c>
      <c r="M143" s="40"/>
      <c r="N143" s="40"/>
      <c r="O143" s="40"/>
      <c r="P143" s="40"/>
      <c r="Q143" s="40"/>
      <c r="R143" s="40"/>
      <c r="S143" s="40"/>
      <c r="T143" s="40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F143" s="40"/>
      <c r="AG143" s="40"/>
      <c r="AH143" s="40"/>
      <c r="AI143" s="40"/>
      <c r="AJ143" s="40"/>
      <c r="AK143" s="40"/>
      <c r="AL143" s="40"/>
      <c r="AM143" s="40"/>
      <c r="AN143" s="40"/>
      <c r="AO143" s="40"/>
      <c r="AP143" s="40"/>
      <c r="AQ143" s="40"/>
      <c r="AR143" s="40"/>
      <c r="AS143" s="40"/>
      <c r="AT143" s="40"/>
      <c r="AU143" s="40"/>
      <c r="AV143" s="40"/>
      <c r="AW143" s="40"/>
      <c r="AX143" s="40"/>
      <c r="AY143" s="40"/>
      <c r="AZ143" s="40"/>
      <c r="BA143" s="40"/>
      <c r="BB143" s="40"/>
      <c r="BC143" s="40"/>
      <c r="BD143" s="40"/>
      <c r="BE143" s="40"/>
      <c r="BF143" s="40"/>
      <c r="BG143" s="40"/>
      <c r="BH143" s="40"/>
      <c r="BI143" s="40"/>
      <c r="BJ143" s="40"/>
      <c r="BK143" s="40"/>
      <c r="BL143" s="40"/>
      <c r="BM143" s="40"/>
      <c r="BN143" s="40"/>
      <c r="BO143" s="40"/>
      <c r="BP143" s="40"/>
      <c r="BQ143" s="40"/>
      <c r="BR143" s="40"/>
      <c r="BS143" s="40"/>
      <c r="BT143" s="40"/>
      <c r="BU143" s="40"/>
      <c r="BV143" s="40"/>
      <c r="BW143" s="40"/>
      <c r="BX143" s="40"/>
      <c r="BY143" s="40"/>
      <c r="BZ143" s="40"/>
      <c r="CA143" s="40"/>
      <c r="CB143" s="40"/>
      <c r="CC143" s="40"/>
      <c r="CD143" s="40"/>
      <c r="CE143" s="40"/>
      <c r="CF143" s="40"/>
      <c r="CG143" s="40"/>
      <c r="CH143" s="40"/>
      <c r="CI143" s="40"/>
      <c r="CJ143" s="40"/>
      <c r="CK143" s="40"/>
      <c r="CL143" s="40"/>
      <c r="CM143" s="40"/>
      <c r="CN143" s="40"/>
      <c r="CO143" s="40"/>
      <c r="CP143" s="40"/>
      <c r="CQ143" s="40"/>
      <c r="CR143" s="40"/>
      <c r="CS143" s="40"/>
      <c r="CT143" s="40"/>
      <c r="CU143" s="40"/>
      <c r="CV143" s="40"/>
      <c r="CW143" s="40"/>
      <c r="CX143" s="40"/>
      <c r="CY143" s="41"/>
      <c r="CZ143" s="40"/>
      <c r="DA143" s="40"/>
      <c r="DB143" s="40"/>
      <c r="DC143" s="40"/>
      <c r="DD143" s="40"/>
      <c r="DE143" s="40"/>
      <c r="DF143" s="40"/>
      <c r="DG143" s="40"/>
      <c r="DH143" s="40"/>
      <c r="DI143" s="40"/>
      <c r="DJ143" s="40"/>
      <c r="DK143" s="40"/>
      <c r="DL143" s="40"/>
      <c r="DM143" s="40"/>
      <c r="DN143" s="40"/>
      <c r="DO143" s="40"/>
      <c r="DP143" s="40"/>
      <c r="DQ143" s="40"/>
      <c r="DR143" s="40"/>
      <c r="DS143" s="40"/>
      <c r="DT143" s="40"/>
      <c r="DU143" s="40"/>
      <c r="DV143" s="40"/>
      <c r="DW143" s="40"/>
      <c r="DX143" s="40"/>
      <c r="DY143" s="40"/>
      <c r="DZ143" s="40"/>
      <c r="EA143" s="40"/>
      <c r="EB143" s="40"/>
      <c r="EC143" s="40"/>
      <c r="ED143" s="40"/>
      <c r="EE143" s="40"/>
      <c r="EF143" s="40"/>
      <c r="EG143" s="40"/>
      <c r="EH143" s="40"/>
      <c r="EI143" s="40"/>
      <c r="EJ143" s="40"/>
      <c r="EK143" s="40"/>
      <c r="EL143" s="40"/>
      <c r="EM143" s="40"/>
      <c r="EN143" s="40"/>
      <c r="EO143" s="40"/>
      <c r="EP143" s="40"/>
      <c r="EQ143" s="40"/>
      <c r="ER143" s="40"/>
      <c r="ES143" s="40"/>
      <c r="ET143" s="40"/>
      <c r="EU143" s="40"/>
      <c r="EV143" s="40"/>
      <c r="EW143" s="40"/>
      <c r="EX143" s="40"/>
      <c r="EY143" s="40"/>
      <c r="EZ143" s="40"/>
      <c r="FA143" s="40"/>
      <c r="FB143" s="40"/>
      <c r="FC143" s="40"/>
      <c r="FD143" s="40"/>
      <c r="FE143" s="40"/>
      <c r="FF143" s="40"/>
      <c r="FG143" s="40"/>
      <c r="FH143" s="40"/>
      <c r="FI143" s="40"/>
      <c r="FJ143" s="40"/>
      <c r="FK143" s="40"/>
      <c r="FL143" s="40"/>
      <c r="FM143" s="40"/>
      <c r="FN143" s="40"/>
      <c r="FO143" s="40"/>
      <c r="FP143" s="40"/>
      <c r="FQ143" s="40"/>
      <c r="FR143" s="40"/>
      <c r="FS143" s="40"/>
      <c r="FT143" s="40"/>
      <c r="FU143" s="40"/>
      <c r="FV143" s="40"/>
      <c r="FW143" s="40"/>
      <c r="FX143" s="40"/>
      <c r="FY143" s="40"/>
      <c r="FZ143" s="40"/>
      <c r="GA143" s="40"/>
      <c r="GB143" s="40"/>
      <c r="GC143" s="40"/>
      <c r="GD143" s="40"/>
      <c r="GE143" s="40"/>
      <c r="GF143" s="40"/>
      <c r="GG143" s="40"/>
      <c r="GH143" s="40"/>
      <c r="GI143" s="40"/>
      <c r="GJ143" s="40"/>
      <c r="GK143" s="40"/>
      <c r="GL143" s="41"/>
    </row>
    <row r="144" spans="1:194" s="1" customFormat="1" hidden="1" x14ac:dyDescent="0.25">
      <c r="A144" s="59" t="s">
        <v>232</v>
      </c>
      <c r="B144" s="108" t="s">
        <v>381</v>
      </c>
      <c r="C144" s="72" t="str">
        <f>CONCATENATE(A144," - ",B144)</f>
        <v>NI – Health and Social Care Trusts - Belfast Health and Social Care Trust</v>
      </c>
      <c r="D144" s="61">
        <f t="shared" ref="D144:E148" si="45">I144</f>
        <v>135219</v>
      </c>
      <c r="E144" s="61">
        <f t="shared" si="45"/>
        <v>146505</v>
      </c>
      <c r="F144" s="554">
        <f>G144+H144</f>
        <v>359230</v>
      </c>
      <c r="G144" s="554">
        <f>SUM(M144:CY144)</f>
        <v>175027</v>
      </c>
      <c r="H144" s="62">
        <f>SUM(CZ144:GL144)</f>
        <v>184203</v>
      </c>
      <c r="I144" s="62">
        <f>SUM(AE144:CY144)</f>
        <v>135219</v>
      </c>
      <c r="J144" s="62">
        <f>SUM(DR144:GL144)</f>
        <v>146505</v>
      </c>
      <c r="K144" s="555">
        <f>SUM(M144:AD144)</f>
        <v>39808</v>
      </c>
      <c r="L144" s="61">
        <f>SUM(CZ144:DQ144)</f>
        <v>37698</v>
      </c>
      <c r="M144" s="555">
        <v>2188</v>
      </c>
      <c r="N144" s="555">
        <v>2204</v>
      </c>
      <c r="O144" s="555">
        <v>2116</v>
      </c>
      <c r="P144" s="555">
        <v>2337</v>
      </c>
      <c r="Q144" s="555">
        <v>2365</v>
      </c>
      <c r="R144" s="555">
        <v>2267</v>
      </c>
      <c r="S144" s="555">
        <v>2292</v>
      </c>
      <c r="T144" s="555">
        <v>2232</v>
      </c>
      <c r="U144" s="555">
        <v>2440</v>
      </c>
      <c r="V144" s="555">
        <v>2370</v>
      </c>
      <c r="W144" s="555">
        <v>2222</v>
      </c>
      <c r="X144" s="555">
        <v>2322</v>
      </c>
      <c r="Y144" s="555">
        <v>2265</v>
      </c>
      <c r="Z144" s="555">
        <v>2135</v>
      </c>
      <c r="AA144" s="555">
        <v>2055</v>
      </c>
      <c r="AB144" s="555">
        <v>2008</v>
      </c>
      <c r="AC144" s="555">
        <v>2031</v>
      </c>
      <c r="AD144" s="555">
        <v>1959</v>
      </c>
      <c r="AE144" s="555">
        <v>1985</v>
      </c>
      <c r="AF144" s="555">
        <v>2475</v>
      </c>
      <c r="AG144" s="555">
        <v>2910</v>
      </c>
      <c r="AH144" s="555">
        <v>3177</v>
      </c>
      <c r="AI144" s="555">
        <v>3010</v>
      </c>
      <c r="AJ144" s="555">
        <v>2832</v>
      </c>
      <c r="AK144" s="555">
        <v>2591</v>
      </c>
      <c r="AL144" s="555">
        <v>2463</v>
      </c>
      <c r="AM144" s="555">
        <v>2555</v>
      </c>
      <c r="AN144" s="555">
        <v>2521</v>
      </c>
      <c r="AO144" s="555">
        <v>2916</v>
      </c>
      <c r="AP144" s="555">
        <v>2858</v>
      </c>
      <c r="AQ144" s="555">
        <v>2683</v>
      </c>
      <c r="AR144" s="555">
        <v>2646</v>
      </c>
      <c r="AS144" s="555">
        <v>2741</v>
      </c>
      <c r="AT144" s="555">
        <v>2785</v>
      </c>
      <c r="AU144" s="555">
        <v>2793</v>
      </c>
      <c r="AV144" s="555">
        <v>2667</v>
      </c>
      <c r="AW144" s="555">
        <v>2498</v>
      </c>
      <c r="AX144" s="555">
        <v>2474</v>
      </c>
      <c r="AY144" s="555">
        <v>2374</v>
      </c>
      <c r="AZ144" s="555">
        <v>2374</v>
      </c>
      <c r="BA144" s="555">
        <v>2327</v>
      </c>
      <c r="BB144" s="555">
        <v>2224</v>
      </c>
      <c r="BC144" s="555">
        <v>2023</v>
      </c>
      <c r="BD144" s="555">
        <v>2044</v>
      </c>
      <c r="BE144" s="555">
        <v>2090</v>
      </c>
      <c r="BF144" s="555">
        <v>2126</v>
      </c>
      <c r="BG144" s="555">
        <v>2064</v>
      </c>
      <c r="BH144" s="555">
        <v>2068</v>
      </c>
      <c r="BI144" s="555">
        <v>2125</v>
      </c>
      <c r="BJ144" s="555">
        <v>2113</v>
      </c>
      <c r="BK144" s="555">
        <v>2124</v>
      </c>
      <c r="BL144" s="555">
        <v>2090</v>
      </c>
      <c r="BM144" s="555">
        <v>2250</v>
      </c>
      <c r="BN144" s="555">
        <v>2262</v>
      </c>
      <c r="BO144" s="555">
        <v>2271</v>
      </c>
      <c r="BP144" s="555">
        <v>2263</v>
      </c>
      <c r="BQ144" s="555">
        <v>2271</v>
      </c>
      <c r="BR144" s="555">
        <v>2191</v>
      </c>
      <c r="BS144" s="555">
        <v>2134</v>
      </c>
      <c r="BT144" s="555">
        <v>2174</v>
      </c>
      <c r="BU144" s="555">
        <v>2044</v>
      </c>
      <c r="BV144" s="555">
        <v>1945</v>
      </c>
      <c r="BW144" s="555">
        <v>1931</v>
      </c>
      <c r="BX144" s="555">
        <v>1779</v>
      </c>
      <c r="BY144" s="555">
        <v>1701</v>
      </c>
      <c r="BZ144" s="555">
        <v>1598</v>
      </c>
      <c r="CA144" s="555">
        <v>1578</v>
      </c>
      <c r="CB144" s="555">
        <v>1495</v>
      </c>
      <c r="CC144" s="555">
        <v>1386</v>
      </c>
      <c r="CD144" s="555">
        <v>1352</v>
      </c>
      <c r="CE144" s="555">
        <v>1265</v>
      </c>
      <c r="CF144" s="555">
        <v>1271</v>
      </c>
      <c r="CG144" s="555">
        <v>1213</v>
      </c>
      <c r="CH144" s="555">
        <v>1158</v>
      </c>
      <c r="CI144" s="555">
        <v>1088</v>
      </c>
      <c r="CJ144" s="555">
        <v>1062</v>
      </c>
      <c r="CK144" s="555">
        <v>1077</v>
      </c>
      <c r="CL144" s="555">
        <v>1031</v>
      </c>
      <c r="CM144" s="555">
        <v>947</v>
      </c>
      <c r="CN144" s="555">
        <v>777</v>
      </c>
      <c r="CO144" s="555">
        <v>722</v>
      </c>
      <c r="CP144" s="555">
        <v>736</v>
      </c>
      <c r="CQ144" s="555">
        <v>661</v>
      </c>
      <c r="CR144" s="555">
        <v>618</v>
      </c>
      <c r="CS144" s="555">
        <v>516</v>
      </c>
      <c r="CT144" s="555">
        <v>470</v>
      </c>
      <c r="CU144" s="555">
        <v>440</v>
      </c>
      <c r="CV144" s="555">
        <v>382</v>
      </c>
      <c r="CW144" s="555">
        <v>306</v>
      </c>
      <c r="CX144" s="555">
        <v>278</v>
      </c>
      <c r="CY144" s="61">
        <v>830</v>
      </c>
      <c r="CZ144" s="50">
        <v>2004</v>
      </c>
      <c r="DA144" s="50">
        <v>2147</v>
      </c>
      <c r="DB144" s="50">
        <v>2180</v>
      </c>
      <c r="DC144" s="50">
        <v>2115</v>
      </c>
      <c r="DD144" s="50">
        <v>2100</v>
      </c>
      <c r="DE144" s="50">
        <v>2201</v>
      </c>
      <c r="DF144" s="50">
        <v>2180</v>
      </c>
      <c r="DG144" s="50">
        <v>2248</v>
      </c>
      <c r="DH144" s="50">
        <v>2285</v>
      </c>
      <c r="DI144" s="50">
        <v>2189</v>
      </c>
      <c r="DJ144" s="50">
        <v>2218</v>
      </c>
      <c r="DK144" s="50">
        <v>2184</v>
      </c>
      <c r="DL144" s="50">
        <v>2171</v>
      </c>
      <c r="DM144" s="50">
        <v>1985</v>
      </c>
      <c r="DN144" s="50">
        <v>1921</v>
      </c>
      <c r="DO144" s="50">
        <v>1808</v>
      </c>
      <c r="DP144" s="50">
        <v>1895</v>
      </c>
      <c r="DQ144" s="50">
        <v>1867</v>
      </c>
      <c r="DR144" s="50">
        <v>1930</v>
      </c>
      <c r="DS144" s="50">
        <v>2468</v>
      </c>
      <c r="DT144" s="50">
        <v>2867</v>
      </c>
      <c r="DU144" s="50">
        <v>3072</v>
      </c>
      <c r="DV144" s="50">
        <v>2947</v>
      </c>
      <c r="DW144" s="50">
        <v>2754</v>
      </c>
      <c r="DX144" s="50">
        <v>2502</v>
      </c>
      <c r="DY144" s="50">
        <v>2334</v>
      </c>
      <c r="DZ144" s="50">
        <v>2560</v>
      </c>
      <c r="EA144" s="50">
        <v>2493</v>
      </c>
      <c r="EB144" s="50">
        <v>2941</v>
      </c>
      <c r="EC144" s="50">
        <v>3073</v>
      </c>
      <c r="ED144" s="50">
        <v>2809</v>
      </c>
      <c r="EE144" s="50">
        <v>2588</v>
      </c>
      <c r="EF144" s="50">
        <v>2646</v>
      </c>
      <c r="EG144" s="50">
        <v>2724</v>
      </c>
      <c r="EH144" s="50">
        <v>2849</v>
      </c>
      <c r="EI144" s="50">
        <v>2707</v>
      </c>
      <c r="EJ144" s="50">
        <v>2582</v>
      </c>
      <c r="EK144" s="50">
        <v>2506</v>
      </c>
      <c r="EL144" s="50">
        <v>2556</v>
      </c>
      <c r="EM144" s="50">
        <v>2484</v>
      </c>
      <c r="EN144" s="50">
        <v>2461</v>
      </c>
      <c r="EO144" s="50">
        <v>2413</v>
      </c>
      <c r="EP144" s="50">
        <v>2223</v>
      </c>
      <c r="EQ144" s="50">
        <v>2179</v>
      </c>
      <c r="ER144" s="50">
        <v>2131</v>
      </c>
      <c r="ES144" s="50">
        <v>2114</v>
      </c>
      <c r="ET144" s="50">
        <v>2151</v>
      </c>
      <c r="EU144" s="50">
        <v>2145</v>
      </c>
      <c r="EV144" s="50">
        <v>2101</v>
      </c>
      <c r="EW144" s="50">
        <v>2223</v>
      </c>
      <c r="EX144" s="50">
        <v>2245</v>
      </c>
      <c r="EY144" s="50">
        <v>2246</v>
      </c>
      <c r="EZ144" s="50">
        <v>2304</v>
      </c>
      <c r="FA144" s="50">
        <v>2467</v>
      </c>
      <c r="FB144" s="50">
        <v>2459</v>
      </c>
      <c r="FC144" s="50">
        <v>2506</v>
      </c>
      <c r="FD144" s="50">
        <v>2506</v>
      </c>
      <c r="FE144" s="50">
        <v>2425</v>
      </c>
      <c r="FF144" s="50">
        <v>2461</v>
      </c>
      <c r="FG144" s="50">
        <v>2376</v>
      </c>
      <c r="FH144" s="50">
        <v>2235</v>
      </c>
      <c r="FI144" s="50">
        <v>2141</v>
      </c>
      <c r="FJ144" s="50">
        <v>2130</v>
      </c>
      <c r="FK144" s="50">
        <v>2046</v>
      </c>
      <c r="FL144" s="50">
        <v>1842</v>
      </c>
      <c r="FM144" s="50">
        <v>1657</v>
      </c>
      <c r="FN144" s="50">
        <v>1609</v>
      </c>
      <c r="FO144" s="50">
        <v>1551</v>
      </c>
      <c r="FP144" s="50">
        <v>1438</v>
      </c>
      <c r="FQ144" s="50">
        <v>1414</v>
      </c>
      <c r="FR144" s="50">
        <v>1422</v>
      </c>
      <c r="FS144" s="50">
        <v>1378</v>
      </c>
      <c r="FT144" s="50">
        <v>1455</v>
      </c>
      <c r="FU144" s="50">
        <v>1526</v>
      </c>
      <c r="FV144" s="50">
        <v>1356</v>
      </c>
      <c r="FW144" s="50">
        <v>1346</v>
      </c>
      <c r="FX144" s="50">
        <v>1355</v>
      </c>
      <c r="FY144" s="50">
        <v>1308</v>
      </c>
      <c r="FZ144" s="50">
        <v>1226</v>
      </c>
      <c r="GA144" s="50">
        <v>1070</v>
      </c>
      <c r="GB144" s="50">
        <v>1007</v>
      </c>
      <c r="GC144" s="50">
        <v>1043</v>
      </c>
      <c r="GD144" s="50">
        <v>1043</v>
      </c>
      <c r="GE144" s="50">
        <v>978</v>
      </c>
      <c r="GF144" s="50">
        <v>905</v>
      </c>
      <c r="GG144" s="50">
        <v>825</v>
      </c>
      <c r="GH144" s="50">
        <v>709</v>
      </c>
      <c r="GI144" s="50">
        <v>693</v>
      </c>
      <c r="GJ144" s="50">
        <v>618</v>
      </c>
      <c r="GK144" s="50">
        <v>534</v>
      </c>
      <c r="GL144" s="51">
        <v>2117</v>
      </c>
    </row>
    <row r="145" spans="1:194" s="1" customFormat="1" hidden="1" x14ac:dyDescent="0.25">
      <c r="A145" s="59" t="s">
        <v>232</v>
      </c>
      <c r="B145" s="109" t="s">
        <v>382</v>
      </c>
      <c r="C145" s="30" t="str">
        <f>CONCATENATE(A145," - ",B145)</f>
        <v>NI – Health and Social Care Trusts - Northern Health and Social Care Trust</v>
      </c>
      <c r="D145" s="51">
        <f t="shared" si="45"/>
        <v>180390</v>
      </c>
      <c r="E145" s="51">
        <f t="shared" si="45"/>
        <v>190522</v>
      </c>
      <c r="F145" s="52">
        <f>G145+H145</f>
        <v>480194</v>
      </c>
      <c r="G145" s="52">
        <f>SUM(M145:CY145)</f>
        <v>236392</v>
      </c>
      <c r="H145" s="53">
        <f>SUM(CZ145:GL145)</f>
        <v>243802</v>
      </c>
      <c r="I145" s="53">
        <f>SUM(AE145:CY145)</f>
        <v>180390</v>
      </c>
      <c r="J145" s="53">
        <f>SUM(DR145:GL145)</f>
        <v>190522</v>
      </c>
      <c r="K145" s="50">
        <f>SUM(M145:AD145)</f>
        <v>56002</v>
      </c>
      <c r="L145" s="51">
        <f>SUM(CZ145:DQ145)</f>
        <v>53280</v>
      </c>
      <c r="M145" s="50">
        <v>2721</v>
      </c>
      <c r="N145" s="50">
        <v>2699</v>
      </c>
      <c r="O145" s="50">
        <v>2910</v>
      </c>
      <c r="P145" s="50">
        <v>3017</v>
      </c>
      <c r="Q145" s="50">
        <v>3097</v>
      </c>
      <c r="R145" s="50">
        <v>3169</v>
      </c>
      <c r="S145" s="50">
        <v>3148</v>
      </c>
      <c r="T145" s="50">
        <v>3195</v>
      </c>
      <c r="U145" s="50">
        <v>3317</v>
      </c>
      <c r="V145" s="50">
        <v>3300</v>
      </c>
      <c r="W145" s="50">
        <v>3323</v>
      </c>
      <c r="X145" s="50">
        <v>3337</v>
      </c>
      <c r="Y145" s="50">
        <v>3438</v>
      </c>
      <c r="Z145" s="50">
        <v>3220</v>
      </c>
      <c r="AA145" s="50">
        <v>3142</v>
      </c>
      <c r="AB145" s="50">
        <v>3083</v>
      </c>
      <c r="AC145" s="50">
        <v>3009</v>
      </c>
      <c r="AD145" s="50">
        <v>2877</v>
      </c>
      <c r="AE145" s="50">
        <v>2898</v>
      </c>
      <c r="AF145" s="50">
        <v>2725</v>
      </c>
      <c r="AG145" s="50">
        <v>2804</v>
      </c>
      <c r="AH145" s="50">
        <v>2772</v>
      </c>
      <c r="AI145" s="50">
        <v>2827</v>
      </c>
      <c r="AJ145" s="50">
        <v>2897</v>
      </c>
      <c r="AK145" s="50">
        <v>2903</v>
      </c>
      <c r="AL145" s="50">
        <v>2911</v>
      </c>
      <c r="AM145" s="50">
        <v>2909</v>
      </c>
      <c r="AN145" s="50">
        <v>2913</v>
      </c>
      <c r="AO145" s="50">
        <v>2827</v>
      </c>
      <c r="AP145" s="50">
        <v>2948</v>
      </c>
      <c r="AQ145" s="50">
        <v>2969</v>
      </c>
      <c r="AR145" s="50">
        <v>2959</v>
      </c>
      <c r="AS145" s="50">
        <v>2998</v>
      </c>
      <c r="AT145" s="50">
        <v>2965</v>
      </c>
      <c r="AU145" s="50">
        <v>2969</v>
      </c>
      <c r="AV145" s="50">
        <v>2988</v>
      </c>
      <c r="AW145" s="50">
        <v>2888</v>
      </c>
      <c r="AX145" s="50">
        <v>2836</v>
      </c>
      <c r="AY145" s="50">
        <v>2890</v>
      </c>
      <c r="AZ145" s="50">
        <v>3088</v>
      </c>
      <c r="BA145" s="50">
        <v>3026</v>
      </c>
      <c r="BB145" s="50">
        <v>2828</v>
      </c>
      <c r="BC145" s="50">
        <v>2765</v>
      </c>
      <c r="BD145" s="50">
        <v>2792</v>
      </c>
      <c r="BE145" s="50">
        <v>2708</v>
      </c>
      <c r="BF145" s="50">
        <v>2802</v>
      </c>
      <c r="BG145" s="50">
        <v>3026</v>
      </c>
      <c r="BH145" s="50">
        <v>3206</v>
      </c>
      <c r="BI145" s="50">
        <v>3232</v>
      </c>
      <c r="BJ145" s="50">
        <v>3239</v>
      </c>
      <c r="BK145" s="50">
        <v>3272</v>
      </c>
      <c r="BL145" s="50">
        <v>3353</v>
      </c>
      <c r="BM145" s="50">
        <v>3398</v>
      </c>
      <c r="BN145" s="50">
        <v>3386</v>
      </c>
      <c r="BO145" s="50">
        <v>3416</v>
      </c>
      <c r="BP145" s="50">
        <v>3407</v>
      </c>
      <c r="BQ145" s="50">
        <v>3417</v>
      </c>
      <c r="BR145" s="50">
        <v>3428</v>
      </c>
      <c r="BS145" s="50">
        <v>3151</v>
      </c>
      <c r="BT145" s="50">
        <v>3089</v>
      </c>
      <c r="BU145" s="50">
        <v>2941</v>
      </c>
      <c r="BV145" s="50">
        <v>2998</v>
      </c>
      <c r="BW145" s="50">
        <v>2889</v>
      </c>
      <c r="BX145" s="50">
        <v>2752</v>
      </c>
      <c r="BY145" s="50">
        <v>2594</v>
      </c>
      <c r="BZ145" s="50">
        <v>2494</v>
      </c>
      <c r="CA145" s="50">
        <v>2502</v>
      </c>
      <c r="CB145" s="50">
        <v>2437</v>
      </c>
      <c r="CC145" s="50">
        <v>2294</v>
      </c>
      <c r="CD145" s="50">
        <v>2267</v>
      </c>
      <c r="CE145" s="50">
        <v>2215</v>
      </c>
      <c r="CF145" s="50">
        <v>2131</v>
      </c>
      <c r="CG145" s="50">
        <v>2121</v>
      </c>
      <c r="CH145" s="50">
        <v>2105</v>
      </c>
      <c r="CI145" s="50">
        <v>1909</v>
      </c>
      <c r="CJ145" s="50">
        <v>1863</v>
      </c>
      <c r="CK145" s="50">
        <v>1815</v>
      </c>
      <c r="CL145" s="50">
        <v>1746</v>
      </c>
      <c r="CM145" s="50">
        <v>1471</v>
      </c>
      <c r="CN145" s="50">
        <v>1238</v>
      </c>
      <c r="CO145" s="50">
        <v>1206</v>
      </c>
      <c r="CP145" s="50">
        <v>1145</v>
      </c>
      <c r="CQ145" s="50">
        <v>1025</v>
      </c>
      <c r="CR145" s="50">
        <v>886</v>
      </c>
      <c r="CS145" s="50">
        <v>779</v>
      </c>
      <c r="CT145" s="50">
        <v>742</v>
      </c>
      <c r="CU145" s="50">
        <v>614</v>
      </c>
      <c r="CV145" s="50">
        <v>552</v>
      </c>
      <c r="CW145" s="50">
        <v>428</v>
      </c>
      <c r="CX145" s="50">
        <v>350</v>
      </c>
      <c r="CY145" s="51">
        <v>1056</v>
      </c>
      <c r="CZ145" s="50">
        <v>2571</v>
      </c>
      <c r="DA145" s="50">
        <v>2670</v>
      </c>
      <c r="DB145" s="50">
        <v>2710</v>
      </c>
      <c r="DC145" s="50">
        <v>2855</v>
      </c>
      <c r="DD145" s="50">
        <v>2931</v>
      </c>
      <c r="DE145" s="50">
        <v>2984</v>
      </c>
      <c r="DF145" s="50">
        <v>2967</v>
      </c>
      <c r="DG145" s="50">
        <v>3049</v>
      </c>
      <c r="DH145" s="50">
        <v>3077</v>
      </c>
      <c r="DI145" s="50">
        <v>3209</v>
      </c>
      <c r="DJ145" s="50">
        <v>3133</v>
      </c>
      <c r="DK145" s="50">
        <v>3241</v>
      </c>
      <c r="DL145" s="50">
        <v>3241</v>
      </c>
      <c r="DM145" s="50">
        <v>3108</v>
      </c>
      <c r="DN145" s="50">
        <v>2950</v>
      </c>
      <c r="DO145" s="50">
        <v>2949</v>
      </c>
      <c r="DP145" s="50">
        <v>2803</v>
      </c>
      <c r="DQ145" s="50">
        <v>2832</v>
      </c>
      <c r="DR145" s="50">
        <v>2815</v>
      </c>
      <c r="DS145" s="50">
        <v>2409</v>
      </c>
      <c r="DT145" s="50">
        <v>2479</v>
      </c>
      <c r="DU145" s="50">
        <v>2637</v>
      </c>
      <c r="DV145" s="50">
        <v>2544</v>
      </c>
      <c r="DW145" s="50">
        <v>2794</v>
      </c>
      <c r="DX145" s="50">
        <v>2780</v>
      </c>
      <c r="DY145" s="50">
        <v>2780</v>
      </c>
      <c r="DZ145" s="50">
        <v>2789</v>
      </c>
      <c r="EA145" s="50">
        <v>2868</v>
      </c>
      <c r="EB145" s="50">
        <v>2908</v>
      </c>
      <c r="EC145" s="50">
        <v>2958</v>
      </c>
      <c r="ED145" s="50">
        <v>2902</v>
      </c>
      <c r="EE145" s="50">
        <v>3013</v>
      </c>
      <c r="EF145" s="50">
        <v>3052</v>
      </c>
      <c r="EG145" s="50">
        <v>3024</v>
      </c>
      <c r="EH145" s="50">
        <v>3027</v>
      </c>
      <c r="EI145" s="50">
        <v>3061</v>
      </c>
      <c r="EJ145" s="50">
        <v>3118</v>
      </c>
      <c r="EK145" s="50">
        <v>3044</v>
      </c>
      <c r="EL145" s="50">
        <v>3071</v>
      </c>
      <c r="EM145" s="50">
        <v>3222</v>
      </c>
      <c r="EN145" s="50">
        <v>3279</v>
      </c>
      <c r="EO145" s="50">
        <v>3160</v>
      </c>
      <c r="EP145" s="50">
        <v>2954</v>
      </c>
      <c r="EQ145" s="50">
        <v>2942</v>
      </c>
      <c r="ER145" s="50">
        <v>2981</v>
      </c>
      <c r="ES145" s="50">
        <v>3105</v>
      </c>
      <c r="ET145" s="50">
        <v>3161</v>
      </c>
      <c r="EU145" s="50">
        <v>3324</v>
      </c>
      <c r="EV145" s="50">
        <v>3441</v>
      </c>
      <c r="EW145" s="50">
        <v>3486</v>
      </c>
      <c r="EX145" s="50">
        <v>3544</v>
      </c>
      <c r="EY145" s="50">
        <v>3559</v>
      </c>
      <c r="EZ145" s="50">
        <v>3562</v>
      </c>
      <c r="FA145" s="50">
        <v>3437</v>
      </c>
      <c r="FB145" s="50">
        <v>3506</v>
      </c>
      <c r="FC145" s="50">
        <v>3600</v>
      </c>
      <c r="FD145" s="50">
        <v>3495</v>
      </c>
      <c r="FE145" s="50">
        <v>3266</v>
      </c>
      <c r="FF145" s="50">
        <v>3226</v>
      </c>
      <c r="FG145" s="50">
        <v>3134</v>
      </c>
      <c r="FH145" s="50">
        <v>3067</v>
      </c>
      <c r="FI145" s="50">
        <v>2930</v>
      </c>
      <c r="FJ145" s="50">
        <v>2923</v>
      </c>
      <c r="FK145" s="50">
        <v>2809</v>
      </c>
      <c r="FL145" s="50">
        <v>2713</v>
      </c>
      <c r="FM145" s="50">
        <v>2509</v>
      </c>
      <c r="FN145" s="50">
        <v>2412</v>
      </c>
      <c r="FO145" s="50">
        <v>2477</v>
      </c>
      <c r="FP145" s="50">
        <v>2324</v>
      </c>
      <c r="FQ145" s="50">
        <v>2393</v>
      </c>
      <c r="FR145" s="50">
        <v>2376</v>
      </c>
      <c r="FS145" s="50">
        <v>2385</v>
      </c>
      <c r="FT145" s="50">
        <v>2289</v>
      </c>
      <c r="FU145" s="50">
        <v>2344</v>
      </c>
      <c r="FV145" s="50">
        <v>2168</v>
      </c>
      <c r="FW145" s="50">
        <v>2111</v>
      </c>
      <c r="FX145" s="50">
        <v>2056</v>
      </c>
      <c r="FY145" s="50">
        <v>1996</v>
      </c>
      <c r="FZ145" s="50">
        <v>1775</v>
      </c>
      <c r="GA145" s="50">
        <v>1601</v>
      </c>
      <c r="GB145" s="50">
        <v>1524</v>
      </c>
      <c r="GC145" s="50">
        <v>1475</v>
      </c>
      <c r="GD145" s="50">
        <v>1277</v>
      </c>
      <c r="GE145" s="50">
        <v>1212</v>
      </c>
      <c r="GF145" s="50">
        <v>1130</v>
      </c>
      <c r="GG145" s="50">
        <v>1055</v>
      </c>
      <c r="GH145" s="50">
        <v>934</v>
      </c>
      <c r="GI145" s="50">
        <v>807</v>
      </c>
      <c r="GJ145" s="50">
        <v>752</v>
      </c>
      <c r="GK145" s="50">
        <v>647</v>
      </c>
      <c r="GL145" s="51">
        <v>2594</v>
      </c>
    </row>
    <row r="146" spans="1:194" s="1" customFormat="1" hidden="1" x14ac:dyDescent="0.25">
      <c r="A146" s="59" t="s">
        <v>232</v>
      </c>
      <c r="B146" s="109" t="s">
        <v>383</v>
      </c>
      <c r="C146" s="30" t="str">
        <f>CONCATENATE(A146," - ",B146)</f>
        <v>NI – Health and Social Care Trusts - South Eastern Health and Social Care Trust</v>
      </c>
      <c r="D146" s="51">
        <f t="shared" si="45"/>
        <v>135718</v>
      </c>
      <c r="E146" s="51">
        <f t="shared" si="45"/>
        <v>146761</v>
      </c>
      <c r="F146" s="52">
        <f>G146+H146</f>
        <v>364191</v>
      </c>
      <c r="G146" s="52">
        <f>SUM(M146:CY146)</f>
        <v>177795</v>
      </c>
      <c r="H146" s="53">
        <f>SUM(CZ146:GL146)</f>
        <v>186396</v>
      </c>
      <c r="I146" s="53">
        <f>SUM(AE146:CY146)</f>
        <v>135718</v>
      </c>
      <c r="J146" s="53">
        <f>SUM(DR146:GL146)</f>
        <v>146761</v>
      </c>
      <c r="K146" s="50">
        <f>SUM(M146:AD146)</f>
        <v>42077</v>
      </c>
      <c r="L146" s="51">
        <f>SUM(CZ146:DQ146)</f>
        <v>39635</v>
      </c>
      <c r="M146" s="50">
        <v>2008</v>
      </c>
      <c r="N146" s="50">
        <v>2102</v>
      </c>
      <c r="O146" s="50">
        <v>2146</v>
      </c>
      <c r="P146" s="50">
        <v>2275</v>
      </c>
      <c r="Q146" s="50">
        <v>2361</v>
      </c>
      <c r="R146" s="50">
        <v>2376</v>
      </c>
      <c r="S146" s="50">
        <v>2384</v>
      </c>
      <c r="T146" s="50">
        <v>2428</v>
      </c>
      <c r="U146" s="50">
        <v>2450</v>
      </c>
      <c r="V146" s="50">
        <v>2502</v>
      </c>
      <c r="W146" s="50">
        <v>2469</v>
      </c>
      <c r="X146" s="50">
        <v>2511</v>
      </c>
      <c r="Y146" s="50">
        <v>2540</v>
      </c>
      <c r="Z146" s="50">
        <v>2510</v>
      </c>
      <c r="AA146" s="50">
        <v>2357</v>
      </c>
      <c r="AB146" s="50">
        <v>2269</v>
      </c>
      <c r="AC146" s="50">
        <v>2258</v>
      </c>
      <c r="AD146" s="50">
        <v>2131</v>
      </c>
      <c r="AE146" s="50">
        <v>2107</v>
      </c>
      <c r="AF146" s="50">
        <v>1921</v>
      </c>
      <c r="AG146" s="50">
        <v>1947</v>
      </c>
      <c r="AH146" s="50">
        <v>1991</v>
      </c>
      <c r="AI146" s="50">
        <v>1989</v>
      </c>
      <c r="AJ146" s="50">
        <v>1999</v>
      </c>
      <c r="AK146" s="50">
        <v>2065</v>
      </c>
      <c r="AL146" s="50">
        <v>2104</v>
      </c>
      <c r="AM146" s="50">
        <v>2095</v>
      </c>
      <c r="AN146" s="50">
        <v>2072</v>
      </c>
      <c r="AO146" s="50">
        <v>2115</v>
      </c>
      <c r="AP146" s="50">
        <v>2128</v>
      </c>
      <c r="AQ146" s="50">
        <v>2222</v>
      </c>
      <c r="AR146" s="50">
        <v>2190</v>
      </c>
      <c r="AS146" s="50">
        <v>2253</v>
      </c>
      <c r="AT146" s="50">
        <v>2196</v>
      </c>
      <c r="AU146" s="50">
        <v>2182</v>
      </c>
      <c r="AV146" s="50">
        <v>2220</v>
      </c>
      <c r="AW146" s="50">
        <v>2208</v>
      </c>
      <c r="AX146" s="50">
        <v>2196</v>
      </c>
      <c r="AY146" s="50">
        <v>2197</v>
      </c>
      <c r="AZ146" s="50">
        <v>2241</v>
      </c>
      <c r="BA146" s="50">
        <v>2220</v>
      </c>
      <c r="BB146" s="50">
        <v>2110</v>
      </c>
      <c r="BC146" s="50">
        <v>2062</v>
      </c>
      <c r="BD146" s="50">
        <v>2026</v>
      </c>
      <c r="BE146" s="50">
        <v>2058</v>
      </c>
      <c r="BF146" s="50">
        <v>2062</v>
      </c>
      <c r="BG146" s="50">
        <v>2131</v>
      </c>
      <c r="BH146" s="50">
        <v>2252</v>
      </c>
      <c r="BI146" s="50">
        <v>2296</v>
      </c>
      <c r="BJ146" s="50">
        <v>2371</v>
      </c>
      <c r="BK146" s="50">
        <v>2308</v>
      </c>
      <c r="BL146" s="50">
        <v>2459</v>
      </c>
      <c r="BM146" s="50">
        <v>2538</v>
      </c>
      <c r="BN146" s="50">
        <v>2479</v>
      </c>
      <c r="BO146" s="50">
        <v>2505</v>
      </c>
      <c r="BP146" s="50">
        <v>2580</v>
      </c>
      <c r="BQ146" s="50">
        <v>2439</v>
      </c>
      <c r="BR146" s="50">
        <v>2450</v>
      </c>
      <c r="BS146" s="50">
        <v>2427</v>
      </c>
      <c r="BT146" s="50">
        <v>2392</v>
      </c>
      <c r="BU146" s="50">
        <v>2306</v>
      </c>
      <c r="BV146" s="50">
        <v>2187</v>
      </c>
      <c r="BW146" s="50">
        <v>2222</v>
      </c>
      <c r="BX146" s="50">
        <v>2146</v>
      </c>
      <c r="BY146" s="50">
        <v>2108</v>
      </c>
      <c r="BZ146" s="50">
        <v>1962</v>
      </c>
      <c r="CA146" s="50">
        <v>1970</v>
      </c>
      <c r="CB146" s="50">
        <v>1886</v>
      </c>
      <c r="CC146" s="50">
        <v>1857</v>
      </c>
      <c r="CD146" s="50">
        <v>1858</v>
      </c>
      <c r="CE146" s="50">
        <v>1852</v>
      </c>
      <c r="CF146" s="50">
        <v>1751</v>
      </c>
      <c r="CG146" s="50">
        <v>1823</v>
      </c>
      <c r="CH146" s="50">
        <v>1744</v>
      </c>
      <c r="CI146" s="50">
        <v>1638</v>
      </c>
      <c r="CJ146" s="50">
        <v>1574</v>
      </c>
      <c r="CK146" s="50">
        <v>1474</v>
      </c>
      <c r="CL146" s="50">
        <v>1384</v>
      </c>
      <c r="CM146" s="50">
        <v>1221</v>
      </c>
      <c r="CN146" s="50">
        <v>994</v>
      </c>
      <c r="CO146" s="50">
        <v>924</v>
      </c>
      <c r="CP146" s="50">
        <v>912</v>
      </c>
      <c r="CQ146" s="50">
        <v>786</v>
      </c>
      <c r="CR146" s="50">
        <v>728</v>
      </c>
      <c r="CS146" s="50">
        <v>630</v>
      </c>
      <c r="CT146" s="50">
        <v>581</v>
      </c>
      <c r="CU146" s="50">
        <v>458</v>
      </c>
      <c r="CV146" s="50">
        <v>413</v>
      </c>
      <c r="CW146" s="50">
        <v>338</v>
      </c>
      <c r="CX146" s="50">
        <v>300</v>
      </c>
      <c r="CY146" s="51">
        <v>888</v>
      </c>
      <c r="CZ146" s="50">
        <v>1802</v>
      </c>
      <c r="DA146" s="50">
        <v>1967</v>
      </c>
      <c r="DB146" s="50">
        <v>2013</v>
      </c>
      <c r="DC146" s="50">
        <v>2078</v>
      </c>
      <c r="DD146" s="50">
        <v>2199</v>
      </c>
      <c r="DE146" s="50">
        <v>2164</v>
      </c>
      <c r="DF146" s="50">
        <v>2231</v>
      </c>
      <c r="DG146" s="50">
        <v>2291</v>
      </c>
      <c r="DH146" s="50">
        <v>2483</v>
      </c>
      <c r="DI146" s="50">
        <v>2386</v>
      </c>
      <c r="DJ146" s="50">
        <v>2308</v>
      </c>
      <c r="DK146" s="50">
        <v>2380</v>
      </c>
      <c r="DL146" s="50">
        <v>2462</v>
      </c>
      <c r="DM146" s="50">
        <v>2364</v>
      </c>
      <c r="DN146" s="50">
        <v>2147</v>
      </c>
      <c r="DO146" s="50">
        <v>2142</v>
      </c>
      <c r="DP146" s="50">
        <v>2162</v>
      </c>
      <c r="DQ146" s="50">
        <v>2056</v>
      </c>
      <c r="DR146" s="50">
        <v>2002</v>
      </c>
      <c r="DS146" s="50">
        <v>1697</v>
      </c>
      <c r="DT146" s="50">
        <v>1553</v>
      </c>
      <c r="DU146" s="50">
        <v>1728</v>
      </c>
      <c r="DV146" s="50">
        <v>1769</v>
      </c>
      <c r="DW146" s="50">
        <v>1828</v>
      </c>
      <c r="DX146" s="50">
        <v>1823</v>
      </c>
      <c r="DY146" s="50">
        <v>1888</v>
      </c>
      <c r="DZ146" s="50">
        <v>2063</v>
      </c>
      <c r="EA146" s="50">
        <v>2173</v>
      </c>
      <c r="EB146" s="50">
        <v>2185</v>
      </c>
      <c r="EC146" s="50">
        <v>2220</v>
      </c>
      <c r="ED146" s="50">
        <v>2298</v>
      </c>
      <c r="EE146" s="50">
        <v>2335</v>
      </c>
      <c r="EF146" s="50">
        <v>2374</v>
      </c>
      <c r="EG146" s="50">
        <v>2369</v>
      </c>
      <c r="EH146" s="50">
        <v>2395</v>
      </c>
      <c r="EI146" s="50">
        <v>2331</v>
      </c>
      <c r="EJ146" s="50">
        <v>2364</v>
      </c>
      <c r="EK146" s="50">
        <v>2360</v>
      </c>
      <c r="EL146" s="50">
        <v>2360</v>
      </c>
      <c r="EM146" s="50">
        <v>2457</v>
      </c>
      <c r="EN146" s="50">
        <v>2469</v>
      </c>
      <c r="EO146" s="50">
        <v>2437</v>
      </c>
      <c r="EP146" s="50">
        <v>2317</v>
      </c>
      <c r="EQ146" s="50">
        <v>2296</v>
      </c>
      <c r="ER146" s="50">
        <v>2258</v>
      </c>
      <c r="ES146" s="50">
        <v>2320</v>
      </c>
      <c r="ET146" s="50">
        <v>2385</v>
      </c>
      <c r="EU146" s="50">
        <v>2527</v>
      </c>
      <c r="EV146" s="50">
        <v>2473</v>
      </c>
      <c r="EW146" s="50">
        <v>2664</v>
      </c>
      <c r="EX146" s="50">
        <v>2688</v>
      </c>
      <c r="EY146" s="50">
        <v>2682</v>
      </c>
      <c r="EZ146" s="50">
        <v>2718</v>
      </c>
      <c r="FA146" s="50">
        <v>2760</v>
      </c>
      <c r="FB146" s="50">
        <v>2661</v>
      </c>
      <c r="FC146" s="50">
        <v>2724</v>
      </c>
      <c r="FD146" s="50">
        <v>2679</v>
      </c>
      <c r="FE146" s="50">
        <v>2613</v>
      </c>
      <c r="FF146" s="50">
        <v>2603</v>
      </c>
      <c r="FG146" s="50">
        <v>2606</v>
      </c>
      <c r="FH146" s="50">
        <v>2462</v>
      </c>
      <c r="FI146" s="50">
        <v>2386</v>
      </c>
      <c r="FJ146" s="50">
        <v>2323</v>
      </c>
      <c r="FK146" s="50">
        <v>2272</v>
      </c>
      <c r="FL146" s="50">
        <v>2129</v>
      </c>
      <c r="FM146" s="50">
        <v>2017</v>
      </c>
      <c r="FN146" s="50">
        <v>1989</v>
      </c>
      <c r="FO146" s="50">
        <v>2009</v>
      </c>
      <c r="FP146" s="50">
        <v>1967</v>
      </c>
      <c r="FQ146" s="50">
        <v>1953</v>
      </c>
      <c r="FR146" s="50">
        <v>1944</v>
      </c>
      <c r="FS146" s="50">
        <v>2012</v>
      </c>
      <c r="FT146" s="50">
        <v>2027</v>
      </c>
      <c r="FU146" s="50">
        <v>1979</v>
      </c>
      <c r="FV146" s="50">
        <v>1787</v>
      </c>
      <c r="FW146" s="50">
        <v>1747</v>
      </c>
      <c r="FX146" s="50">
        <v>1686</v>
      </c>
      <c r="FY146" s="50">
        <v>1614</v>
      </c>
      <c r="FZ146" s="50">
        <v>1358</v>
      </c>
      <c r="GA146" s="50">
        <v>1194</v>
      </c>
      <c r="GB146" s="50">
        <v>1127</v>
      </c>
      <c r="GC146" s="50">
        <v>1099</v>
      </c>
      <c r="GD146" s="50">
        <v>1018</v>
      </c>
      <c r="GE146" s="50">
        <v>947</v>
      </c>
      <c r="GF146" s="50">
        <v>857</v>
      </c>
      <c r="GG146" s="50">
        <v>773</v>
      </c>
      <c r="GH146" s="50">
        <v>698</v>
      </c>
      <c r="GI146" s="50">
        <v>691</v>
      </c>
      <c r="GJ146" s="50">
        <v>621</v>
      </c>
      <c r="GK146" s="50">
        <v>494</v>
      </c>
      <c r="GL146" s="51">
        <v>2129</v>
      </c>
    </row>
    <row r="147" spans="1:194" s="1" customFormat="1" hidden="1" x14ac:dyDescent="0.25">
      <c r="A147" s="59" t="s">
        <v>232</v>
      </c>
      <c r="B147" s="109" t="s">
        <v>384</v>
      </c>
      <c r="C147" s="30" t="str">
        <f>CONCATENATE(A147," - ",B147)</f>
        <v>NI – Health and Social Care Trusts - Southern Health and Social Care Trust</v>
      </c>
      <c r="D147" s="51">
        <f t="shared" si="45"/>
        <v>143165</v>
      </c>
      <c r="E147" s="51">
        <f t="shared" si="45"/>
        <v>146057</v>
      </c>
      <c r="F147" s="52">
        <f>G147+H147</f>
        <v>388688</v>
      </c>
      <c r="G147" s="52">
        <f>SUM(M147:CY147)</f>
        <v>194148</v>
      </c>
      <c r="H147" s="53">
        <f>SUM(CZ147:GL147)</f>
        <v>194540</v>
      </c>
      <c r="I147" s="53">
        <f>SUM(AE147:CY147)</f>
        <v>143165</v>
      </c>
      <c r="J147" s="53">
        <f>SUM(DR147:GL147)</f>
        <v>146057</v>
      </c>
      <c r="K147" s="50">
        <f>SUM(M147:AD147)</f>
        <v>50983</v>
      </c>
      <c r="L147" s="51">
        <f>SUM(CZ147:DQ147)</f>
        <v>48483</v>
      </c>
      <c r="M147" s="50">
        <v>2570</v>
      </c>
      <c r="N147" s="50">
        <v>2814</v>
      </c>
      <c r="O147" s="50">
        <v>2834</v>
      </c>
      <c r="P147" s="50">
        <v>2833</v>
      </c>
      <c r="Q147" s="50">
        <v>3022</v>
      </c>
      <c r="R147" s="50">
        <v>2909</v>
      </c>
      <c r="S147" s="50">
        <v>2966</v>
      </c>
      <c r="T147" s="50">
        <v>2951</v>
      </c>
      <c r="U147" s="50">
        <v>3030</v>
      </c>
      <c r="V147" s="50">
        <v>2943</v>
      </c>
      <c r="W147" s="50">
        <v>2957</v>
      </c>
      <c r="X147" s="50">
        <v>3029</v>
      </c>
      <c r="Y147" s="50">
        <v>2965</v>
      </c>
      <c r="Z147" s="50">
        <v>2894</v>
      </c>
      <c r="AA147" s="50">
        <v>2652</v>
      </c>
      <c r="AB147" s="50">
        <v>2622</v>
      </c>
      <c r="AC147" s="50">
        <v>2545</v>
      </c>
      <c r="AD147" s="50">
        <v>2447</v>
      </c>
      <c r="AE147" s="50">
        <v>2462</v>
      </c>
      <c r="AF147" s="50">
        <v>2137</v>
      </c>
      <c r="AG147" s="50">
        <v>2093</v>
      </c>
      <c r="AH147" s="50">
        <v>2101</v>
      </c>
      <c r="AI147" s="50">
        <v>2127</v>
      </c>
      <c r="AJ147" s="50">
        <v>2143</v>
      </c>
      <c r="AK147" s="50">
        <v>2367</v>
      </c>
      <c r="AL147" s="50">
        <v>2504</v>
      </c>
      <c r="AM147" s="50">
        <v>2480</v>
      </c>
      <c r="AN147" s="50">
        <v>2463</v>
      </c>
      <c r="AO147" s="50">
        <v>2683</v>
      </c>
      <c r="AP147" s="50">
        <v>2754</v>
      </c>
      <c r="AQ147" s="50">
        <v>2740</v>
      </c>
      <c r="AR147" s="50">
        <v>2740</v>
      </c>
      <c r="AS147" s="50">
        <v>2669</v>
      </c>
      <c r="AT147" s="50">
        <v>2674</v>
      </c>
      <c r="AU147" s="50">
        <v>2665</v>
      </c>
      <c r="AV147" s="50">
        <v>2595</v>
      </c>
      <c r="AW147" s="50">
        <v>2721</v>
      </c>
      <c r="AX147" s="50">
        <v>2650</v>
      </c>
      <c r="AY147" s="50">
        <v>2587</v>
      </c>
      <c r="AZ147" s="50">
        <v>2677</v>
      </c>
      <c r="BA147" s="50">
        <v>2651</v>
      </c>
      <c r="BB147" s="50">
        <v>2503</v>
      </c>
      <c r="BC147" s="50">
        <v>2473</v>
      </c>
      <c r="BD147" s="50">
        <v>2422</v>
      </c>
      <c r="BE147" s="50">
        <v>2436</v>
      </c>
      <c r="BF147" s="50">
        <v>2438</v>
      </c>
      <c r="BG147" s="50">
        <v>2450</v>
      </c>
      <c r="BH147" s="50">
        <v>2601</v>
      </c>
      <c r="BI147" s="50">
        <v>2589</v>
      </c>
      <c r="BJ147" s="50">
        <v>2587</v>
      </c>
      <c r="BK147" s="50">
        <v>2635</v>
      </c>
      <c r="BL147" s="50">
        <v>2584</v>
      </c>
      <c r="BM147" s="50">
        <v>2664</v>
      </c>
      <c r="BN147" s="50">
        <v>2597</v>
      </c>
      <c r="BO147" s="50">
        <v>2598</v>
      </c>
      <c r="BP147" s="50">
        <v>2654</v>
      </c>
      <c r="BQ147" s="50">
        <v>2595</v>
      </c>
      <c r="BR147" s="50">
        <v>2530</v>
      </c>
      <c r="BS147" s="50">
        <v>2405</v>
      </c>
      <c r="BT147" s="50">
        <v>2343</v>
      </c>
      <c r="BU147" s="50">
        <v>2213</v>
      </c>
      <c r="BV147" s="50">
        <v>2176</v>
      </c>
      <c r="BW147" s="50">
        <v>2088</v>
      </c>
      <c r="BX147" s="50">
        <v>1994</v>
      </c>
      <c r="BY147" s="50">
        <v>1883</v>
      </c>
      <c r="BZ147" s="50">
        <v>1863</v>
      </c>
      <c r="CA147" s="50">
        <v>1791</v>
      </c>
      <c r="CB147" s="50">
        <v>1629</v>
      </c>
      <c r="CC147" s="50">
        <v>1589</v>
      </c>
      <c r="CD147" s="50">
        <v>1532</v>
      </c>
      <c r="CE147" s="50">
        <v>1556</v>
      </c>
      <c r="CF147" s="50">
        <v>1532</v>
      </c>
      <c r="CG147" s="50">
        <v>1461</v>
      </c>
      <c r="CH147" s="50">
        <v>1401</v>
      </c>
      <c r="CI147" s="50">
        <v>1293</v>
      </c>
      <c r="CJ147" s="50">
        <v>1286</v>
      </c>
      <c r="CK147" s="50">
        <v>1214</v>
      </c>
      <c r="CL147" s="50">
        <v>1106</v>
      </c>
      <c r="CM147" s="50">
        <v>1014</v>
      </c>
      <c r="CN147" s="50">
        <v>868</v>
      </c>
      <c r="CO147" s="50">
        <v>802</v>
      </c>
      <c r="CP147" s="50">
        <v>783</v>
      </c>
      <c r="CQ147" s="50">
        <v>677</v>
      </c>
      <c r="CR147" s="50">
        <v>643</v>
      </c>
      <c r="CS147" s="50">
        <v>567</v>
      </c>
      <c r="CT147" s="50">
        <v>461</v>
      </c>
      <c r="CU147" s="50">
        <v>377</v>
      </c>
      <c r="CV147" s="50">
        <v>343</v>
      </c>
      <c r="CW147" s="50">
        <v>291</v>
      </c>
      <c r="CX147" s="50">
        <v>231</v>
      </c>
      <c r="CY147" s="51">
        <v>714</v>
      </c>
      <c r="CZ147" s="50">
        <v>2469</v>
      </c>
      <c r="DA147" s="50">
        <v>2512</v>
      </c>
      <c r="DB147" s="50">
        <v>2616</v>
      </c>
      <c r="DC147" s="50">
        <v>2771</v>
      </c>
      <c r="DD147" s="50">
        <v>2833</v>
      </c>
      <c r="DE147" s="50">
        <v>2718</v>
      </c>
      <c r="DF147" s="50">
        <v>2772</v>
      </c>
      <c r="DG147" s="50">
        <v>2914</v>
      </c>
      <c r="DH147" s="50">
        <v>2877</v>
      </c>
      <c r="DI147" s="50">
        <v>2879</v>
      </c>
      <c r="DJ147" s="50">
        <v>2909</v>
      </c>
      <c r="DK147" s="50">
        <v>2827</v>
      </c>
      <c r="DL147" s="50">
        <v>2836</v>
      </c>
      <c r="DM147" s="50">
        <v>2667</v>
      </c>
      <c r="DN147" s="50">
        <v>2619</v>
      </c>
      <c r="DO147" s="50">
        <v>2509</v>
      </c>
      <c r="DP147" s="50">
        <v>2431</v>
      </c>
      <c r="DQ147" s="50">
        <v>2324</v>
      </c>
      <c r="DR147" s="50">
        <v>2289</v>
      </c>
      <c r="DS147" s="50">
        <v>1810</v>
      </c>
      <c r="DT147" s="50">
        <v>1684</v>
      </c>
      <c r="DU147" s="50">
        <v>1802</v>
      </c>
      <c r="DV147" s="50">
        <v>1880</v>
      </c>
      <c r="DW147" s="50">
        <v>2088</v>
      </c>
      <c r="DX147" s="50">
        <v>2149</v>
      </c>
      <c r="DY147" s="50">
        <v>2311</v>
      </c>
      <c r="DZ147" s="50">
        <v>2428</v>
      </c>
      <c r="EA147" s="50">
        <v>2394</v>
      </c>
      <c r="EB147" s="50">
        <v>2482</v>
      </c>
      <c r="EC147" s="50">
        <v>2554</v>
      </c>
      <c r="ED147" s="50">
        <v>2590</v>
      </c>
      <c r="EE147" s="50">
        <v>2649</v>
      </c>
      <c r="EF147" s="50">
        <v>2735</v>
      </c>
      <c r="EG147" s="50">
        <v>2756</v>
      </c>
      <c r="EH147" s="50">
        <v>2713</v>
      </c>
      <c r="EI147" s="50">
        <v>2688</v>
      </c>
      <c r="EJ147" s="50">
        <v>2663</v>
      </c>
      <c r="EK147" s="50">
        <v>2745</v>
      </c>
      <c r="EL147" s="50">
        <v>2715</v>
      </c>
      <c r="EM147" s="50">
        <v>2714</v>
      </c>
      <c r="EN147" s="50">
        <v>2691</v>
      </c>
      <c r="EO147" s="50">
        <v>2634</v>
      </c>
      <c r="EP147" s="50">
        <v>2454</v>
      </c>
      <c r="EQ147" s="50">
        <v>2424</v>
      </c>
      <c r="ER147" s="50">
        <v>2515</v>
      </c>
      <c r="ES147" s="50">
        <v>2467</v>
      </c>
      <c r="ET147" s="50">
        <v>2580</v>
      </c>
      <c r="EU147" s="50">
        <v>2590</v>
      </c>
      <c r="EV147" s="50">
        <v>2663</v>
      </c>
      <c r="EW147" s="50">
        <v>2661</v>
      </c>
      <c r="EX147" s="50">
        <v>2605</v>
      </c>
      <c r="EY147" s="50">
        <v>2665</v>
      </c>
      <c r="EZ147" s="50">
        <v>2649</v>
      </c>
      <c r="FA147" s="50">
        <v>2633</v>
      </c>
      <c r="FB147" s="50">
        <v>2491</v>
      </c>
      <c r="FC147" s="50">
        <v>2584</v>
      </c>
      <c r="FD147" s="50">
        <v>2569</v>
      </c>
      <c r="FE147" s="50">
        <v>2462</v>
      </c>
      <c r="FF147" s="50">
        <v>2445</v>
      </c>
      <c r="FG147" s="50">
        <v>2358</v>
      </c>
      <c r="FH147" s="50">
        <v>2281</v>
      </c>
      <c r="FI147" s="50">
        <v>2140</v>
      </c>
      <c r="FJ147" s="50">
        <v>2100</v>
      </c>
      <c r="FK147" s="50">
        <v>1972</v>
      </c>
      <c r="FL147" s="50">
        <v>1906</v>
      </c>
      <c r="FM147" s="50">
        <v>1786</v>
      </c>
      <c r="FN147" s="50">
        <v>1759</v>
      </c>
      <c r="FO147" s="50">
        <v>1707</v>
      </c>
      <c r="FP147" s="50">
        <v>1665</v>
      </c>
      <c r="FQ147" s="50">
        <v>1619</v>
      </c>
      <c r="FR147" s="50">
        <v>1676</v>
      </c>
      <c r="FS147" s="50">
        <v>1612</v>
      </c>
      <c r="FT147" s="50">
        <v>1621</v>
      </c>
      <c r="FU147" s="50">
        <v>1576</v>
      </c>
      <c r="FV147" s="50">
        <v>1470</v>
      </c>
      <c r="FW147" s="50">
        <v>1429</v>
      </c>
      <c r="FX147" s="50">
        <v>1367</v>
      </c>
      <c r="FY147" s="50">
        <v>1321</v>
      </c>
      <c r="FZ147" s="50">
        <v>1136</v>
      </c>
      <c r="GA147" s="50">
        <v>1058</v>
      </c>
      <c r="GB147" s="50">
        <v>992</v>
      </c>
      <c r="GC147" s="50">
        <v>970</v>
      </c>
      <c r="GD147" s="50">
        <v>858</v>
      </c>
      <c r="GE147" s="50">
        <v>855</v>
      </c>
      <c r="GF147" s="50">
        <v>768</v>
      </c>
      <c r="GG147" s="50">
        <v>707</v>
      </c>
      <c r="GH147" s="50">
        <v>599</v>
      </c>
      <c r="GI147" s="50">
        <v>589</v>
      </c>
      <c r="GJ147" s="50">
        <v>458</v>
      </c>
      <c r="GK147" s="50">
        <v>413</v>
      </c>
      <c r="GL147" s="51">
        <v>1668</v>
      </c>
    </row>
    <row r="148" spans="1:194" s="1" customFormat="1" hidden="1" x14ac:dyDescent="0.25">
      <c r="A148" s="63" t="s">
        <v>232</v>
      </c>
      <c r="B148" s="107" t="s">
        <v>385</v>
      </c>
      <c r="C148" s="44" t="str">
        <f>CONCATENATE(A148," - ",B148)</f>
        <v>NI – Health and Social Care Trusts - Western Health and Social Care Trust</v>
      </c>
      <c r="D148" s="57">
        <f t="shared" si="45"/>
        <v>113341</v>
      </c>
      <c r="E148" s="57">
        <f t="shared" si="45"/>
        <v>116724</v>
      </c>
      <c r="F148" s="48">
        <f>G148+H148</f>
        <v>303207</v>
      </c>
      <c r="G148" s="48">
        <f>SUM(M148:CY148)</f>
        <v>150793</v>
      </c>
      <c r="H148" s="49">
        <f>SUM(CZ148:GL148)</f>
        <v>152414</v>
      </c>
      <c r="I148" s="49">
        <f>SUM(AE148:CY148)</f>
        <v>113341</v>
      </c>
      <c r="J148" s="49">
        <f>SUM(DR148:GL148)</f>
        <v>116724</v>
      </c>
      <c r="K148" s="56">
        <f>SUM(M148:AD148)</f>
        <v>37452</v>
      </c>
      <c r="L148" s="57">
        <f>SUM(CZ148:DQ148)</f>
        <v>35690</v>
      </c>
      <c r="M148" s="56">
        <v>1867</v>
      </c>
      <c r="N148" s="56">
        <v>1935</v>
      </c>
      <c r="O148" s="56">
        <v>2030</v>
      </c>
      <c r="P148" s="56">
        <v>2018</v>
      </c>
      <c r="Q148" s="56">
        <v>2200</v>
      </c>
      <c r="R148" s="56">
        <v>2069</v>
      </c>
      <c r="S148" s="56">
        <v>2026</v>
      </c>
      <c r="T148" s="56">
        <v>2125</v>
      </c>
      <c r="U148" s="56">
        <v>2274</v>
      </c>
      <c r="V148" s="56">
        <v>2156</v>
      </c>
      <c r="W148" s="56">
        <v>2207</v>
      </c>
      <c r="X148" s="56">
        <v>2236</v>
      </c>
      <c r="Y148" s="56">
        <v>2218</v>
      </c>
      <c r="Z148" s="56">
        <v>2110</v>
      </c>
      <c r="AA148" s="56">
        <v>2033</v>
      </c>
      <c r="AB148" s="56">
        <v>1969</v>
      </c>
      <c r="AC148" s="56">
        <v>1976</v>
      </c>
      <c r="AD148" s="56">
        <v>2003</v>
      </c>
      <c r="AE148" s="56">
        <v>1968</v>
      </c>
      <c r="AF148" s="56">
        <v>1839</v>
      </c>
      <c r="AG148" s="56">
        <v>1834</v>
      </c>
      <c r="AH148" s="56">
        <v>1754</v>
      </c>
      <c r="AI148" s="56">
        <v>1796</v>
      </c>
      <c r="AJ148" s="56">
        <v>1807</v>
      </c>
      <c r="AK148" s="56">
        <v>1838</v>
      </c>
      <c r="AL148" s="56">
        <v>1800</v>
      </c>
      <c r="AM148" s="56">
        <v>1823</v>
      </c>
      <c r="AN148" s="56">
        <v>1827</v>
      </c>
      <c r="AO148" s="56">
        <v>1868</v>
      </c>
      <c r="AP148" s="56">
        <v>1840</v>
      </c>
      <c r="AQ148" s="56">
        <v>1927</v>
      </c>
      <c r="AR148" s="56">
        <v>1966</v>
      </c>
      <c r="AS148" s="56">
        <v>1898</v>
      </c>
      <c r="AT148" s="56">
        <v>2049</v>
      </c>
      <c r="AU148" s="56">
        <v>2004</v>
      </c>
      <c r="AV148" s="56">
        <v>1966</v>
      </c>
      <c r="AW148" s="56">
        <v>1892</v>
      </c>
      <c r="AX148" s="56">
        <v>1838</v>
      </c>
      <c r="AY148" s="56">
        <v>1843</v>
      </c>
      <c r="AZ148" s="56">
        <v>1850</v>
      </c>
      <c r="BA148" s="56">
        <v>1925</v>
      </c>
      <c r="BB148" s="56">
        <v>1800</v>
      </c>
      <c r="BC148" s="56">
        <v>1798</v>
      </c>
      <c r="BD148" s="56">
        <v>1786</v>
      </c>
      <c r="BE148" s="56">
        <v>1830</v>
      </c>
      <c r="BF148" s="56">
        <v>1902</v>
      </c>
      <c r="BG148" s="56">
        <v>1920</v>
      </c>
      <c r="BH148" s="56">
        <v>1997</v>
      </c>
      <c r="BI148" s="56">
        <v>2120</v>
      </c>
      <c r="BJ148" s="56">
        <v>2127</v>
      </c>
      <c r="BK148" s="56">
        <v>2172</v>
      </c>
      <c r="BL148" s="56">
        <v>2123</v>
      </c>
      <c r="BM148" s="56">
        <v>2128</v>
      </c>
      <c r="BN148" s="56">
        <v>2053</v>
      </c>
      <c r="BO148" s="56">
        <v>2121</v>
      </c>
      <c r="BP148" s="56">
        <v>2118</v>
      </c>
      <c r="BQ148" s="56">
        <v>2099</v>
      </c>
      <c r="BR148" s="56">
        <v>2087</v>
      </c>
      <c r="BS148" s="56">
        <v>1997</v>
      </c>
      <c r="BT148" s="56">
        <v>1954</v>
      </c>
      <c r="BU148" s="56">
        <v>1833</v>
      </c>
      <c r="BV148" s="56">
        <v>1730</v>
      </c>
      <c r="BW148" s="56">
        <v>1687</v>
      </c>
      <c r="BX148" s="56">
        <v>1639</v>
      </c>
      <c r="BY148" s="56">
        <v>1635</v>
      </c>
      <c r="BZ148" s="56">
        <v>1598</v>
      </c>
      <c r="CA148" s="56">
        <v>1539</v>
      </c>
      <c r="CB148" s="56">
        <v>1486</v>
      </c>
      <c r="CC148" s="56">
        <v>1430</v>
      </c>
      <c r="CD148" s="56">
        <v>1469</v>
      </c>
      <c r="CE148" s="56">
        <v>1412</v>
      </c>
      <c r="CF148" s="56">
        <v>1429</v>
      </c>
      <c r="CG148" s="56">
        <v>1278</v>
      </c>
      <c r="CH148" s="56">
        <v>1286</v>
      </c>
      <c r="CI148" s="56">
        <v>1108</v>
      </c>
      <c r="CJ148" s="56">
        <v>1066</v>
      </c>
      <c r="CK148" s="56">
        <v>1057</v>
      </c>
      <c r="CL148" s="56">
        <v>893</v>
      </c>
      <c r="CM148" s="56">
        <v>791</v>
      </c>
      <c r="CN148" s="56">
        <v>753</v>
      </c>
      <c r="CO148" s="56">
        <v>654</v>
      </c>
      <c r="CP148" s="56">
        <v>624</v>
      </c>
      <c r="CQ148" s="56">
        <v>598</v>
      </c>
      <c r="CR148" s="56">
        <v>546</v>
      </c>
      <c r="CS148" s="56">
        <v>443</v>
      </c>
      <c r="CT148" s="56">
        <v>360</v>
      </c>
      <c r="CU148" s="56">
        <v>329</v>
      </c>
      <c r="CV148" s="56">
        <v>296</v>
      </c>
      <c r="CW148" s="56">
        <v>263</v>
      </c>
      <c r="CX148" s="56">
        <v>217</v>
      </c>
      <c r="CY148" s="57">
        <v>608</v>
      </c>
      <c r="CZ148" s="56">
        <v>1748</v>
      </c>
      <c r="DA148" s="56">
        <v>1794</v>
      </c>
      <c r="DB148" s="56">
        <v>1968</v>
      </c>
      <c r="DC148" s="56">
        <v>1989</v>
      </c>
      <c r="DD148" s="56">
        <v>2025</v>
      </c>
      <c r="DE148" s="56">
        <v>2100</v>
      </c>
      <c r="DF148" s="56">
        <v>2049</v>
      </c>
      <c r="DG148" s="56">
        <v>1982</v>
      </c>
      <c r="DH148" s="56">
        <v>2115</v>
      </c>
      <c r="DI148" s="56">
        <v>2205</v>
      </c>
      <c r="DJ148" s="56">
        <v>2095</v>
      </c>
      <c r="DK148" s="56">
        <v>2094</v>
      </c>
      <c r="DL148" s="56">
        <v>2081</v>
      </c>
      <c r="DM148" s="56">
        <v>1969</v>
      </c>
      <c r="DN148" s="56">
        <v>1960</v>
      </c>
      <c r="DO148" s="56">
        <v>1830</v>
      </c>
      <c r="DP148" s="56">
        <v>1808</v>
      </c>
      <c r="DQ148" s="56">
        <v>1878</v>
      </c>
      <c r="DR148" s="56">
        <v>1880</v>
      </c>
      <c r="DS148" s="56">
        <v>1570</v>
      </c>
      <c r="DT148" s="56">
        <v>1421</v>
      </c>
      <c r="DU148" s="56">
        <v>1591</v>
      </c>
      <c r="DV148" s="56">
        <v>1611</v>
      </c>
      <c r="DW148" s="56">
        <v>1698</v>
      </c>
      <c r="DX148" s="56">
        <v>1749</v>
      </c>
      <c r="DY148" s="56">
        <v>1763</v>
      </c>
      <c r="DZ148" s="56">
        <v>1750</v>
      </c>
      <c r="EA148" s="56">
        <v>1811</v>
      </c>
      <c r="EB148" s="56">
        <v>1874</v>
      </c>
      <c r="EC148" s="56">
        <v>1842</v>
      </c>
      <c r="ED148" s="56">
        <v>1925</v>
      </c>
      <c r="EE148" s="56">
        <v>1949</v>
      </c>
      <c r="EF148" s="56">
        <v>1957</v>
      </c>
      <c r="EG148" s="56">
        <v>2006</v>
      </c>
      <c r="EH148" s="56">
        <v>2014</v>
      </c>
      <c r="EI148" s="56">
        <v>1956</v>
      </c>
      <c r="EJ148" s="56">
        <v>2008</v>
      </c>
      <c r="EK148" s="56">
        <v>1978</v>
      </c>
      <c r="EL148" s="56">
        <v>1910</v>
      </c>
      <c r="EM148" s="56">
        <v>1994</v>
      </c>
      <c r="EN148" s="56">
        <v>2017</v>
      </c>
      <c r="EO148" s="56">
        <v>1993</v>
      </c>
      <c r="EP148" s="56">
        <v>1949</v>
      </c>
      <c r="EQ148" s="56">
        <v>1955</v>
      </c>
      <c r="ER148" s="56">
        <v>1885</v>
      </c>
      <c r="ES148" s="56">
        <v>1941</v>
      </c>
      <c r="ET148" s="56">
        <v>2030</v>
      </c>
      <c r="EU148" s="56">
        <v>2150</v>
      </c>
      <c r="EV148" s="56">
        <v>2172</v>
      </c>
      <c r="EW148" s="56">
        <v>2221</v>
      </c>
      <c r="EX148" s="56">
        <v>2134</v>
      </c>
      <c r="EY148" s="56">
        <v>2205</v>
      </c>
      <c r="EZ148" s="56">
        <v>2213</v>
      </c>
      <c r="FA148" s="56">
        <v>2147</v>
      </c>
      <c r="FB148" s="56">
        <v>2217</v>
      </c>
      <c r="FC148" s="56">
        <v>2233</v>
      </c>
      <c r="FD148" s="56">
        <v>2080</v>
      </c>
      <c r="FE148" s="56">
        <v>2029</v>
      </c>
      <c r="FF148" s="56">
        <v>1987</v>
      </c>
      <c r="FG148" s="56">
        <v>1941</v>
      </c>
      <c r="FH148" s="56">
        <v>1864</v>
      </c>
      <c r="FI148" s="56">
        <v>1859</v>
      </c>
      <c r="FJ148" s="56">
        <v>1772</v>
      </c>
      <c r="FK148" s="56">
        <v>1690</v>
      </c>
      <c r="FL148" s="56">
        <v>1607</v>
      </c>
      <c r="FM148" s="56">
        <v>1602</v>
      </c>
      <c r="FN148" s="56">
        <v>1563</v>
      </c>
      <c r="FO148" s="56">
        <v>1534</v>
      </c>
      <c r="FP148" s="56">
        <v>1455</v>
      </c>
      <c r="FQ148" s="56">
        <v>1422</v>
      </c>
      <c r="FR148" s="56">
        <v>1413</v>
      </c>
      <c r="FS148" s="56">
        <v>1346</v>
      </c>
      <c r="FT148" s="56">
        <v>1328</v>
      </c>
      <c r="FU148" s="56">
        <v>1315</v>
      </c>
      <c r="FV148" s="56">
        <v>1217</v>
      </c>
      <c r="FW148" s="56">
        <v>1179</v>
      </c>
      <c r="FX148" s="56">
        <v>1117</v>
      </c>
      <c r="FY148" s="56">
        <v>1012</v>
      </c>
      <c r="FZ148" s="56">
        <v>919</v>
      </c>
      <c r="GA148" s="56">
        <v>831</v>
      </c>
      <c r="GB148" s="56">
        <v>761</v>
      </c>
      <c r="GC148" s="56">
        <v>763</v>
      </c>
      <c r="GD148" s="56">
        <v>677</v>
      </c>
      <c r="GE148" s="56">
        <v>692</v>
      </c>
      <c r="GF148" s="56">
        <v>583</v>
      </c>
      <c r="GG148" s="56">
        <v>534</v>
      </c>
      <c r="GH148" s="56">
        <v>466</v>
      </c>
      <c r="GI148" s="56">
        <v>440</v>
      </c>
      <c r="GJ148" s="56">
        <v>352</v>
      </c>
      <c r="GK148" s="56">
        <v>332</v>
      </c>
      <c r="GL148" s="57">
        <v>1323</v>
      </c>
    </row>
    <row r="149" spans="1:194" s="127" customFormat="1" hidden="1" x14ac:dyDescent="0.25">
      <c r="A149" s="128"/>
      <c r="B149" s="129"/>
      <c r="C149" s="128"/>
      <c r="D149" s="41">
        <f>SUM(D144:D148)</f>
        <v>707833</v>
      </c>
      <c r="E149" s="41">
        <f t="shared" ref="E149:L149" si="46">SUM(E144:E148)</f>
        <v>746569</v>
      </c>
      <c r="F149" s="41">
        <f t="shared" si="46"/>
        <v>1895510</v>
      </c>
      <c r="G149" s="41">
        <f t="shared" si="46"/>
        <v>934155</v>
      </c>
      <c r="H149" s="41">
        <f t="shared" si="46"/>
        <v>961355</v>
      </c>
      <c r="I149" s="41">
        <f t="shared" si="46"/>
        <v>707833</v>
      </c>
      <c r="J149" s="41">
        <f t="shared" si="46"/>
        <v>746569</v>
      </c>
      <c r="K149" s="41">
        <f t="shared" si="46"/>
        <v>226322</v>
      </c>
      <c r="L149" s="41">
        <f t="shared" si="46"/>
        <v>214786</v>
      </c>
      <c r="M149" s="40"/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F149" s="40"/>
      <c r="AG149" s="40"/>
      <c r="AH149" s="40"/>
      <c r="AI149" s="40"/>
      <c r="AJ149" s="40"/>
      <c r="AK149" s="40"/>
      <c r="AL149" s="40"/>
      <c r="AM149" s="40"/>
      <c r="AN149" s="40"/>
      <c r="AO149" s="40"/>
      <c r="AP149" s="40"/>
      <c r="AQ149" s="40"/>
      <c r="AR149" s="40"/>
      <c r="AS149" s="40"/>
      <c r="AT149" s="40"/>
      <c r="AU149" s="40"/>
      <c r="AV149" s="40"/>
      <c r="AW149" s="40"/>
      <c r="AX149" s="40"/>
      <c r="AY149" s="40"/>
      <c r="AZ149" s="40"/>
      <c r="BA149" s="40"/>
      <c r="BB149" s="40"/>
      <c r="BC149" s="40"/>
      <c r="BD149" s="40"/>
      <c r="BE149" s="40"/>
      <c r="BF149" s="40"/>
      <c r="BG149" s="40"/>
      <c r="BH149" s="40"/>
      <c r="BI149" s="40"/>
      <c r="BJ149" s="40"/>
      <c r="BK149" s="40"/>
      <c r="BL149" s="40"/>
      <c r="BM149" s="40"/>
      <c r="BN149" s="40"/>
      <c r="BO149" s="40"/>
      <c r="BP149" s="40"/>
      <c r="BQ149" s="40"/>
      <c r="BR149" s="40"/>
      <c r="BS149" s="40"/>
      <c r="BT149" s="40"/>
      <c r="BU149" s="40"/>
      <c r="BV149" s="40"/>
      <c r="BW149" s="40"/>
      <c r="BX149" s="40"/>
      <c r="BY149" s="40"/>
      <c r="BZ149" s="40"/>
      <c r="CA149" s="40"/>
      <c r="CB149" s="40"/>
      <c r="CC149" s="40"/>
      <c r="CD149" s="40"/>
      <c r="CE149" s="40"/>
      <c r="CF149" s="40"/>
      <c r="CG149" s="40"/>
      <c r="CH149" s="40"/>
      <c r="CI149" s="40"/>
      <c r="CJ149" s="40"/>
      <c r="CK149" s="40"/>
      <c r="CL149" s="40"/>
      <c r="CM149" s="40"/>
      <c r="CN149" s="40"/>
      <c r="CO149" s="40"/>
      <c r="CP149" s="40"/>
      <c r="CQ149" s="40"/>
      <c r="CR149" s="40"/>
      <c r="CS149" s="40"/>
      <c r="CT149" s="40"/>
      <c r="CU149" s="40"/>
      <c r="CV149" s="40"/>
      <c r="CW149" s="40"/>
      <c r="CX149" s="40"/>
      <c r="CY149" s="41"/>
      <c r="CZ149" s="40"/>
      <c r="DA149" s="40"/>
      <c r="DB149" s="40"/>
      <c r="DC149" s="40"/>
      <c r="DD149" s="40"/>
      <c r="DE149" s="40"/>
      <c r="DF149" s="40"/>
      <c r="DG149" s="40"/>
      <c r="DH149" s="40"/>
      <c r="DI149" s="40"/>
      <c r="DJ149" s="40"/>
      <c r="DK149" s="40"/>
      <c r="DL149" s="40"/>
      <c r="DM149" s="40"/>
      <c r="DN149" s="40"/>
      <c r="DO149" s="40"/>
      <c r="DP149" s="40"/>
      <c r="DQ149" s="40"/>
      <c r="DR149" s="40"/>
      <c r="DS149" s="40"/>
      <c r="DT149" s="40"/>
      <c r="DU149" s="40"/>
      <c r="DV149" s="40"/>
      <c r="DW149" s="40"/>
      <c r="DX149" s="40"/>
      <c r="DY149" s="40"/>
      <c r="DZ149" s="40"/>
      <c r="EA149" s="40"/>
      <c r="EB149" s="40"/>
      <c r="EC149" s="40"/>
      <c r="ED149" s="40"/>
      <c r="EE149" s="40"/>
      <c r="EF149" s="40"/>
      <c r="EG149" s="40"/>
      <c r="EH149" s="40"/>
      <c r="EI149" s="40"/>
      <c r="EJ149" s="40"/>
      <c r="EK149" s="40"/>
      <c r="EL149" s="40"/>
      <c r="EM149" s="40"/>
      <c r="EN149" s="40"/>
      <c r="EO149" s="40"/>
      <c r="EP149" s="40"/>
      <c r="EQ149" s="40"/>
      <c r="ER149" s="40"/>
      <c r="ES149" s="40"/>
      <c r="ET149" s="40"/>
      <c r="EU149" s="40"/>
      <c r="EV149" s="40"/>
      <c r="EW149" s="40"/>
      <c r="EX149" s="40"/>
      <c r="EY149" s="40"/>
      <c r="EZ149" s="40"/>
      <c r="FA149" s="40"/>
      <c r="FB149" s="40"/>
      <c r="FC149" s="40"/>
      <c r="FD149" s="40"/>
      <c r="FE149" s="40"/>
      <c r="FF149" s="40"/>
      <c r="FG149" s="40"/>
      <c r="FH149" s="40"/>
      <c r="FI149" s="40"/>
      <c r="FJ149" s="40"/>
      <c r="FK149" s="40"/>
      <c r="FL149" s="40"/>
      <c r="FM149" s="40"/>
      <c r="FN149" s="40"/>
      <c r="FO149" s="40"/>
      <c r="FP149" s="40"/>
      <c r="FQ149" s="40"/>
      <c r="FR149" s="40"/>
      <c r="FS149" s="40"/>
      <c r="FT149" s="40"/>
      <c r="FU149" s="40"/>
      <c r="FV149" s="40"/>
      <c r="FW149" s="40"/>
      <c r="FX149" s="40"/>
      <c r="FY149" s="40"/>
      <c r="FZ149" s="40"/>
      <c r="GA149" s="40"/>
      <c r="GB149" s="40"/>
      <c r="GC149" s="40"/>
      <c r="GD149" s="40"/>
      <c r="GE149" s="40"/>
      <c r="GF149" s="40"/>
      <c r="GG149" s="40"/>
      <c r="GH149" s="40"/>
      <c r="GI149" s="40"/>
      <c r="GJ149" s="40"/>
      <c r="GK149" s="40"/>
      <c r="GL149" s="41"/>
    </row>
    <row r="150" spans="1:194" s="1" customFormat="1" hidden="1" x14ac:dyDescent="0.25">
      <c r="A150" s="73" t="s">
        <v>228</v>
      </c>
      <c r="B150" s="110" t="s">
        <v>386</v>
      </c>
      <c r="C150" s="72" t="str">
        <f>CONCATENATE(A150," - ",B150)</f>
        <v>NHSE regions - East of England</v>
      </c>
      <c r="D150" s="61">
        <f t="shared" ref="D150:E156" si="47">I150</f>
        <v>2500273</v>
      </c>
      <c r="E150" s="61">
        <f t="shared" si="47"/>
        <v>2631851</v>
      </c>
      <c r="F150" s="554">
        <f t="shared" ref="F150:F156" si="48">G150+H150</f>
        <v>6563018</v>
      </c>
      <c r="G150" s="554">
        <f t="shared" ref="G150:G156" si="49">SUM(M150:CY150)</f>
        <v>3234684</v>
      </c>
      <c r="H150" s="62">
        <f t="shared" ref="H150:H156" si="50">SUM(CZ150:GL150)</f>
        <v>3328334</v>
      </c>
      <c r="I150" s="62">
        <f t="shared" ref="I150:I156" si="51">SUM(AE150:CY150)</f>
        <v>2500273</v>
      </c>
      <c r="J150" s="62">
        <f t="shared" ref="J150:J156" si="52">SUM(DR150:GL150)</f>
        <v>2631851</v>
      </c>
      <c r="K150" s="555">
        <f t="shared" ref="K150:K156" si="53">SUM(M150:AD150)</f>
        <v>734411</v>
      </c>
      <c r="L150" s="61">
        <f t="shared" ref="L150:L156" si="54">SUM(CZ150:DQ150)</f>
        <v>696483</v>
      </c>
      <c r="M150" s="50">
        <v>36179</v>
      </c>
      <c r="N150" s="50">
        <v>37688</v>
      </c>
      <c r="O150" s="50">
        <v>39501</v>
      </c>
      <c r="P150" s="50">
        <v>40835</v>
      </c>
      <c r="Q150" s="50">
        <v>41975</v>
      </c>
      <c r="R150" s="50">
        <v>41921</v>
      </c>
      <c r="S150" s="50">
        <v>42240</v>
      </c>
      <c r="T150" s="50">
        <v>43245</v>
      </c>
      <c r="U150" s="50">
        <v>44076</v>
      </c>
      <c r="V150" s="50">
        <v>43947</v>
      </c>
      <c r="W150" s="50">
        <v>43020</v>
      </c>
      <c r="X150" s="50">
        <v>42369</v>
      </c>
      <c r="Y150" s="50">
        <v>42864</v>
      </c>
      <c r="Z150" s="50">
        <v>41130</v>
      </c>
      <c r="AA150" s="50">
        <v>40105</v>
      </c>
      <c r="AB150" s="50">
        <v>38471</v>
      </c>
      <c r="AC150" s="50">
        <v>38040</v>
      </c>
      <c r="AD150" s="50">
        <v>36805</v>
      </c>
      <c r="AE150" s="50">
        <v>35998</v>
      </c>
      <c r="AF150" s="50">
        <v>32286</v>
      </c>
      <c r="AG150" s="50">
        <v>32670</v>
      </c>
      <c r="AH150" s="50">
        <v>34114</v>
      </c>
      <c r="AI150" s="50">
        <v>36675</v>
      </c>
      <c r="AJ150" s="50">
        <v>38482</v>
      </c>
      <c r="AK150" s="50">
        <v>38758</v>
      </c>
      <c r="AL150" s="50">
        <v>38567</v>
      </c>
      <c r="AM150" s="50">
        <v>39854</v>
      </c>
      <c r="AN150" s="50">
        <v>38612</v>
      </c>
      <c r="AO150" s="50">
        <v>38660</v>
      </c>
      <c r="AP150" s="50">
        <v>39979</v>
      </c>
      <c r="AQ150" s="50">
        <v>40218</v>
      </c>
      <c r="AR150" s="50">
        <v>40558</v>
      </c>
      <c r="AS150" s="50">
        <v>41717</v>
      </c>
      <c r="AT150" s="50">
        <v>40750</v>
      </c>
      <c r="AU150" s="50">
        <v>41732</v>
      </c>
      <c r="AV150" s="50">
        <v>41202</v>
      </c>
      <c r="AW150" s="50">
        <v>40669</v>
      </c>
      <c r="AX150" s="50">
        <v>40535</v>
      </c>
      <c r="AY150" s="50">
        <v>41951</v>
      </c>
      <c r="AZ150" s="50">
        <v>42280</v>
      </c>
      <c r="BA150" s="50">
        <v>42928</v>
      </c>
      <c r="BB150" s="50">
        <v>41886</v>
      </c>
      <c r="BC150" s="50">
        <v>39553</v>
      </c>
      <c r="BD150" s="50">
        <v>39247</v>
      </c>
      <c r="BE150" s="50">
        <v>39813</v>
      </c>
      <c r="BF150" s="50">
        <v>40773</v>
      </c>
      <c r="BG150" s="50">
        <v>41351</v>
      </c>
      <c r="BH150" s="50">
        <v>42820</v>
      </c>
      <c r="BI150" s="50">
        <v>44007</v>
      </c>
      <c r="BJ150" s="50">
        <v>44957</v>
      </c>
      <c r="BK150" s="50">
        <v>44329</v>
      </c>
      <c r="BL150" s="50">
        <v>45611</v>
      </c>
      <c r="BM150" s="50">
        <v>44839</v>
      </c>
      <c r="BN150" s="50">
        <v>46207</v>
      </c>
      <c r="BO150" s="50">
        <v>46118</v>
      </c>
      <c r="BP150" s="50">
        <v>45951</v>
      </c>
      <c r="BQ150" s="50">
        <v>45080</v>
      </c>
      <c r="BR150" s="50">
        <v>44115</v>
      </c>
      <c r="BS150" s="50">
        <v>42996</v>
      </c>
      <c r="BT150" s="50">
        <v>41664</v>
      </c>
      <c r="BU150" s="50">
        <v>39456</v>
      </c>
      <c r="BV150" s="50">
        <v>38338</v>
      </c>
      <c r="BW150" s="50">
        <v>37553</v>
      </c>
      <c r="BX150" s="50">
        <v>36093</v>
      </c>
      <c r="BY150" s="50">
        <v>34557</v>
      </c>
      <c r="BZ150" s="50">
        <v>32841</v>
      </c>
      <c r="CA150" s="50">
        <v>33005</v>
      </c>
      <c r="CB150" s="50">
        <v>32499</v>
      </c>
      <c r="CC150" s="50">
        <v>31413</v>
      </c>
      <c r="CD150" s="50">
        <v>31393</v>
      </c>
      <c r="CE150" s="50">
        <v>31940</v>
      </c>
      <c r="CF150" s="50">
        <v>32905</v>
      </c>
      <c r="CG150" s="50">
        <v>35107</v>
      </c>
      <c r="CH150" s="50">
        <v>38203</v>
      </c>
      <c r="CI150" s="50">
        <v>29080</v>
      </c>
      <c r="CJ150" s="50">
        <v>27365</v>
      </c>
      <c r="CK150" s="50">
        <v>26822</v>
      </c>
      <c r="CL150" s="50">
        <v>23988</v>
      </c>
      <c r="CM150" s="50">
        <v>20859</v>
      </c>
      <c r="CN150" s="50">
        <v>17478</v>
      </c>
      <c r="CO150" s="50">
        <v>17956</v>
      </c>
      <c r="CP150" s="50">
        <v>17464</v>
      </c>
      <c r="CQ150" s="50">
        <v>16479</v>
      </c>
      <c r="CR150" s="50">
        <v>15246</v>
      </c>
      <c r="CS150" s="50">
        <v>13310</v>
      </c>
      <c r="CT150" s="50">
        <v>12177</v>
      </c>
      <c r="CU150" s="50">
        <v>10489</v>
      </c>
      <c r="CV150" s="50">
        <v>9105</v>
      </c>
      <c r="CW150" s="50">
        <v>7954</v>
      </c>
      <c r="CX150" s="50">
        <v>6667</v>
      </c>
      <c r="CY150" s="51">
        <v>22019</v>
      </c>
      <c r="CZ150" s="50">
        <v>34091</v>
      </c>
      <c r="DA150" s="50">
        <v>35385</v>
      </c>
      <c r="DB150" s="50">
        <v>37453</v>
      </c>
      <c r="DC150" s="50">
        <v>38403</v>
      </c>
      <c r="DD150" s="50">
        <v>40231</v>
      </c>
      <c r="DE150" s="50">
        <v>39810</v>
      </c>
      <c r="DF150" s="50">
        <v>40327</v>
      </c>
      <c r="DG150" s="50">
        <v>41088</v>
      </c>
      <c r="DH150" s="50">
        <v>42145</v>
      </c>
      <c r="DI150" s="50">
        <v>41365</v>
      </c>
      <c r="DJ150" s="50">
        <v>41299</v>
      </c>
      <c r="DK150" s="50">
        <v>40663</v>
      </c>
      <c r="DL150" s="50">
        <v>40383</v>
      </c>
      <c r="DM150" s="50">
        <v>38628</v>
      </c>
      <c r="DN150" s="50">
        <v>37919</v>
      </c>
      <c r="DO150" s="50">
        <v>36356</v>
      </c>
      <c r="DP150" s="50">
        <v>36296</v>
      </c>
      <c r="DQ150" s="50">
        <v>34641</v>
      </c>
      <c r="DR150" s="50">
        <v>33279</v>
      </c>
      <c r="DS150" s="50">
        <v>29544</v>
      </c>
      <c r="DT150" s="50">
        <v>29033</v>
      </c>
      <c r="DU150" s="50">
        <v>31726</v>
      </c>
      <c r="DV150" s="50">
        <v>33625</v>
      </c>
      <c r="DW150" s="50">
        <v>36469</v>
      </c>
      <c r="DX150" s="50">
        <v>37093</v>
      </c>
      <c r="DY150" s="50">
        <v>36144</v>
      </c>
      <c r="DZ150" s="50">
        <v>37567</v>
      </c>
      <c r="EA150" s="50">
        <v>37138</v>
      </c>
      <c r="EB150" s="50">
        <v>38397</v>
      </c>
      <c r="EC150" s="50">
        <v>39663</v>
      </c>
      <c r="ED150" s="50">
        <v>40525</v>
      </c>
      <c r="EE150" s="50">
        <v>41599</v>
      </c>
      <c r="EF150" s="50">
        <v>43454</v>
      </c>
      <c r="EG150" s="50">
        <v>42837</v>
      </c>
      <c r="EH150" s="50">
        <v>43309</v>
      </c>
      <c r="EI150" s="50">
        <v>43575</v>
      </c>
      <c r="EJ150" s="50">
        <v>42994</v>
      </c>
      <c r="EK150" s="50">
        <v>43744</v>
      </c>
      <c r="EL150" s="50">
        <v>44613</v>
      </c>
      <c r="EM150" s="50">
        <v>45082</v>
      </c>
      <c r="EN150" s="50">
        <v>44896</v>
      </c>
      <c r="EO150" s="50">
        <v>43276</v>
      </c>
      <c r="EP150" s="50">
        <v>40178</v>
      </c>
      <c r="EQ150" s="50">
        <v>40014</v>
      </c>
      <c r="ER150" s="50">
        <v>40314</v>
      </c>
      <c r="ES150" s="50">
        <v>41652</v>
      </c>
      <c r="ET150" s="50">
        <v>42103</v>
      </c>
      <c r="EU150" s="50">
        <v>43599</v>
      </c>
      <c r="EV150" s="50">
        <v>45166</v>
      </c>
      <c r="EW150" s="50">
        <v>46658</v>
      </c>
      <c r="EX150" s="50">
        <v>45022</v>
      </c>
      <c r="EY150" s="50">
        <v>46353</v>
      </c>
      <c r="EZ150" s="50">
        <v>47023</v>
      </c>
      <c r="FA150" s="50">
        <v>46999</v>
      </c>
      <c r="FB150" s="50">
        <v>47640</v>
      </c>
      <c r="FC150" s="50">
        <v>46937</v>
      </c>
      <c r="FD150" s="50">
        <v>46678</v>
      </c>
      <c r="FE150" s="50">
        <v>45209</v>
      </c>
      <c r="FF150" s="50">
        <v>43872</v>
      </c>
      <c r="FG150" s="50">
        <v>42473</v>
      </c>
      <c r="FH150" s="50">
        <v>40145</v>
      </c>
      <c r="FI150" s="50">
        <v>39591</v>
      </c>
      <c r="FJ150" s="50">
        <v>38789</v>
      </c>
      <c r="FK150" s="50">
        <v>37293</v>
      </c>
      <c r="FL150" s="50">
        <v>36346</v>
      </c>
      <c r="FM150" s="50">
        <v>35309</v>
      </c>
      <c r="FN150" s="50">
        <v>35731</v>
      </c>
      <c r="FO150" s="50">
        <v>34863</v>
      </c>
      <c r="FP150" s="50">
        <v>34202</v>
      </c>
      <c r="FQ150" s="50">
        <v>34299</v>
      </c>
      <c r="FR150" s="50">
        <v>34964</v>
      </c>
      <c r="FS150" s="50">
        <v>35937</v>
      </c>
      <c r="FT150" s="50">
        <v>38230</v>
      </c>
      <c r="FU150" s="50">
        <v>43105</v>
      </c>
      <c r="FV150" s="50">
        <v>31747</v>
      </c>
      <c r="FW150" s="50">
        <v>30189</v>
      </c>
      <c r="FX150" s="50">
        <v>29696</v>
      </c>
      <c r="FY150" s="50">
        <v>27607</v>
      </c>
      <c r="FZ150" s="50">
        <v>23867</v>
      </c>
      <c r="GA150" s="50">
        <v>20849</v>
      </c>
      <c r="GB150" s="50">
        <v>21634</v>
      </c>
      <c r="GC150" s="50">
        <v>21293</v>
      </c>
      <c r="GD150" s="50">
        <v>20020</v>
      </c>
      <c r="GE150" s="50">
        <v>18807</v>
      </c>
      <c r="GF150" s="50">
        <v>17600</v>
      </c>
      <c r="GG150" s="50">
        <v>16122</v>
      </c>
      <c r="GH150" s="50">
        <v>14442</v>
      </c>
      <c r="GI150" s="50">
        <v>12924</v>
      </c>
      <c r="GJ150" s="50">
        <v>12207</v>
      </c>
      <c r="GK150" s="50">
        <v>10995</v>
      </c>
      <c r="GL150" s="51">
        <v>45576</v>
      </c>
    </row>
    <row r="151" spans="1:194" s="1" customFormat="1" hidden="1" x14ac:dyDescent="0.25">
      <c r="A151" s="64" t="s">
        <v>228</v>
      </c>
      <c r="B151" s="110" t="s">
        <v>387</v>
      </c>
      <c r="C151" s="30" t="str">
        <f>CONCATENATE(A151," - ",B151)</f>
        <v>NHSE regions - London</v>
      </c>
      <c r="D151" s="51">
        <f t="shared" si="47"/>
        <v>3464261</v>
      </c>
      <c r="E151" s="51">
        <f t="shared" si="47"/>
        <v>3490632</v>
      </c>
      <c r="F151" s="52">
        <f t="shared" si="48"/>
        <v>9002488</v>
      </c>
      <c r="G151" s="52">
        <f t="shared" si="49"/>
        <v>4514378</v>
      </c>
      <c r="H151" s="53">
        <f t="shared" si="50"/>
        <v>4488110</v>
      </c>
      <c r="I151" s="53">
        <f t="shared" si="51"/>
        <v>3464261</v>
      </c>
      <c r="J151" s="53">
        <f t="shared" si="52"/>
        <v>3490632</v>
      </c>
      <c r="K151" s="50">
        <f t="shared" si="53"/>
        <v>1050117</v>
      </c>
      <c r="L151" s="51">
        <f t="shared" si="54"/>
        <v>997478</v>
      </c>
      <c r="M151" s="50">
        <v>59120</v>
      </c>
      <c r="N151" s="50">
        <v>59971</v>
      </c>
      <c r="O151" s="50">
        <v>61501</v>
      </c>
      <c r="P151" s="50">
        <v>61785</v>
      </c>
      <c r="Q151" s="50">
        <v>63038</v>
      </c>
      <c r="R151" s="50">
        <v>62023</v>
      </c>
      <c r="S151" s="50">
        <v>61762</v>
      </c>
      <c r="T151" s="50">
        <v>62578</v>
      </c>
      <c r="U151" s="50">
        <v>64098</v>
      </c>
      <c r="V151" s="50">
        <v>60322</v>
      </c>
      <c r="W151" s="50">
        <v>58771</v>
      </c>
      <c r="X151" s="50">
        <v>56958</v>
      </c>
      <c r="Y151" s="50">
        <v>57392</v>
      </c>
      <c r="Z151" s="50">
        <v>55939</v>
      </c>
      <c r="AA151" s="50">
        <v>53649</v>
      </c>
      <c r="AB151" s="50">
        <v>51738</v>
      </c>
      <c r="AC151" s="50">
        <v>50072</v>
      </c>
      <c r="AD151" s="50">
        <v>49400</v>
      </c>
      <c r="AE151" s="50">
        <v>48185</v>
      </c>
      <c r="AF151" s="50">
        <v>45436</v>
      </c>
      <c r="AG151" s="50">
        <v>46475</v>
      </c>
      <c r="AH151" s="50">
        <v>50290</v>
      </c>
      <c r="AI151" s="50">
        <v>55339</v>
      </c>
      <c r="AJ151" s="50">
        <v>63126</v>
      </c>
      <c r="AK151" s="50">
        <v>68840</v>
      </c>
      <c r="AL151" s="50">
        <v>71388</v>
      </c>
      <c r="AM151" s="50">
        <v>74857</v>
      </c>
      <c r="AN151" s="50">
        <v>75347</v>
      </c>
      <c r="AO151" s="50">
        <v>78699</v>
      </c>
      <c r="AP151" s="50">
        <v>81658</v>
      </c>
      <c r="AQ151" s="50">
        <v>83535</v>
      </c>
      <c r="AR151" s="50">
        <v>84467</v>
      </c>
      <c r="AS151" s="50">
        <v>86149</v>
      </c>
      <c r="AT151" s="50">
        <v>83749</v>
      </c>
      <c r="AU151" s="50">
        <v>86118</v>
      </c>
      <c r="AV151" s="50">
        <v>85421</v>
      </c>
      <c r="AW151" s="50">
        <v>82027</v>
      </c>
      <c r="AX151" s="50">
        <v>81350</v>
      </c>
      <c r="AY151" s="50">
        <v>78919</v>
      </c>
      <c r="AZ151" s="50">
        <v>78499</v>
      </c>
      <c r="BA151" s="50">
        <v>76432</v>
      </c>
      <c r="BB151" s="50">
        <v>73081</v>
      </c>
      <c r="BC151" s="50">
        <v>68839</v>
      </c>
      <c r="BD151" s="50">
        <v>66288</v>
      </c>
      <c r="BE151" s="50">
        <v>63810</v>
      </c>
      <c r="BF151" s="50">
        <v>62372</v>
      </c>
      <c r="BG151" s="50">
        <v>60817</v>
      </c>
      <c r="BH151" s="50">
        <v>60454</v>
      </c>
      <c r="BI151" s="50">
        <v>60312</v>
      </c>
      <c r="BJ151" s="50">
        <v>59288</v>
      </c>
      <c r="BK151" s="50">
        <v>57956</v>
      </c>
      <c r="BL151" s="50">
        <v>56742</v>
      </c>
      <c r="BM151" s="50">
        <v>56836</v>
      </c>
      <c r="BN151" s="50">
        <v>56142</v>
      </c>
      <c r="BO151" s="50">
        <v>54897</v>
      </c>
      <c r="BP151" s="50">
        <v>53488</v>
      </c>
      <c r="BQ151" s="50">
        <v>52715</v>
      </c>
      <c r="BR151" s="50">
        <v>49913</v>
      </c>
      <c r="BS151" s="50">
        <v>47299</v>
      </c>
      <c r="BT151" s="50">
        <v>45630</v>
      </c>
      <c r="BU151" s="50">
        <v>43672</v>
      </c>
      <c r="BV151" s="50">
        <v>41496</v>
      </c>
      <c r="BW151" s="50">
        <v>39483</v>
      </c>
      <c r="BX151" s="50">
        <v>37422</v>
      </c>
      <c r="BY151" s="50">
        <v>35861</v>
      </c>
      <c r="BZ151" s="50">
        <v>33638</v>
      </c>
      <c r="CA151" s="50">
        <v>31277</v>
      </c>
      <c r="CB151" s="50">
        <v>29962</v>
      </c>
      <c r="CC151" s="50">
        <v>28546</v>
      </c>
      <c r="CD151" s="50">
        <v>27638</v>
      </c>
      <c r="CE151" s="50">
        <v>27158</v>
      </c>
      <c r="CF151" s="50">
        <v>26482</v>
      </c>
      <c r="CG151" s="50">
        <v>26650</v>
      </c>
      <c r="CH151" s="50">
        <v>27863</v>
      </c>
      <c r="CI151" s="50">
        <v>22071</v>
      </c>
      <c r="CJ151" s="50">
        <v>20209</v>
      </c>
      <c r="CK151" s="50">
        <v>19496</v>
      </c>
      <c r="CL151" s="50">
        <v>17848</v>
      </c>
      <c r="CM151" s="50">
        <v>15924</v>
      </c>
      <c r="CN151" s="50">
        <v>14216</v>
      </c>
      <c r="CO151" s="50">
        <v>15093</v>
      </c>
      <c r="CP151" s="50">
        <v>14293</v>
      </c>
      <c r="CQ151" s="50">
        <v>13283</v>
      </c>
      <c r="CR151" s="50">
        <v>11915</v>
      </c>
      <c r="CS151" s="50">
        <v>11054</v>
      </c>
      <c r="CT151" s="50">
        <v>9815</v>
      </c>
      <c r="CU151" s="50">
        <v>8623</v>
      </c>
      <c r="CV151" s="50">
        <v>7479</v>
      </c>
      <c r="CW151" s="50">
        <v>6609</v>
      </c>
      <c r="CX151" s="50">
        <v>5529</v>
      </c>
      <c r="CY151" s="51">
        <v>20471</v>
      </c>
      <c r="CZ151" s="50">
        <v>56125</v>
      </c>
      <c r="DA151" s="50">
        <v>57008</v>
      </c>
      <c r="DB151" s="50">
        <v>58106</v>
      </c>
      <c r="DC151" s="50">
        <v>59393</v>
      </c>
      <c r="DD151" s="50">
        <v>59752</v>
      </c>
      <c r="DE151" s="50">
        <v>58965</v>
      </c>
      <c r="DF151" s="50">
        <v>58313</v>
      </c>
      <c r="DG151" s="50">
        <v>60099</v>
      </c>
      <c r="DH151" s="50">
        <v>61102</v>
      </c>
      <c r="DI151" s="50">
        <v>57071</v>
      </c>
      <c r="DJ151" s="50">
        <v>55425</v>
      </c>
      <c r="DK151" s="50">
        <v>54568</v>
      </c>
      <c r="DL151" s="50">
        <v>54555</v>
      </c>
      <c r="DM151" s="50">
        <v>52486</v>
      </c>
      <c r="DN151" s="50">
        <v>51010</v>
      </c>
      <c r="DO151" s="50">
        <v>48584</v>
      </c>
      <c r="DP151" s="50">
        <v>47562</v>
      </c>
      <c r="DQ151" s="50">
        <v>47354</v>
      </c>
      <c r="DR151" s="50">
        <v>44670</v>
      </c>
      <c r="DS151" s="50">
        <v>41455</v>
      </c>
      <c r="DT151" s="50">
        <v>42088</v>
      </c>
      <c r="DU151" s="50">
        <v>45483</v>
      </c>
      <c r="DV151" s="50">
        <v>53627</v>
      </c>
      <c r="DW151" s="50">
        <v>62608</v>
      </c>
      <c r="DX151" s="50">
        <v>68718</v>
      </c>
      <c r="DY151" s="50">
        <v>72364</v>
      </c>
      <c r="DZ151" s="50">
        <v>73157</v>
      </c>
      <c r="EA151" s="50">
        <v>74879</v>
      </c>
      <c r="EB151" s="50">
        <v>76594</v>
      </c>
      <c r="EC151" s="50">
        <v>78905</v>
      </c>
      <c r="ED151" s="50">
        <v>78329</v>
      </c>
      <c r="EE151" s="50">
        <v>79860</v>
      </c>
      <c r="EF151" s="50">
        <v>81388</v>
      </c>
      <c r="EG151" s="50">
        <v>79634</v>
      </c>
      <c r="EH151" s="50">
        <v>78855</v>
      </c>
      <c r="EI151" s="50">
        <v>77316</v>
      </c>
      <c r="EJ151" s="50">
        <v>74759</v>
      </c>
      <c r="EK151" s="50">
        <v>74563</v>
      </c>
      <c r="EL151" s="50">
        <v>74110</v>
      </c>
      <c r="EM151" s="50">
        <v>72970</v>
      </c>
      <c r="EN151" s="50">
        <v>71595</v>
      </c>
      <c r="EO151" s="50">
        <v>68964</v>
      </c>
      <c r="EP151" s="50">
        <v>64406</v>
      </c>
      <c r="EQ151" s="50">
        <v>62638</v>
      </c>
      <c r="ER151" s="50">
        <v>61410</v>
      </c>
      <c r="ES151" s="50">
        <v>60069</v>
      </c>
      <c r="ET151" s="50">
        <v>59291</v>
      </c>
      <c r="EU151" s="50">
        <v>58624</v>
      </c>
      <c r="EV151" s="50">
        <v>58650</v>
      </c>
      <c r="EW151" s="50">
        <v>58658</v>
      </c>
      <c r="EX151" s="50">
        <v>57966</v>
      </c>
      <c r="EY151" s="50">
        <v>58287</v>
      </c>
      <c r="EZ151" s="50">
        <v>57534</v>
      </c>
      <c r="FA151" s="50">
        <v>56751</v>
      </c>
      <c r="FB151" s="50">
        <v>56827</v>
      </c>
      <c r="FC151" s="50">
        <v>55436</v>
      </c>
      <c r="FD151" s="50">
        <v>54339</v>
      </c>
      <c r="FE151" s="50">
        <v>52462</v>
      </c>
      <c r="FF151" s="50">
        <v>49883</v>
      </c>
      <c r="FG151" s="50">
        <v>47557</v>
      </c>
      <c r="FH151" s="50">
        <v>45975</v>
      </c>
      <c r="FI151" s="50">
        <v>43235</v>
      </c>
      <c r="FJ151" s="50">
        <v>41293</v>
      </c>
      <c r="FK151" s="50">
        <v>39406</v>
      </c>
      <c r="FL151" s="50">
        <v>37733</v>
      </c>
      <c r="FM151" s="50">
        <v>35832</v>
      </c>
      <c r="FN151" s="50">
        <v>34763</v>
      </c>
      <c r="FO151" s="50">
        <v>33288</v>
      </c>
      <c r="FP151" s="50">
        <v>32138</v>
      </c>
      <c r="FQ151" s="50">
        <v>31060</v>
      </c>
      <c r="FR151" s="50">
        <v>30966</v>
      </c>
      <c r="FS151" s="50">
        <v>30627</v>
      </c>
      <c r="FT151" s="50">
        <v>30649</v>
      </c>
      <c r="FU151" s="50">
        <v>31550</v>
      </c>
      <c r="FV151" s="50">
        <v>26416</v>
      </c>
      <c r="FW151" s="50">
        <v>24385</v>
      </c>
      <c r="FX151" s="50">
        <v>23523</v>
      </c>
      <c r="FY151" s="50">
        <v>22361</v>
      </c>
      <c r="FZ151" s="50">
        <v>20266</v>
      </c>
      <c r="GA151" s="50">
        <v>18191</v>
      </c>
      <c r="GB151" s="50">
        <v>18689</v>
      </c>
      <c r="GC151" s="50">
        <v>18300</v>
      </c>
      <c r="GD151" s="50">
        <v>17399</v>
      </c>
      <c r="GE151" s="50">
        <v>15994</v>
      </c>
      <c r="GF151" s="50">
        <v>14960</v>
      </c>
      <c r="GG151" s="50">
        <v>13785</v>
      </c>
      <c r="GH151" s="50">
        <v>12028</v>
      </c>
      <c r="GI151" s="50">
        <v>11087</v>
      </c>
      <c r="GJ151" s="50">
        <v>9983</v>
      </c>
      <c r="GK151" s="50">
        <v>8870</v>
      </c>
      <c r="GL151" s="51">
        <v>38201</v>
      </c>
    </row>
    <row r="152" spans="1:194" s="1" customFormat="1" hidden="1" x14ac:dyDescent="0.25">
      <c r="A152" s="64" t="s">
        <v>228</v>
      </c>
      <c r="B152" s="110" t="s">
        <v>388</v>
      </c>
      <c r="C152" s="30" t="str">
        <f t="shared" ref="C152:C199" si="55">CONCATENATE(A152," - ",B152)</f>
        <v>NHSE regions - Midlands</v>
      </c>
      <c r="D152" s="51">
        <f t="shared" si="47"/>
        <v>4112569</v>
      </c>
      <c r="E152" s="51">
        <f t="shared" si="47"/>
        <v>4266088</v>
      </c>
      <c r="F152" s="52">
        <f t="shared" si="48"/>
        <v>10658558</v>
      </c>
      <c r="G152" s="52">
        <f t="shared" si="49"/>
        <v>5281149</v>
      </c>
      <c r="H152" s="53">
        <f t="shared" si="50"/>
        <v>5377409</v>
      </c>
      <c r="I152" s="53">
        <f t="shared" si="51"/>
        <v>4112569</v>
      </c>
      <c r="J152" s="53">
        <f t="shared" si="52"/>
        <v>4266088</v>
      </c>
      <c r="K152" s="50">
        <f t="shared" si="53"/>
        <v>1168580</v>
      </c>
      <c r="L152" s="51">
        <f t="shared" si="54"/>
        <v>1111321</v>
      </c>
      <c r="M152" s="50">
        <v>57310</v>
      </c>
      <c r="N152" s="50">
        <v>59823</v>
      </c>
      <c r="O152" s="50">
        <v>62023</v>
      </c>
      <c r="P152" s="50">
        <v>64462</v>
      </c>
      <c r="Q152" s="50">
        <v>66111</v>
      </c>
      <c r="R152" s="50">
        <v>66448</v>
      </c>
      <c r="S152" s="50">
        <v>66915</v>
      </c>
      <c r="T152" s="50">
        <v>68621</v>
      </c>
      <c r="U152" s="50">
        <v>70290</v>
      </c>
      <c r="V152" s="50">
        <v>68811</v>
      </c>
      <c r="W152" s="50">
        <v>67687</v>
      </c>
      <c r="X152" s="50">
        <v>67185</v>
      </c>
      <c r="Y152" s="50">
        <v>68096</v>
      </c>
      <c r="Z152" s="50">
        <v>65548</v>
      </c>
      <c r="AA152" s="50">
        <v>64464</v>
      </c>
      <c r="AB152" s="50">
        <v>62574</v>
      </c>
      <c r="AC152" s="50">
        <v>62025</v>
      </c>
      <c r="AD152" s="50">
        <v>60187</v>
      </c>
      <c r="AE152" s="50">
        <v>60613</v>
      </c>
      <c r="AF152" s="50">
        <v>68076</v>
      </c>
      <c r="AG152" s="50">
        <v>72254</v>
      </c>
      <c r="AH152" s="50">
        <v>72824</v>
      </c>
      <c r="AI152" s="50">
        <v>72203</v>
      </c>
      <c r="AJ152" s="50">
        <v>72664</v>
      </c>
      <c r="AK152" s="50">
        <v>71364</v>
      </c>
      <c r="AL152" s="50">
        <v>71528</v>
      </c>
      <c r="AM152" s="50">
        <v>73128</v>
      </c>
      <c r="AN152" s="50">
        <v>72537</v>
      </c>
      <c r="AO152" s="50">
        <v>73053</v>
      </c>
      <c r="AP152" s="50">
        <v>75466</v>
      </c>
      <c r="AQ152" s="50">
        <v>72632</v>
      </c>
      <c r="AR152" s="50">
        <v>69467</v>
      </c>
      <c r="AS152" s="50">
        <v>68374</v>
      </c>
      <c r="AT152" s="50">
        <v>65826</v>
      </c>
      <c r="AU152" s="50">
        <v>66700</v>
      </c>
      <c r="AV152" s="50">
        <v>66814</v>
      </c>
      <c r="AW152" s="50">
        <v>64554</v>
      </c>
      <c r="AX152" s="50">
        <v>64886</v>
      </c>
      <c r="AY152" s="50">
        <v>64071</v>
      </c>
      <c r="AZ152" s="50">
        <v>65100</v>
      </c>
      <c r="BA152" s="50">
        <v>65869</v>
      </c>
      <c r="BB152" s="50">
        <v>62583</v>
      </c>
      <c r="BC152" s="50">
        <v>58359</v>
      </c>
      <c r="BD152" s="50">
        <v>57891</v>
      </c>
      <c r="BE152" s="50">
        <v>60153</v>
      </c>
      <c r="BF152" s="50">
        <v>61571</v>
      </c>
      <c r="BG152" s="50">
        <v>63203</v>
      </c>
      <c r="BH152" s="50">
        <v>66691</v>
      </c>
      <c r="BI152" s="50">
        <v>70416</v>
      </c>
      <c r="BJ152" s="50">
        <v>72273</v>
      </c>
      <c r="BK152" s="50">
        <v>70256</v>
      </c>
      <c r="BL152" s="50">
        <v>72789</v>
      </c>
      <c r="BM152" s="50">
        <v>72774</v>
      </c>
      <c r="BN152" s="50">
        <v>73356</v>
      </c>
      <c r="BO152" s="50">
        <v>73020</v>
      </c>
      <c r="BP152" s="50">
        <v>72903</v>
      </c>
      <c r="BQ152" s="50">
        <v>72001</v>
      </c>
      <c r="BR152" s="50">
        <v>71009</v>
      </c>
      <c r="BS152" s="50">
        <v>69563</v>
      </c>
      <c r="BT152" s="50">
        <v>66723</v>
      </c>
      <c r="BU152" s="50">
        <v>62902</v>
      </c>
      <c r="BV152" s="50">
        <v>61538</v>
      </c>
      <c r="BW152" s="50">
        <v>60100</v>
      </c>
      <c r="BX152" s="50">
        <v>57327</v>
      </c>
      <c r="BY152" s="50">
        <v>55529</v>
      </c>
      <c r="BZ152" s="50">
        <v>53830</v>
      </c>
      <c r="CA152" s="50">
        <v>53958</v>
      </c>
      <c r="CB152" s="50">
        <v>53448</v>
      </c>
      <c r="CC152" s="50">
        <v>51531</v>
      </c>
      <c r="CD152" s="50">
        <v>51522</v>
      </c>
      <c r="CE152" s="50">
        <v>52020</v>
      </c>
      <c r="CF152" s="50">
        <v>52644</v>
      </c>
      <c r="CG152" s="50">
        <v>54441</v>
      </c>
      <c r="CH152" s="50">
        <v>58385</v>
      </c>
      <c r="CI152" s="50">
        <v>44920</v>
      </c>
      <c r="CJ152" s="50">
        <v>43714</v>
      </c>
      <c r="CK152" s="50">
        <v>43340</v>
      </c>
      <c r="CL152" s="50">
        <v>38802</v>
      </c>
      <c r="CM152" s="50">
        <v>33585</v>
      </c>
      <c r="CN152" s="50">
        <v>28836</v>
      </c>
      <c r="CO152" s="50">
        <v>28568</v>
      </c>
      <c r="CP152" s="50">
        <v>27720</v>
      </c>
      <c r="CQ152" s="50">
        <v>25443</v>
      </c>
      <c r="CR152" s="50">
        <v>22983</v>
      </c>
      <c r="CS152" s="50">
        <v>20191</v>
      </c>
      <c r="CT152" s="50">
        <v>17963</v>
      </c>
      <c r="CU152" s="50">
        <v>15087</v>
      </c>
      <c r="CV152" s="50">
        <v>13239</v>
      </c>
      <c r="CW152" s="50">
        <v>11581</v>
      </c>
      <c r="CX152" s="50">
        <v>9638</v>
      </c>
      <c r="CY152" s="51">
        <v>30247</v>
      </c>
      <c r="CZ152" s="50">
        <v>54339</v>
      </c>
      <c r="DA152" s="50">
        <v>56479</v>
      </c>
      <c r="DB152" s="50">
        <v>59347</v>
      </c>
      <c r="DC152" s="50">
        <v>61200</v>
      </c>
      <c r="DD152" s="50">
        <v>63162</v>
      </c>
      <c r="DE152" s="50">
        <v>62580</v>
      </c>
      <c r="DF152" s="50">
        <v>63884</v>
      </c>
      <c r="DG152" s="50">
        <v>65381</v>
      </c>
      <c r="DH152" s="50">
        <v>66884</v>
      </c>
      <c r="DI152" s="50">
        <v>65887</v>
      </c>
      <c r="DJ152" s="50">
        <v>63985</v>
      </c>
      <c r="DK152" s="50">
        <v>63761</v>
      </c>
      <c r="DL152" s="50">
        <v>64659</v>
      </c>
      <c r="DM152" s="50">
        <v>62755</v>
      </c>
      <c r="DN152" s="50">
        <v>62100</v>
      </c>
      <c r="DO152" s="50">
        <v>59786</v>
      </c>
      <c r="DP152" s="50">
        <v>58599</v>
      </c>
      <c r="DQ152" s="50">
        <v>56533</v>
      </c>
      <c r="DR152" s="50">
        <v>57419</v>
      </c>
      <c r="DS152" s="50">
        <v>65044</v>
      </c>
      <c r="DT152" s="50">
        <v>67457</v>
      </c>
      <c r="DU152" s="50">
        <v>68088</v>
      </c>
      <c r="DV152" s="50">
        <v>66314</v>
      </c>
      <c r="DW152" s="50">
        <v>66598</v>
      </c>
      <c r="DX152" s="50">
        <v>66297</v>
      </c>
      <c r="DY152" s="50">
        <v>66400</v>
      </c>
      <c r="DZ152" s="50">
        <v>68996</v>
      </c>
      <c r="EA152" s="50">
        <v>68719</v>
      </c>
      <c r="EB152" s="50">
        <v>71435</v>
      </c>
      <c r="EC152" s="50">
        <v>72042</v>
      </c>
      <c r="ED152" s="50">
        <v>70111</v>
      </c>
      <c r="EE152" s="50">
        <v>69185</v>
      </c>
      <c r="EF152" s="50">
        <v>69067</v>
      </c>
      <c r="EG152" s="50">
        <v>68691</v>
      </c>
      <c r="EH152" s="50">
        <v>68325</v>
      </c>
      <c r="EI152" s="50">
        <v>67779</v>
      </c>
      <c r="EJ152" s="50">
        <v>66472</v>
      </c>
      <c r="EK152" s="50">
        <v>67744</v>
      </c>
      <c r="EL152" s="50">
        <v>66183</v>
      </c>
      <c r="EM152" s="50">
        <v>66713</v>
      </c>
      <c r="EN152" s="50">
        <v>68192</v>
      </c>
      <c r="EO152" s="50">
        <v>64141</v>
      </c>
      <c r="EP152" s="50">
        <v>59322</v>
      </c>
      <c r="EQ152" s="50">
        <v>58493</v>
      </c>
      <c r="ER152" s="50">
        <v>60512</v>
      </c>
      <c r="ES152" s="50">
        <v>62099</v>
      </c>
      <c r="ET152" s="50">
        <v>64126</v>
      </c>
      <c r="EU152" s="50">
        <v>67587</v>
      </c>
      <c r="EV152" s="50">
        <v>70918</v>
      </c>
      <c r="EW152" s="50">
        <v>74795</v>
      </c>
      <c r="EX152" s="50">
        <v>72719</v>
      </c>
      <c r="EY152" s="50">
        <v>74898</v>
      </c>
      <c r="EZ152" s="50">
        <v>73929</v>
      </c>
      <c r="FA152" s="50">
        <v>74461</v>
      </c>
      <c r="FB152" s="50">
        <v>75111</v>
      </c>
      <c r="FC152" s="50">
        <v>75611</v>
      </c>
      <c r="FD152" s="50">
        <v>73995</v>
      </c>
      <c r="FE152" s="50">
        <v>71888</v>
      </c>
      <c r="FF152" s="50">
        <v>70822</v>
      </c>
      <c r="FG152" s="50">
        <v>68197</v>
      </c>
      <c r="FH152" s="50">
        <v>64868</v>
      </c>
      <c r="FI152" s="50">
        <v>63175</v>
      </c>
      <c r="FJ152" s="50">
        <v>61597</v>
      </c>
      <c r="FK152" s="50">
        <v>59358</v>
      </c>
      <c r="FL152" s="50">
        <v>57457</v>
      </c>
      <c r="FM152" s="50">
        <v>55540</v>
      </c>
      <c r="FN152" s="50">
        <v>56760</v>
      </c>
      <c r="FO152" s="50">
        <v>55742</v>
      </c>
      <c r="FP152" s="50">
        <v>54208</v>
      </c>
      <c r="FQ152" s="50">
        <v>53958</v>
      </c>
      <c r="FR152" s="50">
        <v>55579</v>
      </c>
      <c r="FS152" s="50">
        <v>56784</v>
      </c>
      <c r="FT152" s="50">
        <v>59206</v>
      </c>
      <c r="FU152" s="50">
        <v>62185</v>
      </c>
      <c r="FV152" s="50">
        <v>48635</v>
      </c>
      <c r="FW152" s="50">
        <v>48173</v>
      </c>
      <c r="FX152" s="50">
        <v>48729</v>
      </c>
      <c r="FY152" s="50">
        <v>44072</v>
      </c>
      <c r="FZ152" s="50">
        <v>38286</v>
      </c>
      <c r="GA152" s="50">
        <v>34070</v>
      </c>
      <c r="GB152" s="50">
        <v>34217</v>
      </c>
      <c r="GC152" s="50">
        <v>33408</v>
      </c>
      <c r="GD152" s="50">
        <v>31608</v>
      </c>
      <c r="GE152" s="50">
        <v>29669</v>
      </c>
      <c r="GF152" s="50">
        <v>26878</v>
      </c>
      <c r="GG152" s="50">
        <v>24360</v>
      </c>
      <c r="GH152" s="50">
        <v>21598</v>
      </c>
      <c r="GI152" s="50">
        <v>19628</v>
      </c>
      <c r="GJ152" s="50">
        <v>18130</v>
      </c>
      <c r="GK152" s="50">
        <v>15895</v>
      </c>
      <c r="GL152" s="51">
        <v>65420</v>
      </c>
    </row>
    <row r="153" spans="1:194" s="1" customFormat="1" hidden="1" x14ac:dyDescent="0.25">
      <c r="A153" s="64" t="s">
        <v>228</v>
      </c>
      <c r="B153" s="110" t="s">
        <v>389</v>
      </c>
      <c r="C153" s="30" t="str">
        <f t="shared" si="55"/>
        <v>NHSE regions - North East and Yorkshire</v>
      </c>
      <c r="D153" s="51">
        <f t="shared" si="47"/>
        <v>3341801</v>
      </c>
      <c r="E153" s="51">
        <f t="shared" si="47"/>
        <v>3506309</v>
      </c>
      <c r="F153" s="52">
        <f t="shared" si="48"/>
        <v>8639006</v>
      </c>
      <c r="G153" s="52">
        <f t="shared" si="49"/>
        <v>4259583</v>
      </c>
      <c r="H153" s="53">
        <f t="shared" si="50"/>
        <v>4379423</v>
      </c>
      <c r="I153" s="53">
        <f t="shared" si="51"/>
        <v>3341801</v>
      </c>
      <c r="J153" s="53">
        <f t="shared" si="52"/>
        <v>3506309</v>
      </c>
      <c r="K153" s="50">
        <f t="shared" si="53"/>
        <v>917782</v>
      </c>
      <c r="L153" s="51">
        <f t="shared" si="54"/>
        <v>873114</v>
      </c>
      <c r="M153" s="50">
        <v>44501</v>
      </c>
      <c r="N153" s="50">
        <v>46502</v>
      </c>
      <c r="O153" s="50">
        <v>48155</v>
      </c>
      <c r="P153" s="50">
        <v>50464</v>
      </c>
      <c r="Q153" s="50">
        <v>51910</v>
      </c>
      <c r="R153" s="50">
        <v>51723</v>
      </c>
      <c r="S153" s="50">
        <v>52396</v>
      </c>
      <c r="T153" s="50">
        <v>53511</v>
      </c>
      <c r="U153" s="50">
        <v>54922</v>
      </c>
      <c r="V153" s="50">
        <v>54218</v>
      </c>
      <c r="W153" s="50">
        <v>53812</v>
      </c>
      <c r="X153" s="50">
        <v>53339</v>
      </c>
      <c r="Y153" s="50">
        <v>53456</v>
      </c>
      <c r="Z153" s="50">
        <v>51644</v>
      </c>
      <c r="AA153" s="50">
        <v>51393</v>
      </c>
      <c r="AB153" s="50">
        <v>48878</v>
      </c>
      <c r="AC153" s="50">
        <v>48784</v>
      </c>
      <c r="AD153" s="50">
        <v>48174</v>
      </c>
      <c r="AE153" s="50">
        <v>48000</v>
      </c>
      <c r="AF153" s="50">
        <v>53075</v>
      </c>
      <c r="AG153" s="50">
        <v>57174</v>
      </c>
      <c r="AH153" s="50">
        <v>59014</v>
      </c>
      <c r="AI153" s="50">
        <v>58647</v>
      </c>
      <c r="AJ153" s="50">
        <v>58292</v>
      </c>
      <c r="AK153" s="50">
        <v>57937</v>
      </c>
      <c r="AL153" s="50">
        <v>56838</v>
      </c>
      <c r="AM153" s="50">
        <v>58505</v>
      </c>
      <c r="AN153" s="50">
        <v>59427</v>
      </c>
      <c r="AO153" s="50">
        <v>60446</v>
      </c>
      <c r="AP153" s="50">
        <v>60958</v>
      </c>
      <c r="AQ153" s="50">
        <v>57845</v>
      </c>
      <c r="AR153" s="50">
        <v>55308</v>
      </c>
      <c r="AS153" s="50">
        <v>55260</v>
      </c>
      <c r="AT153" s="50">
        <v>52613</v>
      </c>
      <c r="AU153" s="50">
        <v>54188</v>
      </c>
      <c r="AV153" s="50">
        <v>53045</v>
      </c>
      <c r="AW153" s="50">
        <v>51666</v>
      </c>
      <c r="AX153" s="50">
        <v>51357</v>
      </c>
      <c r="AY153" s="50">
        <v>51087</v>
      </c>
      <c r="AZ153" s="50">
        <v>51513</v>
      </c>
      <c r="BA153" s="50">
        <v>52193</v>
      </c>
      <c r="BB153" s="50">
        <v>50119</v>
      </c>
      <c r="BC153" s="50">
        <v>46160</v>
      </c>
      <c r="BD153" s="50">
        <v>44944</v>
      </c>
      <c r="BE153" s="50">
        <v>47072</v>
      </c>
      <c r="BF153" s="50">
        <v>48323</v>
      </c>
      <c r="BG153" s="50">
        <v>48801</v>
      </c>
      <c r="BH153" s="50">
        <v>52455</v>
      </c>
      <c r="BI153" s="50">
        <v>55743</v>
      </c>
      <c r="BJ153" s="50">
        <v>58692</v>
      </c>
      <c r="BK153" s="50">
        <v>56829</v>
      </c>
      <c r="BL153" s="50">
        <v>57586</v>
      </c>
      <c r="BM153" s="50">
        <v>58423</v>
      </c>
      <c r="BN153" s="50">
        <v>59767</v>
      </c>
      <c r="BO153" s="50">
        <v>59511</v>
      </c>
      <c r="BP153" s="50">
        <v>60423</v>
      </c>
      <c r="BQ153" s="50">
        <v>59909</v>
      </c>
      <c r="BR153" s="50">
        <v>59237</v>
      </c>
      <c r="BS153" s="50">
        <v>58243</v>
      </c>
      <c r="BT153" s="50">
        <v>55828</v>
      </c>
      <c r="BU153" s="50">
        <v>53994</v>
      </c>
      <c r="BV153" s="50">
        <v>52936</v>
      </c>
      <c r="BW153" s="50">
        <v>52405</v>
      </c>
      <c r="BX153" s="50">
        <v>50443</v>
      </c>
      <c r="BY153" s="50">
        <v>48184</v>
      </c>
      <c r="BZ153" s="50">
        <v>45887</v>
      </c>
      <c r="CA153" s="50">
        <v>46152</v>
      </c>
      <c r="CB153" s="50">
        <v>45082</v>
      </c>
      <c r="CC153" s="50">
        <v>43027</v>
      </c>
      <c r="CD153" s="50">
        <v>43491</v>
      </c>
      <c r="CE153" s="50">
        <v>43114</v>
      </c>
      <c r="CF153" s="50">
        <v>44721</v>
      </c>
      <c r="CG153" s="50">
        <v>46090</v>
      </c>
      <c r="CH153" s="50">
        <v>49668</v>
      </c>
      <c r="CI153" s="50">
        <v>36565</v>
      </c>
      <c r="CJ153" s="50">
        <v>34954</v>
      </c>
      <c r="CK153" s="50">
        <v>33837</v>
      </c>
      <c r="CL153" s="50">
        <v>30016</v>
      </c>
      <c r="CM153" s="50">
        <v>25904</v>
      </c>
      <c r="CN153" s="50">
        <v>23286</v>
      </c>
      <c r="CO153" s="50">
        <v>23313</v>
      </c>
      <c r="CP153" s="50">
        <v>22145</v>
      </c>
      <c r="CQ153" s="50">
        <v>20984</v>
      </c>
      <c r="CR153" s="50">
        <v>18707</v>
      </c>
      <c r="CS153" s="50">
        <v>16549</v>
      </c>
      <c r="CT153" s="50">
        <v>14661</v>
      </c>
      <c r="CU153" s="50">
        <v>12511</v>
      </c>
      <c r="CV153" s="50">
        <v>10649</v>
      </c>
      <c r="CW153" s="50">
        <v>9150</v>
      </c>
      <c r="CX153" s="50">
        <v>7585</v>
      </c>
      <c r="CY153" s="51">
        <v>23338</v>
      </c>
      <c r="CZ153" s="50">
        <v>42194</v>
      </c>
      <c r="DA153" s="50">
        <v>44208</v>
      </c>
      <c r="DB153" s="50">
        <v>46345</v>
      </c>
      <c r="DC153" s="50">
        <v>48096</v>
      </c>
      <c r="DD153" s="50">
        <v>48904</v>
      </c>
      <c r="DE153" s="50">
        <v>49121</v>
      </c>
      <c r="DF153" s="50">
        <v>49608</v>
      </c>
      <c r="DG153" s="50">
        <v>50931</v>
      </c>
      <c r="DH153" s="50">
        <v>52689</v>
      </c>
      <c r="DI153" s="50">
        <v>51698</v>
      </c>
      <c r="DJ153" s="50">
        <v>51518</v>
      </c>
      <c r="DK153" s="50">
        <v>50645</v>
      </c>
      <c r="DL153" s="50">
        <v>50820</v>
      </c>
      <c r="DM153" s="50">
        <v>49220</v>
      </c>
      <c r="DN153" s="50">
        <v>49255</v>
      </c>
      <c r="DO153" s="50">
        <v>47046</v>
      </c>
      <c r="DP153" s="50">
        <v>46002</v>
      </c>
      <c r="DQ153" s="50">
        <v>44814</v>
      </c>
      <c r="DR153" s="50">
        <v>45407</v>
      </c>
      <c r="DS153" s="50">
        <v>51534</v>
      </c>
      <c r="DT153" s="50">
        <v>55094</v>
      </c>
      <c r="DU153" s="50">
        <v>56037</v>
      </c>
      <c r="DV153" s="50">
        <v>55749</v>
      </c>
      <c r="DW153" s="50">
        <v>55543</v>
      </c>
      <c r="DX153" s="50">
        <v>54142</v>
      </c>
      <c r="DY153" s="50">
        <v>53083</v>
      </c>
      <c r="DZ153" s="50">
        <v>55420</v>
      </c>
      <c r="EA153" s="50">
        <v>56861</v>
      </c>
      <c r="EB153" s="50">
        <v>59386</v>
      </c>
      <c r="EC153" s="50">
        <v>58519</v>
      </c>
      <c r="ED153" s="50">
        <v>55937</v>
      </c>
      <c r="EE153" s="50">
        <v>54959</v>
      </c>
      <c r="EF153" s="50">
        <v>57022</v>
      </c>
      <c r="EG153" s="50">
        <v>55403</v>
      </c>
      <c r="EH153" s="50">
        <v>55321</v>
      </c>
      <c r="EI153" s="50">
        <v>55400</v>
      </c>
      <c r="EJ153" s="50">
        <v>53940</v>
      </c>
      <c r="EK153" s="50">
        <v>53973</v>
      </c>
      <c r="EL153" s="50">
        <v>53713</v>
      </c>
      <c r="EM153" s="50">
        <v>54130</v>
      </c>
      <c r="EN153" s="50">
        <v>53623</v>
      </c>
      <c r="EO153" s="50">
        <v>50954</v>
      </c>
      <c r="EP153" s="50">
        <v>46545</v>
      </c>
      <c r="EQ153" s="50">
        <v>45768</v>
      </c>
      <c r="ER153" s="50">
        <v>48429</v>
      </c>
      <c r="ES153" s="50">
        <v>48926</v>
      </c>
      <c r="ET153" s="50">
        <v>50891</v>
      </c>
      <c r="EU153" s="50">
        <v>53765</v>
      </c>
      <c r="EV153" s="50">
        <v>57465</v>
      </c>
      <c r="EW153" s="50">
        <v>60705</v>
      </c>
      <c r="EX153" s="50">
        <v>59094</v>
      </c>
      <c r="EY153" s="50">
        <v>60390</v>
      </c>
      <c r="EZ153" s="50">
        <v>60478</v>
      </c>
      <c r="FA153" s="50">
        <v>60960</v>
      </c>
      <c r="FB153" s="50">
        <v>61180</v>
      </c>
      <c r="FC153" s="50">
        <v>61874</v>
      </c>
      <c r="FD153" s="50">
        <v>61754</v>
      </c>
      <c r="FE153" s="50">
        <v>61062</v>
      </c>
      <c r="FF153" s="50">
        <v>59872</v>
      </c>
      <c r="FG153" s="50">
        <v>57951</v>
      </c>
      <c r="FH153" s="50">
        <v>56039</v>
      </c>
      <c r="FI153" s="50">
        <v>55328</v>
      </c>
      <c r="FJ153" s="50">
        <v>54811</v>
      </c>
      <c r="FK153" s="50">
        <v>51855</v>
      </c>
      <c r="FL153" s="50">
        <v>50257</v>
      </c>
      <c r="FM153" s="50">
        <v>47637</v>
      </c>
      <c r="FN153" s="50">
        <v>47771</v>
      </c>
      <c r="FO153" s="50">
        <v>47276</v>
      </c>
      <c r="FP153" s="50">
        <v>45569</v>
      </c>
      <c r="FQ153" s="50">
        <v>46191</v>
      </c>
      <c r="FR153" s="50">
        <v>47047</v>
      </c>
      <c r="FS153" s="50">
        <v>47231</v>
      </c>
      <c r="FT153" s="50">
        <v>50257</v>
      </c>
      <c r="FU153" s="50">
        <v>53517</v>
      </c>
      <c r="FV153" s="50">
        <v>40367</v>
      </c>
      <c r="FW153" s="50">
        <v>39166</v>
      </c>
      <c r="FX153" s="50">
        <v>37625</v>
      </c>
      <c r="FY153" s="50">
        <v>34233</v>
      </c>
      <c r="FZ153" s="50">
        <v>30812</v>
      </c>
      <c r="GA153" s="50">
        <v>28067</v>
      </c>
      <c r="GB153" s="50">
        <v>29024</v>
      </c>
      <c r="GC153" s="50">
        <v>28078</v>
      </c>
      <c r="GD153" s="50">
        <v>27012</v>
      </c>
      <c r="GE153" s="50">
        <v>25158</v>
      </c>
      <c r="GF153" s="50">
        <v>22810</v>
      </c>
      <c r="GG153" s="50">
        <v>20981</v>
      </c>
      <c r="GH153" s="50">
        <v>18459</v>
      </c>
      <c r="GI153" s="50">
        <v>16397</v>
      </c>
      <c r="GJ153" s="50">
        <v>14751</v>
      </c>
      <c r="GK153" s="50">
        <v>13318</v>
      </c>
      <c r="GL153" s="51">
        <v>51006</v>
      </c>
    </row>
    <row r="154" spans="1:194" s="1" customFormat="1" hidden="1" x14ac:dyDescent="0.25">
      <c r="A154" s="64" t="s">
        <v>228</v>
      </c>
      <c r="B154" s="110" t="s">
        <v>390</v>
      </c>
      <c r="C154" s="30" t="str">
        <f t="shared" si="55"/>
        <v>NHSE regions - North West</v>
      </c>
      <c r="D154" s="51">
        <f t="shared" si="47"/>
        <v>2722575</v>
      </c>
      <c r="E154" s="51">
        <f t="shared" si="47"/>
        <v>2845662</v>
      </c>
      <c r="F154" s="52">
        <f t="shared" si="48"/>
        <v>7087447</v>
      </c>
      <c r="G154" s="52">
        <f t="shared" si="49"/>
        <v>3502141</v>
      </c>
      <c r="H154" s="53">
        <f t="shared" si="50"/>
        <v>3585306</v>
      </c>
      <c r="I154" s="53">
        <f t="shared" si="51"/>
        <v>2722575</v>
      </c>
      <c r="J154" s="53">
        <f t="shared" si="52"/>
        <v>2845662</v>
      </c>
      <c r="K154" s="50">
        <f t="shared" si="53"/>
        <v>779566</v>
      </c>
      <c r="L154" s="51">
        <f t="shared" si="54"/>
        <v>739644</v>
      </c>
      <c r="M154" s="50">
        <v>38875</v>
      </c>
      <c r="N154" s="50">
        <v>40803</v>
      </c>
      <c r="O154" s="50">
        <v>41905</v>
      </c>
      <c r="P154" s="50">
        <v>43472</v>
      </c>
      <c r="Q154" s="50">
        <v>44694</v>
      </c>
      <c r="R154" s="50">
        <v>44461</v>
      </c>
      <c r="S154" s="50">
        <v>44789</v>
      </c>
      <c r="T154" s="50">
        <v>45398</v>
      </c>
      <c r="U154" s="50">
        <v>46510</v>
      </c>
      <c r="V154" s="50">
        <v>45549</v>
      </c>
      <c r="W154" s="50">
        <v>44846</v>
      </c>
      <c r="X154" s="50">
        <v>44359</v>
      </c>
      <c r="Y154" s="50">
        <v>45135</v>
      </c>
      <c r="Z154" s="50">
        <v>43777</v>
      </c>
      <c r="AA154" s="50">
        <v>43277</v>
      </c>
      <c r="AB154" s="50">
        <v>41542</v>
      </c>
      <c r="AC154" s="50">
        <v>40543</v>
      </c>
      <c r="AD154" s="50">
        <v>39631</v>
      </c>
      <c r="AE154" s="50">
        <v>39789</v>
      </c>
      <c r="AF154" s="50">
        <v>41425</v>
      </c>
      <c r="AG154" s="50">
        <v>43645</v>
      </c>
      <c r="AH154" s="50">
        <v>45691</v>
      </c>
      <c r="AI154" s="50">
        <v>46157</v>
      </c>
      <c r="AJ154" s="50">
        <v>47766</v>
      </c>
      <c r="AK154" s="50">
        <v>47650</v>
      </c>
      <c r="AL154" s="50">
        <v>47262</v>
      </c>
      <c r="AM154" s="50">
        <v>48099</v>
      </c>
      <c r="AN154" s="50">
        <v>48861</v>
      </c>
      <c r="AO154" s="50">
        <v>49802</v>
      </c>
      <c r="AP154" s="50">
        <v>51537</v>
      </c>
      <c r="AQ154" s="50">
        <v>50008</v>
      </c>
      <c r="AR154" s="50">
        <v>47995</v>
      </c>
      <c r="AS154" s="50">
        <v>47703</v>
      </c>
      <c r="AT154" s="50">
        <v>45501</v>
      </c>
      <c r="AU154" s="50">
        <v>46370</v>
      </c>
      <c r="AV154" s="50">
        <v>46291</v>
      </c>
      <c r="AW154" s="50">
        <v>44648</v>
      </c>
      <c r="AX154" s="50">
        <v>44692</v>
      </c>
      <c r="AY154" s="50">
        <v>44208</v>
      </c>
      <c r="AZ154" s="50">
        <v>44070</v>
      </c>
      <c r="BA154" s="50">
        <v>43864</v>
      </c>
      <c r="BB154" s="50">
        <v>42108</v>
      </c>
      <c r="BC154" s="50">
        <v>39055</v>
      </c>
      <c r="BD154" s="50">
        <v>38092</v>
      </c>
      <c r="BE154" s="50">
        <v>39330</v>
      </c>
      <c r="BF154" s="50">
        <v>40278</v>
      </c>
      <c r="BG154" s="50">
        <v>41199</v>
      </c>
      <c r="BH154" s="50">
        <v>43121</v>
      </c>
      <c r="BI154" s="50">
        <v>46124</v>
      </c>
      <c r="BJ154" s="50">
        <v>47621</v>
      </c>
      <c r="BK154" s="50">
        <v>46703</v>
      </c>
      <c r="BL154" s="50">
        <v>48501</v>
      </c>
      <c r="BM154" s="50">
        <v>47829</v>
      </c>
      <c r="BN154" s="50">
        <v>48624</v>
      </c>
      <c r="BO154" s="50">
        <v>47840</v>
      </c>
      <c r="BP154" s="50">
        <v>48539</v>
      </c>
      <c r="BQ154" s="50">
        <v>48472</v>
      </c>
      <c r="BR154" s="50">
        <v>47006</v>
      </c>
      <c r="BS154" s="50">
        <v>46830</v>
      </c>
      <c r="BT154" s="50">
        <v>44797</v>
      </c>
      <c r="BU154" s="50">
        <v>42679</v>
      </c>
      <c r="BV154" s="50">
        <v>41594</v>
      </c>
      <c r="BW154" s="50">
        <v>40869</v>
      </c>
      <c r="BX154" s="50">
        <v>39075</v>
      </c>
      <c r="BY154" s="50">
        <v>37426</v>
      </c>
      <c r="BZ154" s="50">
        <v>35448</v>
      </c>
      <c r="CA154" s="50">
        <v>35547</v>
      </c>
      <c r="CB154" s="50">
        <v>35394</v>
      </c>
      <c r="CC154" s="50">
        <v>33714</v>
      </c>
      <c r="CD154" s="50">
        <v>33806</v>
      </c>
      <c r="CE154" s="50">
        <v>34313</v>
      </c>
      <c r="CF154" s="50">
        <v>35104</v>
      </c>
      <c r="CG154" s="50">
        <v>36615</v>
      </c>
      <c r="CH154" s="50">
        <v>39133</v>
      </c>
      <c r="CI154" s="50">
        <v>28623</v>
      </c>
      <c r="CJ154" s="50">
        <v>26996</v>
      </c>
      <c r="CK154" s="50">
        <v>26640</v>
      </c>
      <c r="CL154" s="50">
        <v>24104</v>
      </c>
      <c r="CM154" s="50">
        <v>21049</v>
      </c>
      <c r="CN154" s="50">
        <v>18884</v>
      </c>
      <c r="CO154" s="50">
        <v>18468</v>
      </c>
      <c r="CP154" s="50">
        <v>17517</v>
      </c>
      <c r="CQ154" s="50">
        <v>16297</v>
      </c>
      <c r="CR154" s="50">
        <v>14357</v>
      </c>
      <c r="CS154" s="50">
        <v>12784</v>
      </c>
      <c r="CT154" s="50">
        <v>11350</v>
      </c>
      <c r="CU154" s="50">
        <v>9340</v>
      </c>
      <c r="CV154" s="50">
        <v>8058</v>
      </c>
      <c r="CW154" s="50">
        <v>6922</v>
      </c>
      <c r="CX154" s="50">
        <v>5983</v>
      </c>
      <c r="CY154" s="51">
        <v>19383</v>
      </c>
      <c r="CZ154" s="50">
        <v>37256</v>
      </c>
      <c r="DA154" s="50">
        <v>38740</v>
      </c>
      <c r="DB154" s="50">
        <v>39631</v>
      </c>
      <c r="DC154" s="50">
        <v>41137</v>
      </c>
      <c r="DD154" s="50">
        <v>42220</v>
      </c>
      <c r="DE154" s="50">
        <v>42269</v>
      </c>
      <c r="DF154" s="50">
        <v>42692</v>
      </c>
      <c r="DG154" s="50">
        <v>43033</v>
      </c>
      <c r="DH154" s="50">
        <v>44486</v>
      </c>
      <c r="DI154" s="50">
        <v>43866</v>
      </c>
      <c r="DJ154" s="50">
        <v>42627</v>
      </c>
      <c r="DK154" s="50">
        <v>42260</v>
      </c>
      <c r="DL154" s="50">
        <v>42480</v>
      </c>
      <c r="DM154" s="50">
        <v>41361</v>
      </c>
      <c r="DN154" s="50">
        <v>40720</v>
      </c>
      <c r="DO154" s="50">
        <v>39461</v>
      </c>
      <c r="DP154" s="50">
        <v>38310</v>
      </c>
      <c r="DQ154" s="50">
        <v>37095</v>
      </c>
      <c r="DR154" s="50">
        <v>37308</v>
      </c>
      <c r="DS154" s="50">
        <v>40272</v>
      </c>
      <c r="DT154" s="50">
        <v>41968</v>
      </c>
      <c r="DU154" s="50">
        <v>44136</v>
      </c>
      <c r="DV154" s="50">
        <v>43525</v>
      </c>
      <c r="DW154" s="50">
        <v>45203</v>
      </c>
      <c r="DX154" s="50">
        <v>45005</v>
      </c>
      <c r="DY154" s="50">
        <v>44697</v>
      </c>
      <c r="DZ154" s="50">
        <v>45718</v>
      </c>
      <c r="EA154" s="50">
        <v>46519</v>
      </c>
      <c r="EB154" s="50">
        <v>49530</v>
      </c>
      <c r="EC154" s="50">
        <v>49671</v>
      </c>
      <c r="ED154" s="50">
        <v>48102</v>
      </c>
      <c r="EE154" s="50">
        <v>47845</v>
      </c>
      <c r="EF154" s="50">
        <v>48116</v>
      </c>
      <c r="EG154" s="50">
        <v>46690</v>
      </c>
      <c r="EH154" s="50">
        <v>46958</v>
      </c>
      <c r="EI154" s="50">
        <v>47089</v>
      </c>
      <c r="EJ154" s="50">
        <v>45703</v>
      </c>
      <c r="EK154" s="50">
        <v>45747</v>
      </c>
      <c r="EL154" s="50">
        <v>45338</v>
      </c>
      <c r="EM154" s="50">
        <v>44563</v>
      </c>
      <c r="EN154" s="50">
        <v>45152</v>
      </c>
      <c r="EO154" s="50">
        <v>42789</v>
      </c>
      <c r="EP154" s="50">
        <v>39630</v>
      </c>
      <c r="EQ154" s="50">
        <v>38801</v>
      </c>
      <c r="ER154" s="50">
        <v>40443</v>
      </c>
      <c r="ES154" s="50">
        <v>41303</v>
      </c>
      <c r="ET154" s="50">
        <v>42268</v>
      </c>
      <c r="EU154" s="50">
        <v>44693</v>
      </c>
      <c r="EV154" s="50">
        <v>47652</v>
      </c>
      <c r="EW154" s="50">
        <v>49788</v>
      </c>
      <c r="EX154" s="50">
        <v>48513</v>
      </c>
      <c r="EY154" s="50">
        <v>49759</v>
      </c>
      <c r="EZ154" s="50">
        <v>49505</v>
      </c>
      <c r="FA154" s="50">
        <v>49841</v>
      </c>
      <c r="FB154" s="50">
        <v>49956</v>
      </c>
      <c r="FC154" s="50">
        <v>51029</v>
      </c>
      <c r="FD154" s="50">
        <v>50202</v>
      </c>
      <c r="FE154" s="50">
        <v>49408</v>
      </c>
      <c r="FF154" s="50">
        <v>48874</v>
      </c>
      <c r="FG154" s="50">
        <v>46630</v>
      </c>
      <c r="FH154" s="50">
        <v>44494</v>
      </c>
      <c r="FI154" s="50">
        <v>43101</v>
      </c>
      <c r="FJ154" s="50">
        <v>41953</v>
      </c>
      <c r="FK154" s="50">
        <v>41047</v>
      </c>
      <c r="FL154" s="50">
        <v>38710</v>
      </c>
      <c r="FM154" s="50">
        <v>37300</v>
      </c>
      <c r="FN154" s="50">
        <v>37025</v>
      </c>
      <c r="FO154" s="50">
        <v>36453</v>
      </c>
      <c r="FP154" s="50">
        <v>35341</v>
      </c>
      <c r="FQ154" s="50">
        <v>35956</v>
      </c>
      <c r="FR154" s="50">
        <v>36444</v>
      </c>
      <c r="FS154" s="50">
        <v>36691</v>
      </c>
      <c r="FT154" s="50">
        <v>39221</v>
      </c>
      <c r="FU154" s="50">
        <v>42449</v>
      </c>
      <c r="FV154" s="50">
        <v>31376</v>
      </c>
      <c r="FW154" s="50">
        <v>29978</v>
      </c>
      <c r="FX154" s="50">
        <v>29940</v>
      </c>
      <c r="FY154" s="50">
        <v>27771</v>
      </c>
      <c r="FZ154" s="50">
        <v>25131</v>
      </c>
      <c r="GA154" s="50">
        <v>22727</v>
      </c>
      <c r="GB154" s="50">
        <v>22759</v>
      </c>
      <c r="GC154" s="50">
        <v>21871</v>
      </c>
      <c r="GD154" s="50">
        <v>20841</v>
      </c>
      <c r="GE154" s="50">
        <v>19086</v>
      </c>
      <c r="GF154" s="50">
        <v>17757</v>
      </c>
      <c r="GG154" s="50">
        <v>15894</v>
      </c>
      <c r="GH154" s="50">
        <v>14162</v>
      </c>
      <c r="GI154" s="50">
        <v>12441</v>
      </c>
      <c r="GJ154" s="50">
        <v>11535</v>
      </c>
      <c r="GK154" s="50">
        <v>10162</v>
      </c>
      <c r="GL154" s="51">
        <v>40107</v>
      </c>
    </row>
    <row r="155" spans="1:194" s="1" customFormat="1" hidden="1" x14ac:dyDescent="0.25">
      <c r="A155" s="64" t="s">
        <v>228</v>
      </c>
      <c r="B155" s="110" t="s">
        <v>391</v>
      </c>
      <c r="C155" s="30" t="str">
        <f t="shared" si="55"/>
        <v>NHSE regions - South East</v>
      </c>
      <c r="D155" s="51">
        <f t="shared" si="47"/>
        <v>3420890</v>
      </c>
      <c r="E155" s="51">
        <f t="shared" si="47"/>
        <v>3602685</v>
      </c>
      <c r="F155" s="52">
        <f t="shared" si="48"/>
        <v>8933822</v>
      </c>
      <c r="G155" s="52">
        <f t="shared" si="49"/>
        <v>4402474</v>
      </c>
      <c r="H155" s="53">
        <f t="shared" si="50"/>
        <v>4531348</v>
      </c>
      <c r="I155" s="53">
        <f t="shared" si="51"/>
        <v>3420890</v>
      </c>
      <c r="J155" s="53">
        <f t="shared" si="52"/>
        <v>3602685</v>
      </c>
      <c r="K155" s="50">
        <f t="shared" si="53"/>
        <v>981584</v>
      </c>
      <c r="L155" s="51">
        <f t="shared" si="54"/>
        <v>928663</v>
      </c>
      <c r="M155" s="50">
        <v>46165</v>
      </c>
      <c r="N155" s="50">
        <v>48450</v>
      </c>
      <c r="O155" s="50">
        <v>50995</v>
      </c>
      <c r="P155" s="50">
        <v>52598</v>
      </c>
      <c r="Q155" s="50">
        <v>54848</v>
      </c>
      <c r="R155" s="50">
        <v>55064</v>
      </c>
      <c r="S155" s="50">
        <v>55364</v>
      </c>
      <c r="T155" s="50">
        <v>57197</v>
      </c>
      <c r="U155" s="50">
        <v>59152</v>
      </c>
      <c r="V155" s="50">
        <v>59412</v>
      </c>
      <c r="W155" s="50">
        <v>58319</v>
      </c>
      <c r="X155" s="50">
        <v>57685</v>
      </c>
      <c r="Y155" s="50">
        <v>57894</v>
      </c>
      <c r="Z155" s="50">
        <v>56724</v>
      </c>
      <c r="AA155" s="50">
        <v>55286</v>
      </c>
      <c r="AB155" s="50">
        <v>53021</v>
      </c>
      <c r="AC155" s="50">
        <v>52412</v>
      </c>
      <c r="AD155" s="50">
        <v>50998</v>
      </c>
      <c r="AE155" s="50">
        <v>50092</v>
      </c>
      <c r="AF155" s="50">
        <v>50046</v>
      </c>
      <c r="AG155" s="50">
        <v>51043</v>
      </c>
      <c r="AH155" s="50">
        <v>53746</v>
      </c>
      <c r="AI155" s="50">
        <v>54174</v>
      </c>
      <c r="AJ155" s="50">
        <v>55179</v>
      </c>
      <c r="AK155" s="50">
        <v>55064</v>
      </c>
      <c r="AL155" s="50">
        <v>53362</v>
      </c>
      <c r="AM155" s="50">
        <v>54013</v>
      </c>
      <c r="AN155" s="50">
        <v>53003</v>
      </c>
      <c r="AO155" s="50">
        <v>53974</v>
      </c>
      <c r="AP155" s="50">
        <v>54340</v>
      </c>
      <c r="AQ155" s="50">
        <v>53673</v>
      </c>
      <c r="AR155" s="50">
        <v>52332</v>
      </c>
      <c r="AS155" s="50">
        <v>52972</v>
      </c>
      <c r="AT155" s="50">
        <v>51541</v>
      </c>
      <c r="AU155" s="50">
        <v>52406</v>
      </c>
      <c r="AV155" s="50">
        <v>52974</v>
      </c>
      <c r="AW155" s="50">
        <v>51906</v>
      </c>
      <c r="AX155" s="50">
        <v>53905</v>
      </c>
      <c r="AY155" s="50">
        <v>54672</v>
      </c>
      <c r="AZ155" s="50">
        <v>56184</v>
      </c>
      <c r="BA155" s="50">
        <v>57004</v>
      </c>
      <c r="BB155" s="50">
        <v>56344</v>
      </c>
      <c r="BC155" s="50">
        <v>53484</v>
      </c>
      <c r="BD155" s="50">
        <v>53344</v>
      </c>
      <c r="BE155" s="50">
        <v>53943</v>
      </c>
      <c r="BF155" s="50">
        <v>55609</v>
      </c>
      <c r="BG155" s="50">
        <v>57089</v>
      </c>
      <c r="BH155" s="50">
        <v>59155</v>
      </c>
      <c r="BI155" s="50">
        <v>61261</v>
      </c>
      <c r="BJ155" s="50">
        <v>62633</v>
      </c>
      <c r="BK155" s="50">
        <v>60856</v>
      </c>
      <c r="BL155" s="50">
        <v>62422</v>
      </c>
      <c r="BM155" s="50">
        <v>62284</v>
      </c>
      <c r="BN155" s="50">
        <v>64099</v>
      </c>
      <c r="BO155" s="50">
        <v>63896</v>
      </c>
      <c r="BP155" s="50">
        <v>64414</v>
      </c>
      <c r="BQ155" s="50">
        <v>63398</v>
      </c>
      <c r="BR155" s="50">
        <v>61530</v>
      </c>
      <c r="BS155" s="50">
        <v>59401</v>
      </c>
      <c r="BT155" s="50">
        <v>57173</v>
      </c>
      <c r="BU155" s="50">
        <v>54203</v>
      </c>
      <c r="BV155" s="50">
        <v>52711</v>
      </c>
      <c r="BW155" s="50">
        <v>51491</v>
      </c>
      <c r="BX155" s="50">
        <v>49072</v>
      </c>
      <c r="BY155" s="50">
        <v>47310</v>
      </c>
      <c r="BZ155" s="50">
        <v>45117</v>
      </c>
      <c r="CA155" s="50">
        <v>44374</v>
      </c>
      <c r="CB155" s="50">
        <v>43558</v>
      </c>
      <c r="CC155" s="50">
        <v>41615</v>
      </c>
      <c r="CD155" s="50">
        <v>42006</v>
      </c>
      <c r="CE155" s="50">
        <v>42629</v>
      </c>
      <c r="CF155" s="50">
        <v>44463</v>
      </c>
      <c r="CG155" s="50">
        <v>47412</v>
      </c>
      <c r="CH155" s="50">
        <v>51612</v>
      </c>
      <c r="CI155" s="50">
        <v>38994</v>
      </c>
      <c r="CJ155" s="50">
        <v>37148</v>
      </c>
      <c r="CK155" s="50">
        <v>36407</v>
      </c>
      <c r="CL155" s="50">
        <v>32776</v>
      </c>
      <c r="CM155" s="50">
        <v>28284</v>
      </c>
      <c r="CN155" s="50">
        <v>24194</v>
      </c>
      <c r="CO155" s="50">
        <v>24888</v>
      </c>
      <c r="CP155" s="50">
        <v>23675</v>
      </c>
      <c r="CQ155" s="50">
        <v>22051</v>
      </c>
      <c r="CR155" s="50">
        <v>20315</v>
      </c>
      <c r="CS155" s="50">
        <v>18685</v>
      </c>
      <c r="CT155" s="50">
        <v>16185</v>
      </c>
      <c r="CU155" s="50">
        <v>14202</v>
      </c>
      <c r="CV155" s="50">
        <v>12389</v>
      </c>
      <c r="CW155" s="50">
        <v>11138</v>
      </c>
      <c r="CX155" s="50">
        <v>9529</v>
      </c>
      <c r="CY155" s="51">
        <v>32517</v>
      </c>
      <c r="CZ155" s="50">
        <v>43930</v>
      </c>
      <c r="DA155" s="50">
        <v>45892</v>
      </c>
      <c r="DB155" s="50">
        <v>47935</v>
      </c>
      <c r="DC155" s="50">
        <v>49987</v>
      </c>
      <c r="DD155" s="50">
        <v>51813</v>
      </c>
      <c r="DE155" s="50">
        <v>52451</v>
      </c>
      <c r="DF155" s="50">
        <v>52755</v>
      </c>
      <c r="DG155" s="50">
        <v>53698</v>
      </c>
      <c r="DH155" s="50">
        <v>56107</v>
      </c>
      <c r="DI155" s="50">
        <v>55774</v>
      </c>
      <c r="DJ155" s="50">
        <v>55648</v>
      </c>
      <c r="DK155" s="50">
        <v>54180</v>
      </c>
      <c r="DL155" s="50">
        <v>55076</v>
      </c>
      <c r="DM155" s="50">
        <v>53517</v>
      </c>
      <c r="DN155" s="50">
        <v>52144</v>
      </c>
      <c r="DO155" s="50">
        <v>49778</v>
      </c>
      <c r="DP155" s="50">
        <v>49644</v>
      </c>
      <c r="DQ155" s="50">
        <v>48334</v>
      </c>
      <c r="DR155" s="50">
        <v>47192</v>
      </c>
      <c r="DS155" s="50">
        <v>47258</v>
      </c>
      <c r="DT155" s="50">
        <v>47181</v>
      </c>
      <c r="DU155" s="50">
        <v>50033</v>
      </c>
      <c r="DV155" s="50">
        <v>50084</v>
      </c>
      <c r="DW155" s="50">
        <v>51116</v>
      </c>
      <c r="DX155" s="50">
        <v>49282</v>
      </c>
      <c r="DY155" s="50">
        <v>49474</v>
      </c>
      <c r="DZ155" s="50">
        <v>50199</v>
      </c>
      <c r="EA155" s="50">
        <v>50128</v>
      </c>
      <c r="EB155" s="50">
        <v>51720</v>
      </c>
      <c r="EC155" s="50">
        <v>53033</v>
      </c>
      <c r="ED155" s="50">
        <v>53080</v>
      </c>
      <c r="EE155" s="50">
        <v>52938</v>
      </c>
      <c r="EF155" s="50">
        <v>53712</v>
      </c>
      <c r="EG155" s="50">
        <v>54158</v>
      </c>
      <c r="EH155" s="50">
        <v>55238</v>
      </c>
      <c r="EI155" s="50">
        <v>56033</v>
      </c>
      <c r="EJ155" s="50">
        <v>56303</v>
      </c>
      <c r="EK155" s="50">
        <v>57573</v>
      </c>
      <c r="EL155" s="50">
        <v>58837</v>
      </c>
      <c r="EM155" s="50">
        <v>60033</v>
      </c>
      <c r="EN155" s="50">
        <v>60600</v>
      </c>
      <c r="EO155" s="50">
        <v>58761</v>
      </c>
      <c r="EP155" s="50">
        <v>55926</v>
      </c>
      <c r="EQ155" s="50">
        <v>55242</v>
      </c>
      <c r="ER155" s="50">
        <v>55366</v>
      </c>
      <c r="ES155" s="50">
        <v>57798</v>
      </c>
      <c r="ET155" s="50">
        <v>58260</v>
      </c>
      <c r="EU155" s="50">
        <v>60856</v>
      </c>
      <c r="EV155" s="50">
        <v>62129</v>
      </c>
      <c r="EW155" s="50">
        <v>64732</v>
      </c>
      <c r="EX155" s="50">
        <v>62196</v>
      </c>
      <c r="EY155" s="50">
        <v>64014</v>
      </c>
      <c r="EZ155" s="50">
        <v>64300</v>
      </c>
      <c r="FA155" s="50">
        <v>65210</v>
      </c>
      <c r="FB155" s="50">
        <v>64779</v>
      </c>
      <c r="FC155" s="50">
        <v>65568</v>
      </c>
      <c r="FD155" s="50">
        <v>64172</v>
      </c>
      <c r="FE155" s="50">
        <v>62834</v>
      </c>
      <c r="FF155" s="50">
        <v>60104</v>
      </c>
      <c r="FG155" s="50">
        <v>58162</v>
      </c>
      <c r="FH155" s="50">
        <v>55644</v>
      </c>
      <c r="FI155" s="50">
        <v>54615</v>
      </c>
      <c r="FJ155" s="50">
        <v>52981</v>
      </c>
      <c r="FK155" s="50">
        <v>50940</v>
      </c>
      <c r="FL155" s="50">
        <v>48632</v>
      </c>
      <c r="FM155" s="50">
        <v>47591</v>
      </c>
      <c r="FN155" s="50">
        <v>47116</v>
      </c>
      <c r="FO155" s="50">
        <v>46465</v>
      </c>
      <c r="FP155" s="50">
        <v>45564</v>
      </c>
      <c r="FQ155" s="50">
        <v>46048</v>
      </c>
      <c r="FR155" s="50">
        <v>47482</v>
      </c>
      <c r="FS155" s="50">
        <v>49181</v>
      </c>
      <c r="FT155" s="50">
        <v>51962</v>
      </c>
      <c r="FU155" s="50">
        <v>57169</v>
      </c>
      <c r="FV155" s="50">
        <v>44037</v>
      </c>
      <c r="FW155" s="50">
        <v>41763</v>
      </c>
      <c r="FX155" s="50">
        <v>41116</v>
      </c>
      <c r="FY155" s="50">
        <v>38456</v>
      </c>
      <c r="FZ155" s="50">
        <v>33360</v>
      </c>
      <c r="GA155" s="50">
        <v>29046</v>
      </c>
      <c r="GB155" s="50">
        <v>30207</v>
      </c>
      <c r="GC155" s="50">
        <v>29779</v>
      </c>
      <c r="GD155" s="50">
        <v>28144</v>
      </c>
      <c r="GE155" s="50">
        <v>26087</v>
      </c>
      <c r="GF155" s="50">
        <v>24286</v>
      </c>
      <c r="GG155" s="50">
        <v>22476</v>
      </c>
      <c r="GH155" s="50">
        <v>20109</v>
      </c>
      <c r="GI155" s="50">
        <v>18614</v>
      </c>
      <c r="GJ155" s="50">
        <v>17052</v>
      </c>
      <c r="GK155" s="50">
        <v>15457</v>
      </c>
      <c r="GL155" s="51">
        <v>65692</v>
      </c>
    </row>
    <row r="156" spans="1:194" s="1" customFormat="1" hidden="1" x14ac:dyDescent="0.25">
      <c r="A156" s="156" t="s">
        <v>228</v>
      </c>
      <c r="B156" s="110" t="s">
        <v>392</v>
      </c>
      <c r="C156" s="30" t="str">
        <f t="shared" si="55"/>
        <v>NHSE regions - South West</v>
      </c>
      <c r="D156" s="51">
        <f t="shared" si="47"/>
        <v>2216929</v>
      </c>
      <c r="E156" s="51">
        <f t="shared" si="47"/>
        <v>2334325</v>
      </c>
      <c r="F156" s="52">
        <f t="shared" si="48"/>
        <v>5665799</v>
      </c>
      <c r="G156" s="52">
        <f t="shared" si="49"/>
        <v>2788409</v>
      </c>
      <c r="H156" s="53">
        <f t="shared" si="50"/>
        <v>2877390</v>
      </c>
      <c r="I156" s="53">
        <f t="shared" si="51"/>
        <v>2216929</v>
      </c>
      <c r="J156" s="53">
        <f t="shared" si="52"/>
        <v>2334325</v>
      </c>
      <c r="K156" s="50">
        <f t="shared" si="53"/>
        <v>571480</v>
      </c>
      <c r="L156" s="51">
        <f t="shared" si="54"/>
        <v>543065</v>
      </c>
      <c r="M156" s="50">
        <v>26665</v>
      </c>
      <c r="N156" s="50">
        <v>28141</v>
      </c>
      <c r="O156" s="50">
        <v>29480</v>
      </c>
      <c r="P156" s="50">
        <v>30473</v>
      </c>
      <c r="Q156" s="50">
        <v>31876</v>
      </c>
      <c r="R156" s="50">
        <v>32015</v>
      </c>
      <c r="S156" s="50">
        <v>32538</v>
      </c>
      <c r="T156" s="50">
        <v>33436</v>
      </c>
      <c r="U156" s="50">
        <v>35081</v>
      </c>
      <c r="V156" s="50">
        <v>34328</v>
      </c>
      <c r="W156" s="50">
        <v>33689</v>
      </c>
      <c r="X156" s="50">
        <v>33318</v>
      </c>
      <c r="Y156" s="50">
        <v>33718</v>
      </c>
      <c r="Z156" s="50">
        <v>32920</v>
      </c>
      <c r="AA156" s="50">
        <v>32106</v>
      </c>
      <c r="AB156" s="50">
        <v>30900</v>
      </c>
      <c r="AC156" s="50">
        <v>30494</v>
      </c>
      <c r="AD156" s="50">
        <v>30302</v>
      </c>
      <c r="AE156" s="50">
        <v>30084</v>
      </c>
      <c r="AF156" s="50">
        <v>33356</v>
      </c>
      <c r="AG156" s="50">
        <v>34398</v>
      </c>
      <c r="AH156" s="50">
        <v>35241</v>
      </c>
      <c r="AI156" s="50">
        <v>35225</v>
      </c>
      <c r="AJ156" s="50">
        <v>35292</v>
      </c>
      <c r="AK156" s="50">
        <v>34288</v>
      </c>
      <c r="AL156" s="50">
        <v>32938</v>
      </c>
      <c r="AM156" s="50">
        <v>34046</v>
      </c>
      <c r="AN156" s="50">
        <v>33967</v>
      </c>
      <c r="AO156" s="50">
        <v>34029</v>
      </c>
      <c r="AP156" s="50">
        <v>35676</v>
      </c>
      <c r="AQ156" s="50">
        <v>34940</v>
      </c>
      <c r="AR156" s="50">
        <v>34686</v>
      </c>
      <c r="AS156" s="50">
        <v>33777</v>
      </c>
      <c r="AT156" s="50">
        <v>32720</v>
      </c>
      <c r="AU156" s="50">
        <v>32582</v>
      </c>
      <c r="AV156" s="50">
        <v>32826</v>
      </c>
      <c r="AW156" s="50">
        <v>31777</v>
      </c>
      <c r="AX156" s="50">
        <v>32471</v>
      </c>
      <c r="AY156" s="50">
        <v>32479</v>
      </c>
      <c r="AZ156" s="50">
        <v>32920</v>
      </c>
      <c r="BA156" s="50">
        <v>33371</v>
      </c>
      <c r="BB156" s="50">
        <v>32403</v>
      </c>
      <c r="BC156" s="50">
        <v>30159</v>
      </c>
      <c r="BD156" s="50">
        <v>29960</v>
      </c>
      <c r="BE156" s="50">
        <v>30587</v>
      </c>
      <c r="BF156" s="50">
        <v>31789</v>
      </c>
      <c r="BG156" s="50">
        <v>32776</v>
      </c>
      <c r="BH156" s="50">
        <v>34905</v>
      </c>
      <c r="BI156" s="50">
        <v>36497</v>
      </c>
      <c r="BJ156" s="50">
        <v>37832</v>
      </c>
      <c r="BK156" s="50">
        <v>37225</v>
      </c>
      <c r="BL156" s="50">
        <v>38501</v>
      </c>
      <c r="BM156" s="50">
        <v>38653</v>
      </c>
      <c r="BN156" s="50">
        <v>40083</v>
      </c>
      <c r="BO156" s="50">
        <v>39814</v>
      </c>
      <c r="BP156" s="50">
        <v>40325</v>
      </c>
      <c r="BQ156" s="50">
        <v>40364</v>
      </c>
      <c r="BR156" s="50">
        <v>39425</v>
      </c>
      <c r="BS156" s="50">
        <v>38853</v>
      </c>
      <c r="BT156" s="50">
        <v>37376</v>
      </c>
      <c r="BU156" s="50">
        <v>36105</v>
      </c>
      <c r="BV156" s="50">
        <v>35614</v>
      </c>
      <c r="BW156" s="50">
        <v>34782</v>
      </c>
      <c r="BX156" s="50">
        <v>33800</v>
      </c>
      <c r="BY156" s="50">
        <v>32469</v>
      </c>
      <c r="BZ156" s="50">
        <v>31617</v>
      </c>
      <c r="CA156" s="50">
        <v>31860</v>
      </c>
      <c r="CB156" s="50">
        <v>31567</v>
      </c>
      <c r="CC156" s="50">
        <v>30955</v>
      </c>
      <c r="CD156" s="50">
        <v>30996</v>
      </c>
      <c r="CE156" s="50">
        <v>31832</v>
      </c>
      <c r="CF156" s="50">
        <v>32502</v>
      </c>
      <c r="CG156" s="50">
        <v>34451</v>
      </c>
      <c r="CH156" s="50">
        <v>37575</v>
      </c>
      <c r="CI156" s="50">
        <v>28642</v>
      </c>
      <c r="CJ156" s="50">
        <v>27444</v>
      </c>
      <c r="CK156" s="50">
        <v>26471</v>
      </c>
      <c r="CL156" s="50">
        <v>24479</v>
      </c>
      <c r="CM156" s="50">
        <v>20962</v>
      </c>
      <c r="CN156" s="50">
        <v>17757</v>
      </c>
      <c r="CO156" s="50">
        <v>17903</v>
      </c>
      <c r="CP156" s="50">
        <v>17094</v>
      </c>
      <c r="CQ156" s="50">
        <v>15905</v>
      </c>
      <c r="CR156" s="50">
        <v>14510</v>
      </c>
      <c r="CS156" s="50">
        <v>12873</v>
      </c>
      <c r="CT156" s="50">
        <v>11709</v>
      </c>
      <c r="CU156" s="50">
        <v>9906</v>
      </c>
      <c r="CV156" s="50">
        <v>8826</v>
      </c>
      <c r="CW156" s="50">
        <v>7520</v>
      </c>
      <c r="CX156" s="50">
        <v>6614</v>
      </c>
      <c r="CY156" s="51">
        <v>21573</v>
      </c>
      <c r="CZ156" s="50">
        <v>25163</v>
      </c>
      <c r="DA156" s="50">
        <v>26386</v>
      </c>
      <c r="DB156" s="50">
        <v>27849</v>
      </c>
      <c r="DC156" s="50">
        <v>28711</v>
      </c>
      <c r="DD156" s="50">
        <v>30282</v>
      </c>
      <c r="DE156" s="50">
        <v>30339</v>
      </c>
      <c r="DF156" s="50">
        <v>31151</v>
      </c>
      <c r="DG156" s="50">
        <v>31724</v>
      </c>
      <c r="DH156" s="50">
        <v>33006</v>
      </c>
      <c r="DI156" s="50">
        <v>32798</v>
      </c>
      <c r="DJ156" s="50">
        <v>32441</v>
      </c>
      <c r="DK156" s="50">
        <v>31583</v>
      </c>
      <c r="DL156" s="50">
        <v>32293</v>
      </c>
      <c r="DM156" s="50">
        <v>31124</v>
      </c>
      <c r="DN156" s="50">
        <v>30597</v>
      </c>
      <c r="DO156" s="50">
        <v>29621</v>
      </c>
      <c r="DP156" s="50">
        <v>29240</v>
      </c>
      <c r="DQ156" s="50">
        <v>28757</v>
      </c>
      <c r="DR156" s="50">
        <v>28575</v>
      </c>
      <c r="DS156" s="50">
        <v>31649</v>
      </c>
      <c r="DT156" s="50">
        <v>32675</v>
      </c>
      <c r="DU156" s="50">
        <v>33064</v>
      </c>
      <c r="DV156" s="50">
        <v>32872</v>
      </c>
      <c r="DW156" s="50">
        <v>32062</v>
      </c>
      <c r="DX156" s="50">
        <v>30826</v>
      </c>
      <c r="DY156" s="50">
        <v>31066</v>
      </c>
      <c r="DZ156" s="50">
        <v>32350</v>
      </c>
      <c r="EA156" s="50">
        <v>31192</v>
      </c>
      <c r="EB156" s="50">
        <v>32788</v>
      </c>
      <c r="EC156" s="50">
        <v>33323</v>
      </c>
      <c r="ED156" s="50">
        <v>33029</v>
      </c>
      <c r="EE156" s="50">
        <v>33539</v>
      </c>
      <c r="EF156" s="50">
        <v>34465</v>
      </c>
      <c r="EG156" s="50">
        <v>33840</v>
      </c>
      <c r="EH156" s="50">
        <v>32719</v>
      </c>
      <c r="EI156" s="50">
        <v>33190</v>
      </c>
      <c r="EJ156" s="50">
        <v>33616</v>
      </c>
      <c r="EK156" s="50">
        <v>33369</v>
      </c>
      <c r="EL156" s="50">
        <v>33633</v>
      </c>
      <c r="EM156" s="50">
        <v>34440</v>
      </c>
      <c r="EN156" s="50">
        <v>34164</v>
      </c>
      <c r="EO156" s="50">
        <v>32739</v>
      </c>
      <c r="EP156" s="50">
        <v>30640</v>
      </c>
      <c r="EQ156" s="50">
        <v>30486</v>
      </c>
      <c r="ER156" s="50">
        <v>31626</v>
      </c>
      <c r="ES156" s="50">
        <v>32739</v>
      </c>
      <c r="ET156" s="50">
        <v>34056</v>
      </c>
      <c r="EU156" s="50">
        <v>35950</v>
      </c>
      <c r="EV156" s="50">
        <v>38095</v>
      </c>
      <c r="EW156" s="50">
        <v>39365</v>
      </c>
      <c r="EX156" s="50">
        <v>39241</v>
      </c>
      <c r="EY156" s="50">
        <v>39862</v>
      </c>
      <c r="EZ156" s="50">
        <v>39676</v>
      </c>
      <c r="FA156" s="50">
        <v>41616</v>
      </c>
      <c r="FB156" s="50">
        <v>41943</v>
      </c>
      <c r="FC156" s="50">
        <v>41801</v>
      </c>
      <c r="FD156" s="50">
        <v>42241</v>
      </c>
      <c r="FE156" s="50">
        <v>40925</v>
      </c>
      <c r="FF156" s="50">
        <v>40327</v>
      </c>
      <c r="FG156" s="50">
        <v>39040</v>
      </c>
      <c r="FH156" s="50">
        <v>37786</v>
      </c>
      <c r="FI156" s="50">
        <v>37147</v>
      </c>
      <c r="FJ156" s="50">
        <v>36789</v>
      </c>
      <c r="FK156" s="50">
        <v>35762</v>
      </c>
      <c r="FL156" s="50">
        <v>34172</v>
      </c>
      <c r="FM156" s="50">
        <v>33556</v>
      </c>
      <c r="FN156" s="50">
        <v>34569</v>
      </c>
      <c r="FO156" s="50">
        <v>34247</v>
      </c>
      <c r="FP156" s="50">
        <v>33474</v>
      </c>
      <c r="FQ156" s="50">
        <v>33744</v>
      </c>
      <c r="FR156" s="50">
        <v>34571</v>
      </c>
      <c r="FS156" s="50">
        <v>35490</v>
      </c>
      <c r="FT156" s="50">
        <v>37617</v>
      </c>
      <c r="FU156" s="50">
        <v>40438</v>
      </c>
      <c r="FV156" s="50">
        <v>31074</v>
      </c>
      <c r="FW156" s="50">
        <v>30371</v>
      </c>
      <c r="FX156" s="50">
        <v>29800</v>
      </c>
      <c r="FY156" s="50">
        <v>27193</v>
      </c>
      <c r="FZ156" s="50">
        <v>24123</v>
      </c>
      <c r="GA156" s="50">
        <v>20976</v>
      </c>
      <c r="GB156" s="50">
        <v>21059</v>
      </c>
      <c r="GC156" s="50">
        <v>20444</v>
      </c>
      <c r="GD156" s="50">
        <v>19372</v>
      </c>
      <c r="GE156" s="50">
        <v>18229</v>
      </c>
      <c r="GF156" s="50">
        <v>16692</v>
      </c>
      <c r="GG156" s="50">
        <v>15580</v>
      </c>
      <c r="GH156" s="50">
        <v>14054</v>
      </c>
      <c r="GI156" s="50">
        <v>13025</v>
      </c>
      <c r="GJ156" s="50">
        <v>11965</v>
      </c>
      <c r="GK156" s="50">
        <v>10675</v>
      </c>
      <c r="GL156" s="51">
        <v>45517</v>
      </c>
    </row>
    <row r="157" spans="1:194" s="127" customFormat="1" hidden="1" x14ac:dyDescent="0.25">
      <c r="A157" s="130"/>
      <c r="B157" s="131"/>
      <c r="C157" s="123"/>
      <c r="D157" s="132">
        <f>SUM(D150:D156)</f>
        <v>21779298</v>
      </c>
      <c r="E157" s="132">
        <f>SUM(E150:E156)</f>
        <v>22677552</v>
      </c>
      <c r="F157" s="132">
        <f>SUM(F150:F156)</f>
        <v>56550138</v>
      </c>
      <c r="G157" s="132">
        <f t="shared" ref="G157:L157" si="56">SUM(G150:G156)</f>
        <v>27982818</v>
      </c>
      <c r="H157" s="132">
        <f t="shared" si="56"/>
        <v>28567320</v>
      </c>
      <c r="I157" s="132">
        <f t="shared" si="56"/>
        <v>21779298</v>
      </c>
      <c r="J157" s="132">
        <f t="shared" si="56"/>
        <v>22677552</v>
      </c>
      <c r="K157" s="132">
        <f t="shared" si="56"/>
        <v>6203520</v>
      </c>
      <c r="L157" s="132">
        <f t="shared" si="56"/>
        <v>5889768</v>
      </c>
      <c r="M157" s="132"/>
      <c r="N157" s="553"/>
      <c r="O157" s="553"/>
      <c r="P157" s="553"/>
      <c r="Q157" s="553"/>
      <c r="R157" s="553"/>
      <c r="S157" s="553"/>
      <c r="T157" s="553"/>
      <c r="U157" s="553"/>
      <c r="V157" s="553"/>
      <c r="W157" s="553"/>
      <c r="X157" s="553"/>
      <c r="Y157" s="553"/>
      <c r="Z157" s="553"/>
      <c r="AA157" s="553"/>
      <c r="AB157" s="553"/>
      <c r="AC157" s="553"/>
      <c r="AD157" s="553"/>
      <c r="AE157" s="553"/>
      <c r="AF157" s="553"/>
      <c r="AG157" s="553"/>
      <c r="AH157" s="553"/>
      <c r="AI157" s="553"/>
      <c r="AJ157" s="553"/>
      <c r="AK157" s="553"/>
      <c r="AL157" s="553"/>
      <c r="AM157" s="553"/>
      <c r="AN157" s="553"/>
      <c r="AO157" s="553"/>
      <c r="AP157" s="553"/>
      <c r="AQ157" s="553"/>
      <c r="AR157" s="553"/>
      <c r="AS157" s="553"/>
      <c r="AT157" s="553"/>
      <c r="AU157" s="553"/>
      <c r="AV157" s="553"/>
      <c r="AW157" s="553"/>
      <c r="AX157" s="553"/>
      <c r="AY157" s="553"/>
      <c r="AZ157" s="553"/>
      <c r="BA157" s="553"/>
      <c r="BB157" s="553"/>
      <c r="BC157" s="553"/>
      <c r="BD157" s="553"/>
      <c r="BE157" s="553"/>
      <c r="BF157" s="553"/>
      <c r="BG157" s="553"/>
      <c r="BH157" s="553"/>
      <c r="BI157" s="553"/>
      <c r="BJ157" s="553"/>
      <c r="BK157" s="553"/>
      <c r="BL157" s="553"/>
      <c r="BM157" s="553"/>
      <c r="BN157" s="553"/>
      <c r="BO157" s="553"/>
      <c r="BP157" s="553"/>
      <c r="BQ157" s="553"/>
      <c r="BR157" s="553"/>
      <c r="BS157" s="553"/>
      <c r="BT157" s="553"/>
      <c r="BU157" s="553"/>
      <c r="BV157" s="553"/>
      <c r="BW157" s="553"/>
      <c r="BX157" s="553"/>
      <c r="BY157" s="553"/>
      <c r="BZ157" s="553"/>
      <c r="CA157" s="553"/>
      <c r="CB157" s="553"/>
      <c r="CC157" s="553"/>
      <c r="CD157" s="553"/>
      <c r="CE157" s="553"/>
      <c r="CF157" s="553"/>
      <c r="CG157" s="553"/>
      <c r="CH157" s="553"/>
      <c r="CI157" s="553"/>
      <c r="CJ157" s="553"/>
      <c r="CK157" s="553"/>
      <c r="CL157" s="553"/>
      <c r="CM157" s="553"/>
      <c r="CN157" s="553"/>
      <c r="CO157" s="553"/>
      <c r="CP157" s="553"/>
      <c r="CQ157" s="553"/>
      <c r="CR157" s="553"/>
      <c r="CS157" s="553"/>
      <c r="CT157" s="553"/>
      <c r="CU157" s="553"/>
      <c r="CV157" s="553"/>
      <c r="CW157" s="553"/>
      <c r="CX157" s="553"/>
      <c r="CY157" s="77"/>
      <c r="CZ157" s="132"/>
      <c r="DA157" s="553"/>
      <c r="DB157" s="553"/>
      <c r="DC157" s="553"/>
      <c r="DD157" s="553"/>
      <c r="DE157" s="553"/>
      <c r="DF157" s="553"/>
      <c r="DG157" s="553"/>
      <c r="DH157" s="553"/>
      <c r="DI157" s="553"/>
      <c r="DJ157" s="553"/>
      <c r="DK157" s="553"/>
      <c r="DL157" s="553"/>
      <c r="DM157" s="553"/>
      <c r="DN157" s="553"/>
      <c r="DO157" s="553"/>
      <c r="DP157" s="553"/>
      <c r="DQ157" s="553"/>
      <c r="DR157" s="553"/>
      <c r="DS157" s="553"/>
      <c r="DT157" s="553"/>
      <c r="DU157" s="553"/>
      <c r="DV157" s="553"/>
      <c r="DW157" s="553"/>
      <c r="DX157" s="553"/>
      <c r="DY157" s="553"/>
      <c r="DZ157" s="553"/>
      <c r="EA157" s="553"/>
      <c r="EB157" s="553"/>
      <c r="EC157" s="553"/>
      <c r="ED157" s="553"/>
      <c r="EE157" s="553"/>
      <c r="EF157" s="553"/>
      <c r="EG157" s="553"/>
      <c r="EH157" s="553"/>
      <c r="EI157" s="553"/>
      <c r="EJ157" s="553"/>
      <c r="EK157" s="553"/>
      <c r="EL157" s="553"/>
      <c r="EM157" s="553"/>
      <c r="EN157" s="553"/>
      <c r="EO157" s="553"/>
      <c r="EP157" s="553"/>
      <c r="EQ157" s="553"/>
      <c r="ER157" s="553"/>
      <c r="ES157" s="553"/>
      <c r="ET157" s="553"/>
      <c r="EU157" s="553"/>
      <c r="EV157" s="553"/>
      <c r="EW157" s="553"/>
      <c r="EX157" s="553"/>
      <c r="EY157" s="553"/>
      <c r="EZ157" s="553"/>
      <c r="FA157" s="553"/>
      <c r="FB157" s="553"/>
      <c r="FC157" s="553"/>
      <c r="FD157" s="553"/>
      <c r="FE157" s="553"/>
      <c r="FF157" s="553"/>
      <c r="FG157" s="553"/>
      <c r="FH157" s="553"/>
      <c r="FI157" s="553"/>
      <c r="FJ157" s="553"/>
      <c r="FK157" s="553"/>
      <c r="FL157" s="553"/>
      <c r="FM157" s="553"/>
      <c r="FN157" s="553"/>
      <c r="FO157" s="553"/>
      <c r="FP157" s="553"/>
      <c r="FQ157" s="553"/>
      <c r="FR157" s="553"/>
      <c r="FS157" s="553"/>
      <c r="FT157" s="553"/>
      <c r="FU157" s="553"/>
      <c r="FV157" s="553"/>
      <c r="FW157" s="553"/>
      <c r="FX157" s="553"/>
      <c r="FY157" s="553"/>
      <c r="FZ157" s="553"/>
      <c r="GA157" s="553"/>
      <c r="GB157" s="553"/>
      <c r="GC157" s="553"/>
      <c r="GD157" s="553"/>
      <c r="GE157" s="553"/>
      <c r="GF157" s="553"/>
      <c r="GG157" s="553"/>
      <c r="GH157" s="553"/>
      <c r="GI157" s="553"/>
      <c r="GJ157" s="553"/>
      <c r="GK157" s="553"/>
      <c r="GL157" s="77"/>
    </row>
    <row r="158" spans="1:194" s="1" customFormat="1" hidden="1" x14ac:dyDescent="0.25">
      <c r="A158" s="118" t="s">
        <v>223</v>
      </c>
      <c r="B158" s="111" t="s">
        <v>393</v>
      </c>
      <c r="C158" s="556" t="str">
        <f t="shared" si="55"/>
        <v>England ICS - Bath and North East Somerset, Swindon and Wiltshire</v>
      </c>
      <c r="D158" s="82">
        <f t="shared" ref="D158:E163" si="57">I158</f>
        <v>361510</v>
      </c>
      <c r="E158" s="82">
        <f t="shared" si="57"/>
        <v>373112</v>
      </c>
      <c r="F158" s="119">
        <f t="shared" ref="F158:F163" si="58">G158+H158</f>
        <v>929964</v>
      </c>
      <c r="G158" s="554">
        <f t="shared" ref="G158:G163" si="59">SUM(M158:CY158)</f>
        <v>461582</v>
      </c>
      <c r="H158" s="62">
        <f t="shared" ref="H158:H163" si="60">SUM(CZ158:GL158)</f>
        <v>468382</v>
      </c>
      <c r="I158" s="554">
        <f t="shared" ref="I158:I163" si="61">SUM(AE158:CY158)</f>
        <v>361510</v>
      </c>
      <c r="J158" s="114">
        <f t="shared" ref="J158:J163" si="62">SUM(DR158:GL158)</f>
        <v>373112</v>
      </c>
      <c r="K158" s="116">
        <f t="shared" ref="K158:K163" si="63">SUM(M158:AD158)</f>
        <v>100072</v>
      </c>
      <c r="L158" s="61">
        <f t="shared" ref="L158:L163" si="64">SUM(CZ158:DQ158)</f>
        <v>95270</v>
      </c>
      <c r="M158" s="116">
        <v>4591</v>
      </c>
      <c r="N158" s="555">
        <v>4836</v>
      </c>
      <c r="O158" s="555">
        <v>5201</v>
      </c>
      <c r="P158" s="555">
        <v>5213</v>
      </c>
      <c r="Q158" s="555">
        <v>5686</v>
      </c>
      <c r="R158" s="555">
        <v>5652</v>
      </c>
      <c r="S158" s="555">
        <v>5726</v>
      </c>
      <c r="T158" s="555">
        <v>5838</v>
      </c>
      <c r="U158" s="555">
        <v>6219</v>
      </c>
      <c r="V158" s="555">
        <v>6077</v>
      </c>
      <c r="W158" s="555">
        <v>5989</v>
      </c>
      <c r="X158" s="555">
        <v>5868</v>
      </c>
      <c r="Y158" s="555">
        <v>5855</v>
      </c>
      <c r="Z158" s="555">
        <v>5684</v>
      </c>
      <c r="AA158" s="555">
        <v>5723</v>
      </c>
      <c r="AB158" s="555">
        <v>5358</v>
      </c>
      <c r="AC158" s="555">
        <v>5269</v>
      </c>
      <c r="AD158" s="555">
        <v>5287</v>
      </c>
      <c r="AE158" s="555">
        <v>5357</v>
      </c>
      <c r="AF158" s="555">
        <v>5948</v>
      </c>
      <c r="AG158" s="555">
        <v>5623</v>
      </c>
      <c r="AH158" s="555">
        <v>5573</v>
      </c>
      <c r="AI158" s="555">
        <v>5880</v>
      </c>
      <c r="AJ158" s="555">
        <v>6056</v>
      </c>
      <c r="AK158" s="555">
        <v>5676</v>
      </c>
      <c r="AL158" s="555">
        <v>5373</v>
      </c>
      <c r="AM158" s="555">
        <v>5704</v>
      </c>
      <c r="AN158" s="555">
        <v>5542</v>
      </c>
      <c r="AO158" s="555">
        <v>5766</v>
      </c>
      <c r="AP158" s="555">
        <v>5867</v>
      </c>
      <c r="AQ158" s="555">
        <v>5655</v>
      </c>
      <c r="AR158" s="555">
        <v>5999</v>
      </c>
      <c r="AS158" s="555">
        <v>5793</v>
      </c>
      <c r="AT158" s="555">
        <v>5474</v>
      </c>
      <c r="AU158" s="555">
        <v>5638</v>
      </c>
      <c r="AV158" s="555">
        <v>5724</v>
      </c>
      <c r="AW158" s="555">
        <v>5483</v>
      </c>
      <c r="AX158" s="555">
        <v>5754</v>
      </c>
      <c r="AY158" s="555">
        <v>5484</v>
      </c>
      <c r="AZ158" s="555">
        <v>5495</v>
      </c>
      <c r="BA158" s="555">
        <v>5842</v>
      </c>
      <c r="BB158" s="555">
        <v>5780</v>
      </c>
      <c r="BC158" s="555">
        <v>5272</v>
      </c>
      <c r="BD158" s="555">
        <v>5133</v>
      </c>
      <c r="BE158" s="555">
        <v>5259</v>
      </c>
      <c r="BF158" s="555">
        <v>5599</v>
      </c>
      <c r="BG158" s="555">
        <v>5809</v>
      </c>
      <c r="BH158" s="555">
        <v>6515</v>
      </c>
      <c r="BI158" s="555">
        <v>6506</v>
      </c>
      <c r="BJ158" s="555">
        <v>6572</v>
      </c>
      <c r="BK158" s="555">
        <v>6545</v>
      </c>
      <c r="BL158" s="555">
        <v>6683</v>
      </c>
      <c r="BM158" s="555">
        <v>6655</v>
      </c>
      <c r="BN158" s="555">
        <v>6895</v>
      </c>
      <c r="BO158" s="555">
        <v>6636</v>
      </c>
      <c r="BP158" s="555">
        <v>6780</v>
      </c>
      <c r="BQ158" s="555">
        <v>6706</v>
      </c>
      <c r="BR158" s="555">
        <v>6556</v>
      </c>
      <c r="BS158" s="555">
        <v>6403</v>
      </c>
      <c r="BT158" s="555">
        <v>6114</v>
      </c>
      <c r="BU158" s="555">
        <v>5987</v>
      </c>
      <c r="BV158" s="555">
        <v>5710</v>
      </c>
      <c r="BW158" s="555">
        <v>5416</v>
      </c>
      <c r="BX158" s="555">
        <v>5260</v>
      </c>
      <c r="BY158" s="555">
        <v>4931</v>
      </c>
      <c r="BZ158" s="555">
        <v>4790</v>
      </c>
      <c r="CA158" s="555">
        <v>4922</v>
      </c>
      <c r="CB158" s="555">
        <v>4739</v>
      </c>
      <c r="CC158" s="555">
        <v>4612</v>
      </c>
      <c r="CD158" s="555">
        <v>4526</v>
      </c>
      <c r="CE158" s="555">
        <v>4561</v>
      </c>
      <c r="CF158" s="555">
        <v>4667</v>
      </c>
      <c r="CG158" s="555">
        <v>5014</v>
      </c>
      <c r="CH158" s="555">
        <v>5390</v>
      </c>
      <c r="CI158" s="555">
        <v>4109</v>
      </c>
      <c r="CJ158" s="555">
        <v>3957</v>
      </c>
      <c r="CK158" s="555">
        <v>3731</v>
      </c>
      <c r="CL158" s="555">
        <v>3389</v>
      </c>
      <c r="CM158" s="555">
        <v>3062</v>
      </c>
      <c r="CN158" s="555">
        <v>2609</v>
      </c>
      <c r="CO158" s="555">
        <v>2588</v>
      </c>
      <c r="CP158" s="555">
        <v>2490</v>
      </c>
      <c r="CQ158" s="555">
        <v>2283</v>
      </c>
      <c r="CR158" s="555">
        <v>2088</v>
      </c>
      <c r="CS158" s="555">
        <v>1933</v>
      </c>
      <c r="CT158" s="555">
        <v>1681</v>
      </c>
      <c r="CU158" s="555">
        <v>1465</v>
      </c>
      <c r="CV158" s="555">
        <v>1327</v>
      </c>
      <c r="CW158" s="555">
        <v>1089</v>
      </c>
      <c r="CX158" s="555">
        <v>1021</v>
      </c>
      <c r="CY158" s="61">
        <v>3039</v>
      </c>
      <c r="CZ158" s="116">
        <v>4479</v>
      </c>
      <c r="DA158" s="555">
        <v>4565</v>
      </c>
      <c r="DB158" s="555">
        <v>4875</v>
      </c>
      <c r="DC158" s="555">
        <v>5112</v>
      </c>
      <c r="DD158" s="555">
        <v>5280</v>
      </c>
      <c r="DE158" s="555">
        <v>5256</v>
      </c>
      <c r="DF158" s="555">
        <v>5481</v>
      </c>
      <c r="DG158" s="555">
        <v>5596</v>
      </c>
      <c r="DH158" s="555">
        <v>5671</v>
      </c>
      <c r="DI158" s="555">
        <v>5765</v>
      </c>
      <c r="DJ158" s="555">
        <v>5714</v>
      </c>
      <c r="DK158" s="555">
        <v>5608</v>
      </c>
      <c r="DL158" s="555">
        <v>5710</v>
      </c>
      <c r="DM158" s="555">
        <v>5571</v>
      </c>
      <c r="DN158" s="555">
        <v>5411</v>
      </c>
      <c r="DO158" s="555">
        <v>5064</v>
      </c>
      <c r="DP158" s="555">
        <v>5133</v>
      </c>
      <c r="DQ158" s="555">
        <v>4979</v>
      </c>
      <c r="DR158" s="555">
        <v>4987</v>
      </c>
      <c r="DS158" s="555">
        <v>5410</v>
      </c>
      <c r="DT158" s="555">
        <v>4936</v>
      </c>
      <c r="DU158" s="555">
        <v>5084</v>
      </c>
      <c r="DV158" s="555">
        <v>5222</v>
      </c>
      <c r="DW158" s="555">
        <v>5366</v>
      </c>
      <c r="DX158" s="555">
        <v>4896</v>
      </c>
      <c r="DY158" s="555">
        <v>5002</v>
      </c>
      <c r="DZ158" s="555">
        <v>5359</v>
      </c>
      <c r="EA158" s="555">
        <v>5257</v>
      </c>
      <c r="EB158" s="555">
        <v>5250</v>
      </c>
      <c r="EC158" s="555">
        <v>5322</v>
      </c>
      <c r="ED158" s="555">
        <v>5193</v>
      </c>
      <c r="EE158" s="555">
        <v>5534</v>
      </c>
      <c r="EF158" s="555">
        <v>5646</v>
      </c>
      <c r="EG158" s="555">
        <v>5796</v>
      </c>
      <c r="EH158" s="555">
        <v>5374</v>
      </c>
      <c r="EI158" s="555">
        <v>5596</v>
      </c>
      <c r="EJ158" s="555">
        <v>5764</v>
      </c>
      <c r="EK158" s="555">
        <v>5718</v>
      </c>
      <c r="EL158" s="555">
        <v>5786</v>
      </c>
      <c r="EM158" s="555">
        <v>5801</v>
      </c>
      <c r="EN158" s="555">
        <v>5970</v>
      </c>
      <c r="EO158" s="555">
        <v>5476</v>
      </c>
      <c r="EP158" s="555">
        <v>5266</v>
      </c>
      <c r="EQ158" s="555">
        <v>5316</v>
      </c>
      <c r="ER158" s="555">
        <v>5679</v>
      </c>
      <c r="ES158" s="555">
        <v>5711</v>
      </c>
      <c r="ET158" s="555">
        <v>6116</v>
      </c>
      <c r="EU158" s="555">
        <v>6459</v>
      </c>
      <c r="EV158" s="555">
        <v>6862</v>
      </c>
      <c r="EW158" s="555">
        <v>6725</v>
      </c>
      <c r="EX158" s="555">
        <v>6681</v>
      </c>
      <c r="EY158" s="555">
        <v>6736</v>
      </c>
      <c r="EZ158" s="555">
        <v>6601</v>
      </c>
      <c r="FA158" s="555">
        <v>6996</v>
      </c>
      <c r="FB158" s="555">
        <v>6935</v>
      </c>
      <c r="FC158" s="555">
        <v>6827</v>
      </c>
      <c r="FD158" s="555">
        <v>6852</v>
      </c>
      <c r="FE158" s="555">
        <v>6612</v>
      </c>
      <c r="FF158" s="555">
        <v>6490</v>
      </c>
      <c r="FG158" s="555">
        <v>6258</v>
      </c>
      <c r="FH158" s="555">
        <v>5928</v>
      </c>
      <c r="FI158" s="555">
        <v>5805</v>
      </c>
      <c r="FJ158" s="555">
        <v>5630</v>
      </c>
      <c r="FK158" s="555">
        <v>5388</v>
      </c>
      <c r="FL158" s="555">
        <v>5257</v>
      </c>
      <c r="FM158" s="555">
        <v>5110</v>
      </c>
      <c r="FN158" s="555">
        <v>5135</v>
      </c>
      <c r="FO158" s="555">
        <v>5165</v>
      </c>
      <c r="FP158" s="555">
        <v>4915</v>
      </c>
      <c r="FQ158" s="555">
        <v>4880</v>
      </c>
      <c r="FR158" s="555">
        <v>5009</v>
      </c>
      <c r="FS158" s="555">
        <v>5118</v>
      </c>
      <c r="FT158" s="555">
        <v>5491</v>
      </c>
      <c r="FU158" s="555">
        <v>5699</v>
      </c>
      <c r="FV158" s="555">
        <v>4422</v>
      </c>
      <c r="FW158" s="555">
        <v>4484</v>
      </c>
      <c r="FX158" s="555">
        <v>4374</v>
      </c>
      <c r="FY158" s="555">
        <v>3919</v>
      </c>
      <c r="FZ158" s="555">
        <v>3492</v>
      </c>
      <c r="GA158" s="555">
        <v>3074</v>
      </c>
      <c r="GB158" s="555">
        <v>3141</v>
      </c>
      <c r="GC158" s="555">
        <v>2980</v>
      </c>
      <c r="GD158" s="555">
        <v>2862</v>
      </c>
      <c r="GE158" s="555">
        <v>2639</v>
      </c>
      <c r="GF158" s="555">
        <v>2457</v>
      </c>
      <c r="GG158" s="555">
        <v>2293</v>
      </c>
      <c r="GH158" s="555">
        <v>1990</v>
      </c>
      <c r="GI158" s="555">
        <v>1869</v>
      </c>
      <c r="GJ158" s="555">
        <v>1684</v>
      </c>
      <c r="GK158" s="555">
        <v>1609</v>
      </c>
      <c r="GL158" s="61">
        <v>6426</v>
      </c>
    </row>
    <row r="159" spans="1:194" s="1" customFormat="1" hidden="1" x14ac:dyDescent="0.25">
      <c r="A159" s="120" t="s">
        <v>223</v>
      </c>
      <c r="B159" s="112" t="s">
        <v>394</v>
      </c>
      <c r="C159" s="151" t="str">
        <f t="shared" si="55"/>
        <v>England ICS - Bedfordshire, Luton and Milton Keynes</v>
      </c>
      <c r="D159" s="83">
        <f t="shared" si="57"/>
        <v>355949</v>
      </c>
      <c r="E159" s="83">
        <f t="shared" si="57"/>
        <v>367983</v>
      </c>
      <c r="F159" s="113">
        <f t="shared" si="58"/>
        <v>959098</v>
      </c>
      <c r="G159" s="52">
        <f t="shared" si="59"/>
        <v>476424</v>
      </c>
      <c r="H159" s="53">
        <f t="shared" si="60"/>
        <v>482674</v>
      </c>
      <c r="I159" s="52">
        <f t="shared" si="61"/>
        <v>355949</v>
      </c>
      <c r="J159" s="115">
        <f t="shared" si="62"/>
        <v>367983</v>
      </c>
      <c r="K159" s="117">
        <f t="shared" si="63"/>
        <v>120475</v>
      </c>
      <c r="L159" s="51">
        <f t="shared" si="64"/>
        <v>114691</v>
      </c>
      <c r="M159" s="117">
        <v>6101</v>
      </c>
      <c r="N159" s="50">
        <v>6538</v>
      </c>
      <c r="O159" s="50">
        <v>6651</v>
      </c>
      <c r="P159" s="50">
        <v>6928</v>
      </c>
      <c r="Q159" s="50">
        <v>7021</v>
      </c>
      <c r="R159" s="50">
        <v>7079</v>
      </c>
      <c r="S159" s="50">
        <v>7130</v>
      </c>
      <c r="T159" s="50">
        <v>7261</v>
      </c>
      <c r="U159" s="50">
        <v>7359</v>
      </c>
      <c r="V159" s="50">
        <v>7239</v>
      </c>
      <c r="W159" s="50">
        <v>6822</v>
      </c>
      <c r="X159" s="50">
        <v>6764</v>
      </c>
      <c r="Y159" s="50">
        <v>6941</v>
      </c>
      <c r="Z159" s="50">
        <v>6609</v>
      </c>
      <c r="AA159" s="50">
        <v>6408</v>
      </c>
      <c r="AB159" s="50">
        <v>5934</v>
      </c>
      <c r="AC159" s="50">
        <v>5862</v>
      </c>
      <c r="AD159" s="50">
        <v>5828</v>
      </c>
      <c r="AE159" s="50">
        <v>5546</v>
      </c>
      <c r="AF159" s="50">
        <v>4313</v>
      </c>
      <c r="AG159" s="50">
        <v>4274</v>
      </c>
      <c r="AH159" s="50">
        <v>4469</v>
      </c>
      <c r="AI159" s="50">
        <v>4968</v>
      </c>
      <c r="AJ159" s="50">
        <v>5375</v>
      </c>
      <c r="AK159" s="50">
        <v>5618</v>
      </c>
      <c r="AL159" s="50">
        <v>5667</v>
      </c>
      <c r="AM159" s="50">
        <v>5850</v>
      </c>
      <c r="AN159" s="50">
        <v>5797</v>
      </c>
      <c r="AO159" s="50">
        <v>5731</v>
      </c>
      <c r="AP159" s="50">
        <v>6085</v>
      </c>
      <c r="AQ159" s="50">
        <v>6321</v>
      </c>
      <c r="AR159" s="50">
        <v>6391</v>
      </c>
      <c r="AS159" s="50">
        <v>6798</v>
      </c>
      <c r="AT159" s="50">
        <v>6673</v>
      </c>
      <c r="AU159" s="50">
        <v>7234</v>
      </c>
      <c r="AV159" s="50">
        <v>7146</v>
      </c>
      <c r="AW159" s="50">
        <v>7029</v>
      </c>
      <c r="AX159" s="50">
        <v>7062</v>
      </c>
      <c r="AY159" s="50">
        <v>7062</v>
      </c>
      <c r="AZ159" s="50">
        <v>7106</v>
      </c>
      <c r="BA159" s="50">
        <v>7197</v>
      </c>
      <c r="BB159" s="50">
        <v>7134</v>
      </c>
      <c r="BC159" s="50">
        <v>6612</v>
      </c>
      <c r="BD159" s="50">
        <v>6407</v>
      </c>
      <c r="BE159" s="50">
        <v>6391</v>
      </c>
      <c r="BF159" s="50">
        <v>6452</v>
      </c>
      <c r="BG159" s="50">
        <v>6463</v>
      </c>
      <c r="BH159" s="50">
        <v>6435</v>
      </c>
      <c r="BI159" s="50">
        <v>6571</v>
      </c>
      <c r="BJ159" s="50">
        <v>6417</v>
      </c>
      <c r="BK159" s="50">
        <v>6344</v>
      </c>
      <c r="BL159" s="50">
        <v>6470</v>
      </c>
      <c r="BM159" s="50">
        <v>6405</v>
      </c>
      <c r="BN159" s="50">
        <v>6616</v>
      </c>
      <c r="BO159" s="50">
        <v>6319</v>
      </c>
      <c r="BP159" s="50">
        <v>6428</v>
      </c>
      <c r="BQ159" s="50">
        <v>6353</v>
      </c>
      <c r="BR159" s="50">
        <v>6084</v>
      </c>
      <c r="BS159" s="50">
        <v>5843</v>
      </c>
      <c r="BT159" s="50">
        <v>5664</v>
      </c>
      <c r="BU159" s="50">
        <v>5417</v>
      </c>
      <c r="BV159" s="50">
        <v>5322</v>
      </c>
      <c r="BW159" s="50">
        <v>5010</v>
      </c>
      <c r="BX159" s="50">
        <v>4887</v>
      </c>
      <c r="BY159" s="50">
        <v>4639</v>
      </c>
      <c r="BZ159" s="50">
        <v>4301</v>
      </c>
      <c r="CA159" s="50">
        <v>4218</v>
      </c>
      <c r="CB159" s="50">
        <v>4140</v>
      </c>
      <c r="CC159" s="50">
        <v>3930</v>
      </c>
      <c r="CD159" s="50">
        <v>3914</v>
      </c>
      <c r="CE159" s="50">
        <v>3897</v>
      </c>
      <c r="CF159" s="50">
        <v>3917</v>
      </c>
      <c r="CG159" s="50">
        <v>4090</v>
      </c>
      <c r="CH159" s="50">
        <v>4308</v>
      </c>
      <c r="CI159" s="50">
        <v>3259</v>
      </c>
      <c r="CJ159" s="50">
        <v>2926</v>
      </c>
      <c r="CK159" s="50">
        <v>3116</v>
      </c>
      <c r="CL159" s="50">
        <v>2691</v>
      </c>
      <c r="CM159" s="50">
        <v>2284</v>
      </c>
      <c r="CN159" s="50">
        <v>2044</v>
      </c>
      <c r="CO159" s="50">
        <v>1956</v>
      </c>
      <c r="CP159" s="50">
        <v>2006</v>
      </c>
      <c r="CQ159" s="50">
        <v>1879</v>
      </c>
      <c r="CR159" s="50">
        <v>1722</v>
      </c>
      <c r="CS159" s="50">
        <v>1525</v>
      </c>
      <c r="CT159" s="50">
        <v>1319</v>
      </c>
      <c r="CU159" s="50">
        <v>1145</v>
      </c>
      <c r="CV159" s="50">
        <v>974</v>
      </c>
      <c r="CW159" s="50">
        <v>829</v>
      </c>
      <c r="CX159" s="50">
        <v>754</v>
      </c>
      <c r="CY159" s="51">
        <v>2410</v>
      </c>
      <c r="CZ159" s="117">
        <v>5917</v>
      </c>
      <c r="DA159" s="50">
        <v>6128</v>
      </c>
      <c r="DB159" s="50">
        <v>6377</v>
      </c>
      <c r="DC159" s="50">
        <v>6562</v>
      </c>
      <c r="DD159" s="50">
        <v>6842</v>
      </c>
      <c r="DE159" s="50">
        <v>6771</v>
      </c>
      <c r="DF159" s="50">
        <v>6734</v>
      </c>
      <c r="DG159" s="50">
        <v>6830</v>
      </c>
      <c r="DH159" s="50">
        <v>6978</v>
      </c>
      <c r="DI159" s="50">
        <v>6865</v>
      </c>
      <c r="DJ159" s="50">
        <v>6731</v>
      </c>
      <c r="DK159" s="50">
        <v>6664</v>
      </c>
      <c r="DL159" s="50">
        <v>6433</v>
      </c>
      <c r="DM159" s="50">
        <v>6024</v>
      </c>
      <c r="DN159" s="50">
        <v>6054</v>
      </c>
      <c r="DO159" s="50">
        <v>5785</v>
      </c>
      <c r="DP159" s="50">
        <v>5591</v>
      </c>
      <c r="DQ159" s="50">
        <v>5405</v>
      </c>
      <c r="DR159" s="50">
        <v>4964</v>
      </c>
      <c r="DS159" s="50">
        <v>3882</v>
      </c>
      <c r="DT159" s="50">
        <v>3658</v>
      </c>
      <c r="DU159" s="50">
        <v>4040</v>
      </c>
      <c r="DV159" s="50">
        <v>4592</v>
      </c>
      <c r="DW159" s="50">
        <v>5028</v>
      </c>
      <c r="DX159" s="50">
        <v>5339</v>
      </c>
      <c r="DY159" s="50">
        <v>5127</v>
      </c>
      <c r="DZ159" s="50">
        <v>5394</v>
      </c>
      <c r="EA159" s="50">
        <v>5562</v>
      </c>
      <c r="EB159" s="50">
        <v>5784</v>
      </c>
      <c r="EC159" s="50">
        <v>6143</v>
      </c>
      <c r="ED159" s="50">
        <v>6610</v>
      </c>
      <c r="EE159" s="50">
        <v>6526</v>
      </c>
      <c r="EF159" s="50">
        <v>7203</v>
      </c>
      <c r="EG159" s="50">
        <v>7024</v>
      </c>
      <c r="EH159" s="50">
        <v>7381</v>
      </c>
      <c r="EI159" s="50">
        <v>7443</v>
      </c>
      <c r="EJ159" s="50">
        <v>7293</v>
      </c>
      <c r="EK159" s="50">
        <v>7359</v>
      </c>
      <c r="EL159" s="50">
        <v>7456</v>
      </c>
      <c r="EM159" s="50">
        <v>7478</v>
      </c>
      <c r="EN159" s="50">
        <v>7362</v>
      </c>
      <c r="EO159" s="50">
        <v>7112</v>
      </c>
      <c r="EP159" s="50">
        <v>6466</v>
      </c>
      <c r="EQ159" s="50">
        <v>6516</v>
      </c>
      <c r="ER159" s="50">
        <v>6245</v>
      </c>
      <c r="ES159" s="50">
        <v>6445</v>
      </c>
      <c r="ET159" s="50">
        <v>6157</v>
      </c>
      <c r="EU159" s="50">
        <v>6462</v>
      </c>
      <c r="EV159" s="50">
        <v>6518</v>
      </c>
      <c r="EW159" s="50">
        <v>6520</v>
      </c>
      <c r="EX159" s="50">
        <v>6372</v>
      </c>
      <c r="EY159" s="50">
        <v>6519</v>
      </c>
      <c r="EZ159" s="50">
        <v>6555</v>
      </c>
      <c r="FA159" s="50">
        <v>6467</v>
      </c>
      <c r="FB159" s="50">
        <v>6661</v>
      </c>
      <c r="FC159" s="50">
        <v>6343</v>
      </c>
      <c r="FD159" s="50">
        <v>6449</v>
      </c>
      <c r="FE159" s="50">
        <v>6212</v>
      </c>
      <c r="FF159" s="50">
        <v>6109</v>
      </c>
      <c r="FG159" s="50">
        <v>5679</v>
      </c>
      <c r="FH159" s="50">
        <v>5430</v>
      </c>
      <c r="FI159" s="50">
        <v>5378</v>
      </c>
      <c r="FJ159" s="50">
        <v>5148</v>
      </c>
      <c r="FK159" s="50">
        <v>4869</v>
      </c>
      <c r="FL159" s="50">
        <v>4746</v>
      </c>
      <c r="FM159" s="50">
        <v>4616</v>
      </c>
      <c r="FN159" s="50">
        <v>4577</v>
      </c>
      <c r="FO159" s="50">
        <v>4402</v>
      </c>
      <c r="FP159" s="50">
        <v>4348</v>
      </c>
      <c r="FQ159" s="50">
        <v>4225</v>
      </c>
      <c r="FR159" s="50">
        <v>4291</v>
      </c>
      <c r="FS159" s="50">
        <v>4359</v>
      </c>
      <c r="FT159" s="50">
        <v>4382</v>
      </c>
      <c r="FU159" s="50">
        <v>4689</v>
      </c>
      <c r="FV159" s="50">
        <v>3561</v>
      </c>
      <c r="FW159" s="50">
        <v>3467</v>
      </c>
      <c r="FX159" s="50">
        <v>3372</v>
      </c>
      <c r="FY159" s="50">
        <v>3105</v>
      </c>
      <c r="FZ159" s="50">
        <v>2715</v>
      </c>
      <c r="GA159" s="50">
        <v>2308</v>
      </c>
      <c r="GB159" s="50">
        <v>2511</v>
      </c>
      <c r="GC159" s="50">
        <v>2374</v>
      </c>
      <c r="GD159" s="50">
        <v>2225</v>
      </c>
      <c r="GE159" s="50">
        <v>2155</v>
      </c>
      <c r="GF159" s="50">
        <v>2088</v>
      </c>
      <c r="GG159" s="50">
        <v>1874</v>
      </c>
      <c r="GH159" s="50">
        <v>1570</v>
      </c>
      <c r="GI159" s="50">
        <v>1425</v>
      </c>
      <c r="GJ159" s="50">
        <v>1310</v>
      </c>
      <c r="GK159" s="50">
        <v>1234</v>
      </c>
      <c r="GL159" s="51">
        <v>4774</v>
      </c>
    </row>
    <row r="160" spans="1:194" s="1" customFormat="1" hidden="1" x14ac:dyDescent="0.25">
      <c r="A160" s="120" t="s">
        <v>223</v>
      </c>
      <c r="B160" s="112" t="s">
        <v>395</v>
      </c>
      <c r="C160" s="151" t="str">
        <f t="shared" si="55"/>
        <v>England ICS - Birmingham and Solihull </v>
      </c>
      <c r="D160" s="83">
        <f t="shared" si="57"/>
        <v>431773</v>
      </c>
      <c r="E160" s="83">
        <f t="shared" si="57"/>
        <v>459616</v>
      </c>
      <c r="F160" s="113">
        <f t="shared" si="58"/>
        <v>1179731</v>
      </c>
      <c r="G160" s="52">
        <f t="shared" si="59"/>
        <v>580301</v>
      </c>
      <c r="H160" s="53">
        <f t="shared" si="60"/>
        <v>599430</v>
      </c>
      <c r="I160" s="52">
        <f t="shared" si="61"/>
        <v>431773</v>
      </c>
      <c r="J160" s="115">
        <f t="shared" si="62"/>
        <v>459616</v>
      </c>
      <c r="K160" s="117">
        <f t="shared" si="63"/>
        <v>148528</v>
      </c>
      <c r="L160" s="51">
        <f t="shared" si="64"/>
        <v>139814</v>
      </c>
      <c r="M160" s="117">
        <v>7573</v>
      </c>
      <c r="N160" s="50">
        <v>7950</v>
      </c>
      <c r="O160" s="50">
        <v>8020</v>
      </c>
      <c r="P160" s="50">
        <v>8483</v>
      </c>
      <c r="Q160" s="50">
        <v>8484</v>
      </c>
      <c r="R160" s="50">
        <v>8425</v>
      </c>
      <c r="S160" s="50">
        <v>8751</v>
      </c>
      <c r="T160" s="50">
        <v>8670</v>
      </c>
      <c r="U160" s="50">
        <v>8934</v>
      </c>
      <c r="V160" s="50">
        <v>8485</v>
      </c>
      <c r="W160" s="50">
        <v>8195</v>
      </c>
      <c r="X160" s="50">
        <v>8386</v>
      </c>
      <c r="Y160" s="50">
        <v>8419</v>
      </c>
      <c r="Z160" s="50">
        <v>8388</v>
      </c>
      <c r="AA160" s="50">
        <v>8038</v>
      </c>
      <c r="AB160" s="50">
        <v>7877</v>
      </c>
      <c r="AC160" s="50">
        <v>7808</v>
      </c>
      <c r="AD160" s="50">
        <v>7642</v>
      </c>
      <c r="AE160" s="50">
        <v>7607</v>
      </c>
      <c r="AF160" s="50">
        <v>8957</v>
      </c>
      <c r="AG160" s="50">
        <v>9834</v>
      </c>
      <c r="AH160" s="50">
        <v>10068</v>
      </c>
      <c r="AI160" s="50">
        <v>9937</v>
      </c>
      <c r="AJ160" s="50">
        <v>9932</v>
      </c>
      <c r="AK160" s="50">
        <v>9580</v>
      </c>
      <c r="AL160" s="50">
        <v>9157</v>
      </c>
      <c r="AM160" s="50">
        <v>9608</v>
      </c>
      <c r="AN160" s="50">
        <v>9224</v>
      </c>
      <c r="AO160" s="50">
        <v>9309</v>
      </c>
      <c r="AP160" s="50">
        <v>9354</v>
      </c>
      <c r="AQ160" s="50">
        <v>8699</v>
      </c>
      <c r="AR160" s="50">
        <v>8181</v>
      </c>
      <c r="AS160" s="50">
        <v>8002</v>
      </c>
      <c r="AT160" s="50">
        <v>7642</v>
      </c>
      <c r="AU160" s="50">
        <v>7655</v>
      </c>
      <c r="AV160" s="50">
        <v>7678</v>
      </c>
      <c r="AW160" s="50">
        <v>7202</v>
      </c>
      <c r="AX160" s="50">
        <v>7333</v>
      </c>
      <c r="AY160" s="50">
        <v>7098</v>
      </c>
      <c r="AZ160" s="50">
        <v>7309</v>
      </c>
      <c r="BA160" s="50">
        <v>7303</v>
      </c>
      <c r="BB160" s="50">
        <v>6935</v>
      </c>
      <c r="BC160" s="50">
        <v>6451</v>
      </c>
      <c r="BD160" s="50">
        <v>6414</v>
      </c>
      <c r="BE160" s="50">
        <v>6473</v>
      </c>
      <c r="BF160" s="50">
        <v>6499</v>
      </c>
      <c r="BG160" s="50">
        <v>6615</v>
      </c>
      <c r="BH160" s="50">
        <v>6835</v>
      </c>
      <c r="BI160" s="50">
        <v>6996</v>
      </c>
      <c r="BJ160" s="50">
        <v>6971</v>
      </c>
      <c r="BK160" s="50">
        <v>6947</v>
      </c>
      <c r="BL160" s="50">
        <v>7127</v>
      </c>
      <c r="BM160" s="50">
        <v>7027</v>
      </c>
      <c r="BN160" s="50">
        <v>6810</v>
      </c>
      <c r="BO160" s="50">
        <v>6907</v>
      </c>
      <c r="BP160" s="50">
        <v>6871</v>
      </c>
      <c r="BQ160" s="50">
        <v>6603</v>
      </c>
      <c r="BR160" s="50">
        <v>6651</v>
      </c>
      <c r="BS160" s="50">
        <v>6485</v>
      </c>
      <c r="BT160" s="50">
        <v>6022</v>
      </c>
      <c r="BU160" s="50">
        <v>5732</v>
      </c>
      <c r="BV160" s="50">
        <v>5539</v>
      </c>
      <c r="BW160" s="50">
        <v>5554</v>
      </c>
      <c r="BX160" s="50">
        <v>5191</v>
      </c>
      <c r="BY160" s="50">
        <v>4929</v>
      </c>
      <c r="BZ160" s="50">
        <v>4880</v>
      </c>
      <c r="CA160" s="50">
        <v>4849</v>
      </c>
      <c r="CB160" s="50">
        <v>4696</v>
      </c>
      <c r="CC160" s="50">
        <v>4484</v>
      </c>
      <c r="CD160" s="50">
        <v>4312</v>
      </c>
      <c r="CE160" s="50">
        <v>4286</v>
      </c>
      <c r="CF160" s="50">
        <v>4198</v>
      </c>
      <c r="CG160" s="50">
        <v>4327</v>
      </c>
      <c r="CH160" s="50">
        <v>4660</v>
      </c>
      <c r="CI160" s="50">
        <v>3574</v>
      </c>
      <c r="CJ160" s="50">
        <v>3564</v>
      </c>
      <c r="CK160" s="50">
        <v>3545</v>
      </c>
      <c r="CL160" s="50">
        <v>3186</v>
      </c>
      <c r="CM160" s="50">
        <v>2784</v>
      </c>
      <c r="CN160" s="50">
        <v>2397</v>
      </c>
      <c r="CO160" s="50">
        <v>2462</v>
      </c>
      <c r="CP160" s="50">
        <v>2486</v>
      </c>
      <c r="CQ160" s="50">
        <v>2184</v>
      </c>
      <c r="CR160" s="50">
        <v>2050</v>
      </c>
      <c r="CS160" s="50">
        <v>1872</v>
      </c>
      <c r="CT160" s="50">
        <v>1706</v>
      </c>
      <c r="CU160" s="50">
        <v>1384</v>
      </c>
      <c r="CV160" s="50">
        <v>1386</v>
      </c>
      <c r="CW160" s="50">
        <v>1117</v>
      </c>
      <c r="CX160" s="50">
        <v>967</v>
      </c>
      <c r="CY160" s="51">
        <v>3164</v>
      </c>
      <c r="CZ160" s="117">
        <v>7355</v>
      </c>
      <c r="DA160" s="50">
        <v>7394</v>
      </c>
      <c r="DB160" s="50">
        <v>7852</v>
      </c>
      <c r="DC160" s="50">
        <v>7989</v>
      </c>
      <c r="DD160" s="50">
        <v>8170</v>
      </c>
      <c r="DE160" s="50">
        <v>8083</v>
      </c>
      <c r="DF160" s="50">
        <v>8076</v>
      </c>
      <c r="DG160" s="50">
        <v>8278</v>
      </c>
      <c r="DH160" s="50">
        <v>8264</v>
      </c>
      <c r="DI160" s="50">
        <v>8035</v>
      </c>
      <c r="DJ160" s="50">
        <v>7724</v>
      </c>
      <c r="DK160" s="50">
        <v>7859</v>
      </c>
      <c r="DL160" s="50">
        <v>7867</v>
      </c>
      <c r="DM160" s="50">
        <v>7512</v>
      </c>
      <c r="DN160" s="50">
        <v>7780</v>
      </c>
      <c r="DO160" s="50">
        <v>7454</v>
      </c>
      <c r="DP160" s="50">
        <v>7203</v>
      </c>
      <c r="DQ160" s="50">
        <v>6919</v>
      </c>
      <c r="DR160" s="50">
        <v>7300</v>
      </c>
      <c r="DS160" s="50">
        <v>9863</v>
      </c>
      <c r="DT160" s="50">
        <v>10457</v>
      </c>
      <c r="DU160" s="50">
        <v>10474</v>
      </c>
      <c r="DV160" s="50">
        <v>9817</v>
      </c>
      <c r="DW160" s="50">
        <v>9193</v>
      </c>
      <c r="DX160" s="50">
        <v>9368</v>
      </c>
      <c r="DY160" s="50">
        <v>9142</v>
      </c>
      <c r="DZ160" s="50">
        <v>9254</v>
      </c>
      <c r="EA160" s="50">
        <v>8978</v>
      </c>
      <c r="EB160" s="50">
        <v>9094</v>
      </c>
      <c r="EC160" s="50">
        <v>9135</v>
      </c>
      <c r="ED160" s="50">
        <v>8352</v>
      </c>
      <c r="EE160" s="50">
        <v>8086</v>
      </c>
      <c r="EF160" s="50">
        <v>8122</v>
      </c>
      <c r="EG160" s="50">
        <v>8252</v>
      </c>
      <c r="EH160" s="50">
        <v>7943</v>
      </c>
      <c r="EI160" s="50">
        <v>7498</v>
      </c>
      <c r="EJ160" s="50">
        <v>7589</v>
      </c>
      <c r="EK160" s="50">
        <v>7681</v>
      </c>
      <c r="EL160" s="50">
        <v>7617</v>
      </c>
      <c r="EM160" s="50">
        <v>7781</v>
      </c>
      <c r="EN160" s="50">
        <v>7967</v>
      </c>
      <c r="EO160" s="50">
        <v>7281</v>
      </c>
      <c r="EP160" s="50">
        <v>6893</v>
      </c>
      <c r="EQ160" s="50">
        <v>6796</v>
      </c>
      <c r="ER160" s="50">
        <v>6877</v>
      </c>
      <c r="ES160" s="50">
        <v>6602</v>
      </c>
      <c r="ET160" s="50">
        <v>6632</v>
      </c>
      <c r="EU160" s="50">
        <v>6953</v>
      </c>
      <c r="EV160" s="50">
        <v>7300</v>
      </c>
      <c r="EW160" s="50">
        <v>7564</v>
      </c>
      <c r="EX160" s="50">
        <v>7451</v>
      </c>
      <c r="EY160" s="50">
        <v>7532</v>
      </c>
      <c r="EZ160" s="50">
        <v>7430</v>
      </c>
      <c r="FA160" s="50">
        <v>7255</v>
      </c>
      <c r="FB160" s="50">
        <v>7255</v>
      </c>
      <c r="FC160" s="50">
        <v>7250</v>
      </c>
      <c r="FD160" s="50">
        <v>7099</v>
      </c>
      <c r="FE160" s="50">
        <v>6789</v>
      </c>
      <c r="FF160" s="50">
        <v>6968</v>
      </c>
      <c r="FG160" s="50">
        <v>6411</v>
      </c>
      <c r="FH160" s="50">
        <v>6174</v>
      </c>
      <c r="FI160" s="50">
        <v>5962</v>
      </c>
      <c r="FJ160" s="50">
        <v>5609</v>
      </c>
      <c r="FK160" s="50">
        <v>5542</v>
      </c>
      <c r="FL160" s="50">
        <v>5049</v>
      </c>
      <c r="FM160" s="50">
        <v>4943</v>
      </c>
      <c r="FN160" s="50">
        <v>4942</v>
      </c>
      <c r="FO160" s="50">
        <v>4969</v>
      </c>
      <c r="FP160" s="50">
        <v>4726</v>
      </c>
      <c r="FQ160" s="50">
        <v>4559</v>
      </c>
      <c r="FR160" s="50">
        <v>4777</v>
      </c>
      <c r="FS160" s="50">
        <v>4817</v>
      </c>
      <c r="FT160" s="50">
        <v>4959</v>
      </c>
      <c r="FU160" s="50">
        <v>5182</v>
      </c>
      <c r="FV160" s="50">
        <v>4150</v>
      </c>
      <c r="FW160" s="50">
        <v>4108</v>
      </c>
      <c r="FX160" s="50">
        <v>4141</v>
      </c>
      <c r="FY160" s="50">
        <v>3912</v>
      </c>
      <c r="FZ160" s="50">
        <v>3475</v>
      </c>
      <c r="GA160" s="50">
        <v>2990</v>
      </c>
      <c r="GB160" s="50">
        <v>3060</v>
      </c>
      <c r="GC160" s="50">
        <v>3041</v>
      </c>
      <c r="GD160" s="50">
        <v>2971</v>
      </c>
      <c r="GE160" s="50">
        <v>2921</v>
      </c>
      <c r="GF160" s="50">
        <v>2676</v>
      </c>
      <c r="GG160" s="50">
        <v>2442</v>
      </c>
      <c r="GH160" s="50">
        <v>2071</v>
      </c>
      <c r="GI160" s="50">
        <v>1923</v>
      </c>
      <c r="GJ160" s="50">
        <v>1895</v>
      </c>
      <c r="GK160" s="50">
        <v>1621</v>
      </c>
      <c r="GL160" s="51">
        <v>6708</v>
      </c>
    </row>
    <row r="161" spans="1:194" s="1" customFormat="1" hidden="1" x14ac:dyDescent="0.25">
      <c r="A161" s="120" t="s">
        <v>223</v>
      </c>
      <c r="B161" s="112" t="s">
        <v>396</v>
      </c>
      <c r="C161" s="151" t="str">
        <f t="shared" si="55"/>
        <v>England ICS - Bristol, North Somerset and South Gloucestershire</v>
      </c>
      <c r="D161" s="83">
        <f t="shared" si="57"/>
        <v>379832</v>
      </c>
      <c r="E161" s="83">
        <f t="shared" si="57"/>
        <v>391270</v>
      </c>
      <c r="F161" s="113">
        <f t="shared" si="58"/>
        <v>969256</v>
      </c>
      <c r="G161" s="52">
        <f t="shared" si="59"/>
        <v>481679</v>
      </c>
      <c r="H161" s="53">
        <f t="shared" si="60"/>
        <v>487577</v>
      </c>
      <c r="I161" s="52">
        <f t="shared" si="61"/>
        <v>379832</v>
      </c>
      <c r="J161" s="115">
        <f t="shared" si="62"/>
        <v>391270</v>
      </c>
      <c r="K161" s="117">
        <f t="shared" si="63"/>
        <v>101847</v>
      </c>
      <c r="L161" s="51">
        <f t="shared" si="64"/>
        <v>96307</v>
      </c>
      <c r="M161" s="117">
        <v>5388</v>
      </c>
      <c r="N161" s="50">
        <v>5620</v>
      </c>
      <c r="O161" s="50">
        <v>5706</v>
      </c>
      <c r="P161" s="50">
        <v>5920</v>
      </c>
      <c r="Q161" s="50">
        <v>5855</v>
      </c>
      <c r="R161" s="50">
        <v>5900</v>
      </c>
      <c r="S161" s="50">
        <v>5863</v>
      </c>
      <c r="T161" s="50">
        <v>6010</v>
      </c>
      <c r="U161" s="50">
        <v>6130</v>
      </c>
      <c r="V161" s="50">
        <v>5953</v>
      </c>
      <c r="W161" s="50">
        <v>6002</v>
      </c>
      <c r="X161" s="50">
        <v>5753</v>
      </c>
      <c r="Y161" s="50">
        <v>5898</v>
      </c>
      <c r="Z161" s="50">
        <v>5456</v>
      </c>
      <c r="AA161" s="50">
        <v>5357</v>
      </c>
      <c r="AB161" s="50">
        <v>5049</v>
      </c>
      <c r="AC161" s="50">
        <v>5101</v>
      </c>
      <c r="AD161" s="50">
        <v>4886</v>
      </c>
      <c r="AE161" s="50">
        <v>4858</v>
      </c>
      <c r="AF161" s="50">
        <v>6683</v>
      </c>
      <c r="AG161" s="50">
        <v>7684</v>
      </c>
      <c r="AH161" s="50">
        <v>8114</v>
      </c>
      <c r="AI161" s="50">
        <v>8099</v>
      </c>
      <c r="AJ161" s="50">
        <v>8031</v>
      </c>
      <c r="AK161" s="50">
        <v>7873</v>
      </c>
      <c r="AL161" s="50">
        <v>8000</v>
      </c>
      <c r="AM161" s="50">
        <v>8234</v>
      </c>
      <c r="AN161" s="50">
        <v>8290</v>
      </c>
      <c r="AO161" s="50">
        <v>7821</v>
      </c>
      <c r="AP161" s="50">
        <v>8438</v>
      </c>
      <c r="AQ161" s="50">
        <v>8173</v>
      </c>
      <c r="AR161" s="50">
        <v>7895</v>
      </c>
      <c r="AS161" s="50">
        <v>7595</v>
      </c>
      <c r="AT161" s="50">
        <v>7386</v>
      </c>
      <c r="AU161" s="50">
        <v>6976</v>
      </c>
      <c r="AV161" s="50">
        <v>7075</v>
      </c>
      <c r="AW161" s="50">
        <v>6639</v>
      </c>
      <c r="AX161" s="50">
        <v>6606</v>
      </c>
      <c r="AY161" s="50">
        <v>6506</v>
      </c>
      <c r="AZ161" s="50">
        <v>6337</v>
      </c>
      <c r="BA161" s="50">
        <v>6465</v>
      </c>
      <c r="BB161" s="50">
        <v>5958</v>
      </c>
      <c r="BC161" s="50">
        <v>5770</v>
      </c>
      <c r="BD161" s="50">
        <v>5724</v>
      </c>
      <c r="BE161" s="50">
        <v>5630</v>
      </c>
      <c r="BF161" s="50">
        <v>5484</v>
      </c>
      <c r="BG161" s="50">
        <v>5619</v>
      </c>
      <c r="BH161" s="50">
        <v>5734</v>
      </c>
      <c r="BI161" s="50">
        <v>5828</v>
      </c>
      <c r="BJ161" s="50">
        <v>6185</v>
      </c>
      <c r="BK161" s="50">
        <v>5885</v>
      </c>
      <c r="BL161" s="50">
        <v>5979</v>
      </c>
      <c r="BM161" s="50">
        <v>5914</v>
      </c>
      <c r="BN161" s="50">
        <v>6233</v>
      </c>
      <c r="BO161" s="50">
        <v>6068</v>
      </c>
      <c r="BP161" s="50">
        <v>6081</v>
      </c>
      <c r="BQ161" s="50">
        <v>5935</v>
      </c>
      <c r="BR161" s="50">
        <v>5865</v>
      </c>
      <c r="BS161" s="50">
        <v>5657</v>
      </c>
      <c r="BT161" s="50">
        <v>5218</v>
      </c>
      <c r="BU161" s="50">
        <v>4892</v>
      </c>
      <c r="BV161" s="50">
        <v>4808</v>
      </c>
      <c r="BW161" s="50">
        <v>4693</v>
      </c>
      <c r="BX161" s="50">
        <v>4601</v>
      </c>
      <c r="BY161" s="50">
        <v>4280</v>
      </c>
      <c r="BZ161" s="50">
        <v>4213</v>
      </c>
      <c r="CA161" s="50">
        <v>4213</v>
      </c>
      <c r="CB161" s="50">
        <v>4116</v>
      </c>
      <c r="CC161" s="50">
        <v>3919</v>
      </c>
      <c r="CD161" s="50">
        <v>4056</v>
      </c>
      <c r="CE161" s="50">
        <v>4085</v>
      </c>
      <c r="CF161" s="50">
        <v>4058</v>
      </c>
      <c r="CG161" s="50">
        <v>4327</v>
      </c>
      <c r="CH161" s="50">
        <v>4761</v>
      </c>
      <c r="CI161" s="50">
        <v>3592</v>
      </c>
      <c r="CJ161" s="50">
        <v>3629</v>
      </c>
      <c r="CK161" s="50">
        <v>3524</v>
      </c>
      <c r="CL161" s="50">
        <v>3125</v>
      </c>
      <c r="CM161" s="50">
        <v>2728</v>
      </c>
      <c r="CN161" s="50">
        <v>2345</v>
      </c>
      <c r="CO161" s="50">
        <v>2420</v>
      </c>
      <c r="CP161" s="50">
        <v>2296</v>
      </c>
      <c r="CQ161" s="50">
        <v>2113</v>
      </c>
      <c r="CR161" s="50">
        <v>1902</v>
      </c>
      <c r="CS161" s="50">
        <v>1712</v>
      </c>
      <c r="CT161" s="50">
        <v>1580</v>
      </c>
      <c r="CU161" s="50">
        <v>1339</v>
      </c>
      <c r="CV161" s="50">
        <v>1195</v>
      </c>
      <c r="CW161" s="50">
        <v>1037</v>
      </c>
      <c r="CX161" s="50">
        <v>849</v>
      </c>
      <c r="CY161" s="51">
        <v>2879</v>
      </c>
      <c r="CZ161" s="117">
        <v>4983</v>
      </c>
      <c r="DA161" s="50">
        <v>5227</v>
      </c>
      <c r="DB161" s="50">
        <v>5180</v>
      </c>
      <c r="DC161" s="50">
        <v>5445</v>
      </c>
      <c r="DD161" s="50">
        <v>5662</v>
      </c>
      <c r="DE161" s="50">
        <v>5514</v>
      </c>
      <c r="DF161" s="50">
        <v>5615</v>
      </c>
      <c r="DG161" s="50">
        <v>5755</v>
      </c>
      <c r="DH161" s="50">
        <v>5864</v>
      </c>
      <c r="DI161" s="50">
        <v>5751</v>
      </c>
      <c r="DJ161" s="50">
        <v>5571</v>
      </c>
      <c r="DK161" s="50">
        <v>5455</v>
      </c>
      <c r="DL161" s="50">
        <v>5465</v>
      </c>
      <c r="DM161" s="50">
        <v>5301</v>
      </c>
      <c r="DN161" s="50">
        <v>5122</v>
      </c>
      <c r="DO161" s="50">
        <v>5035</v>
      </c>
      <c r="DP161" s="50">
        <v>4768</v>
      </c>
      <c r="DQ161" s="50">
        <v>4594</v>
      </c>
      <c r="DR161" s="50">
        <v>4936</v>
      </c>
      <c r="DS161" s="50">
        <v>6744</v>
      </c>
      <c r="DT161" s="50">
        <v>7990</v>
      </c>
      <c r="DU161" s="50">
        <v>7930</v>
      </c>
      <c r="DV161" s="50">
        <v>7844</v>
      </c>
      <c r="DW161" s="50">
        <v>7783</v>
      </c>
      <c r="DX161" s="50">
        <v>7622</v>
      </c>
      <c r="DY161" s="50">
        <v>7902</v>
      </c>
      <c r="DZ161" s="50">
        <v>8013</v>
      </c>
      <c r="EA161" s="50">
        <v>7619</v>
      </c>
      <c r="EB161" s="50">
        <v>7878</v>
      </c>
      <c r="EC161" s="50">
        <v>7863</v>
      </c>
      <c r="ED161" s="50">
        <v>7569</v>
      </c>
      <c r="EE161" s="50">
        <v>7518</v>
      </c>
      <c r="EF161" s="50">
        <v>7444</v>
      </c>
      <c r="EG161" s="50">
        <v>7131</v>
      </c>
      <c r="EH161" s="50">
        <v>6779</v>
      </c>
      <c r="EI161" s="50">
        <v>6596</v>
      </c>
      <c r="EJ161" s="50">
        <v>6564</v>
      </c>
      <c r="EK161" s="50">
        <v>6521</v>
      </c>
      <c r="EL161" s="50">
        <v>6401</v>
      </c>
      <c r="EM161" s="50">
        <v>6490</v>
      </c>
      <c r="EN161" s="50">
        <v>6302</v>
      </c>
      <c r="EO161" s="50">
        <v>5798</v>
      </c>
      <c r="EP161" s="50">
        <v>5511</v>
      </c>
      <c r="EQ161" s="50">
        <v>5404</v>
      </c>
      <c r="ER161" s="50">
        <v>5445</v>
      </c>
      <c r="ES161" s="50">
        <v>5574</v>
      </c>
      <c r="ET161" s="50">
        <v>5500</v>
      </c>
      <c r="EU161" s="50">
        <v>5712</v>
      </c>
      <c r="EV161" s="50">
        <v>5883</v>
      </c>
      <c r="EW161" s="50">
        <v>6119</v>
      </c>
      <c r="EX161" s="50">
        <v>6018</v>
      </c>
      <c r="EY161" s="50">
        <v>6012</v>
      </c>
      <c r="EZ161" s="50">
        <v>5902</v>
      </c>
      <c r="FA161" s="50">
        <v>6238</v>
      </c>
      <c r="FB161" s="50">
        <v>6356</v>
      </c>
      <c r="FC161" s="50">
        <v>6145</v>
      </c>
      <c r="FD161" s="50">
        <v>6085</v>
      </c>
      <c r="FE161" s="50">
        <v>5848</v>
      </c>
      <c r="FF161" s="50">
        <v>5571</v>
      </c>
      <c r="FG161" s="50">
        <v>5397</v>
      </c>
      <c r="FH161" s="50">
        <v>5252</v>
      </c>
      <c r="FI161" s="50">
        <v>5027</v>
      </c>
      <c r="FJ161" s="50">
        <v>5095</v>
      </c>
      <c r="FK161" s="50">
        <v>4655</v>
      </c>
      <c r="FL161" s="50">
        <v>4611</v>
      </c>
      <c r="FM161" s="50">
        <v>4378</v>
      </c>
      <c r="FN161" s="50">
        <v>4512</v>
      </c>
      <c r="FO161" s="50">
        <v>4563</v>
      </c>
      <c r="FP161" s="50">
        <v>4226</v>
      </c>
      <c r="FQ161" s="50">
        <v>4309</v>
      </c>
      <c r="FR161" s="50">
        <v>4423</v>
      </c>
      <c r="FS161" s="50">
        <v>4605</v>
      </c>
      <c r="FT161" s="50">
        <v>4817</v>
      </c>
      <c r="FU161" s="50">
        <v>5101</v>
      </c>
      <c r="FV161" s="50">
        <v>3942</v>
      </c>
      <c r="FW161" s="50">
        <v>3956</v>
      </c>
      <c r="FX161" s="50">
        <v>3858</v>
      </c>
      <c r="FY161" s="50">
        <v>3600</v>
      </c>
      <c r="FZ161" s="50">
        <v>3226</v>
      </c>
      <c r="GA161" s="50">
        <v>2861</v>
      </c>
      <c r="GB161" s="50">
        <v>2847</v>
      </c>
      <c r="GC161" s="50">
        <v>2809</v>
      </c>
      <c r="GD161" s="50">
        <v>2605</v>
      </c>
      <c r="GE161" s="50">
        <v>2486</v>
      </c>
      <c r="GF161" s="50">
        <v>2353</v>
      </c>
      <c r="GG161" s="50">
        <v>2216</v>
      </c>
      <c r="GH161" s="50">
        <v>1911</v>
      </c>
      <c r="GI161" s="50">
        <v>1818</v>
      </c>
      <c r="GJ161" s="50">
        <v>1720</v>
      </c>
      <c r="GK161" s="50">
        <v>1432</v>
      </c>
      <c r="GL161" s="51">
        <v>6099</v>
      </c>
    </row>
    <row r="162" spans="1:194" s="1" customFormat="1" hidden="1" x14ac:dyDescent="0.25">
      <c r="A162" s="120" t="s">
        <v>223</v>
      </c>
      <c r="B162" s="112" t="s">
        <v>397</v>
      </c>
      <c r="C162" s="151" t="str">
        <f t="shared" si="55"/>
        <v>England ICS - Buckinghamshire, Oxfordshire and Berkshire West:</v>
      </c>
      <c r="D162" s="83">
        <f t="shared" si="57"/>
        <v>657001</v>
      </c>
      <c r="E162" s="83">
        <f t="shared" si="57"/>
        <v>680525</v>
      </c>
      <c r="F162" s="113">
        <f t="shared" si="58"/>
        <v>1723447</v>
      </c>
      <c r="G162" s="52">
        <f t="shared" si="59"/>
        <v>854789</v>
      </c>
      <c r="H162" s="53">
        <f t="shared" si="60"/>
        <v>868658</v>
      </c>
      <c r="I162" s="52">
        <f t="shared" si="61"/>
        <v>657001</v>
      </c>
      <c r="J162" s="115">
        <f t="shared" si="62"/>
        <v>680525</v>
      </c>
      <c r="K162" s="117">
        <f t="shared" si="63"/>
        <v>197788</v>
      </c>
      <c r="L162" s="51">
        <f t="shared" si="64"/>
        <v>188133</v>
      </c>
      <c r="M162" s="117">
        <v>9364</v>
      </c>
      <c r="N162" s="50">
        <v>9913</v>
      </c>
      <c r="O162" s="50">
        <v>10375</v>
      </c>
      <c r="P162" s="50">
        <v>10514</v>
      </c>
      <c r="Q162" s="50">
        <v>11295</v>
      </c>
      <c r="R162" s="50">
        <v>11018</v>
      </c>
      <c r="S162" s="50">
        <v>11057</v>
      </c>
      <c r="T162" s="50">
        <v>11564</v>
      </c>
      <c r="U162" s="50">
        <v>11899</v>
      </c>
      <c r="V162" s="50">
        <v>12166</v>
      </c>
      <c r="W162" s="50">
        <v>11904</v>
      </c>
      <c r="X162" s="50">
        <v>11728</v>
      </c>
      <c r="Y162" s="50">
        <v>11709</v>
      </c>
      <c r="Z162" s="50">
        <v>11272</v>
      </c>
      <c r="AA162" s="50">
        <v>10839</v>
      </c>
      <c r="AB162" s="50">
        <v>10555</v>
      </c>
      <c r="AC162" s="50">
        <v>10482</v>
      </c>
      <c r="AD162" s="50">
        <v>10134</v>
      </c>
      <c r="AE162" s="50">
        <v>9856</v>
      </c>
      <c r="AF162" s="50">
        <v>9932</v>
      </c>
      <c r="AG162" s="50">
        <v>10144</v>
      </c>
      <c r="AH162" s="50">
        <v>10474</v>
      </c>
      <c r="AI162" s="50">
        <v>10664</v>
      </c>
      <c r="AJ162" s="50">
        <v>10844</v>
      </c>
      <c r="AK162" s="50">
        <v>11149</v>
      </c>
      <c r="AL162" s="50">
        <v>10989</v>
      </c>
      <c r="AM162" s="50">
        <v>10795</v>
      </c>
      <c r="AN162" s="50">
        <v>10749</v>
      </c>
      <c r="AO162" s="50">
        <v>10694</v>
      </c>
      <c r="AP162" s="50">
        <v>10529</v>
      </c>
      <c r="AQ162" s="50">
        <v>10544</v>
      </c>
      <c r="AR162" s="50">
        <v>10034</v>
      </c>
      <c r="AS162" s="50">
        <v>10088</v>
      </c>
      <c r="AT162" s="50">
        <v>9857</v>
      </c>
      <c r="AU162" s="50">
        <v>10399</v>
      </c>
      <c r="AV162" s="50">
        <v>10749</v>
      </c>
      <c r="AW162" s="50">
        <v>10506</v>
      </c>
      <c r="AX162" s="50">
        <v>11091</v>
      </c>
      <c r="AY162" s="50">
        <v>10961</v>
      </c>
      <c r="AZ162" s="50">
        <v>11474</v>
      </c>
      <c r="BA162" s="50">
        <v>11578</v>
      </c>
      <c r="BB162" s="50">
        <v>11505</v>
      </c>
      <c r="BC162" s="50">
        <v>11074</v>
      </c>
      <c r="BD162" s="50">
        <v>11120</v>
      </c>
      <c r="BE162" s="50">
        <v>10866</v>
      </c>
      <c r="BF162" s="50">
        <v>11012</v>
      </c>
      <c r="BG162" s="50">
        <v>11492</v>
      </c>
      <c r="BH162" s="50">
        <v>11628</v>
      </c>
      <c r="BI162" s="50">
        <v>12136</v>
      </c>
      <c r="BJ162" s="50">
        <v>12256</v>
      </c>
      <c r="BK162" s="50">
        <v>11952</v>
      </c>
      <c r="BL162" s="50">
        <v>12044</v>
      </c>
      <c r="BM162" s="50">
        <v>12079</v>
      </c>
      <c r="BN162" s="50">
        <v>12206</v>
      </c>
      <c r="BO162" s="50">
        <v>12289</v>
      </c>
      <c r="BP162" s="50">
        <v>12282</v>
      </c>
      <c r="BQ162" s="50">
        <v>12316</v>
      </c>
      <c r="BR162" s="50">
        <v>11642</v>
      </c>
      <c r="BS162" s="50">
        <v>11163</v>
      </c>
      <c r="BT162" s="50">
        <v>10678</v>
      </c>
      <c r="BU162" s="50">
        <v>10383</v>
      </c>
      <c r="BV162" s="50">
        <v>9756</v>
      </c>
      <c r="BW162" s="50">
        <v>9758</v>
      </c>
      <c r="BX162" s="50">
        <v>9149</v>
      </c>
      <c r="BY162" s="50">
        <v>8799</v>
      </c>
      <c r="BZ162" s="50">
        <v>8278</v>
      </c>
      <c r="CA162" s="50">
        <v>7994</v>
      </c>
      <c r="CB162" s="50">
        <v>7948</v>
      </c>
      <c r="CC162" s="50">
        <v>7442</v>
      </c>
      <c r="CD162" s="50">
        <v>7484</v>
      </c>
      <c r="CE162" s="50">
        <v>7500</v>
      </c>
      <c r="CF162" s="50">
        <v>7813</v>
      </c>
      <c r="CG162" s="50">
        <v>8355</v>
      </c>
      <c r="CH162" s="50">
        <v>8856</v>
      </c>
      <c r="CI162" s="50">
        <v>6464</v>
      </c>
      <c r="CJ162" s="50">
        <v>6589</v>
      </c>
      <c r="CK162" s="50">
        <v>6364</v>
      </c>
      <c r="CL162" s="50">
        <v>5748</v>
      </c>
      <c r="CM162" s="50">
        <v>5148</v>
      </c>
      <c r="CN162" s="50">
        <v>4344</v>
      </c>
      <c r="CO162" s="50">
        <v>4495</v>
      </c>
      <c r="CP162" s="50">
        <v>4259</v>
      </c>
      <c r="CQ162" s="50">
        <v>3975</v>
      </c>
      <c r="CR162" s="50">
        <v>3766</v>
      </c>
      <c r="CS162" s="50">
        <v>3455</v>
      </c>
      <c r="CT162" s="50">
        <v>2945</v>
      </c>
      <c r="CU162" s="50">
        <v>2495</v>
      </c>
      <c r="CV162" s="50">
        <v>2223</v>
      </c>
      <c r="CW162" s="50">
        <v>2094</v>
      </c>
      <c r="CX162" s="50">
        <v>1632</v>
      </c>
      <c r="CY162" s="51">
        <v>5650</v>
      </c>
      <c r="CZ162" s="117">
        <v>8765</v>
      </c>
      <c r="DA162" s="50">
        <v>9167</v>
      </c>
      <c r="DB162" s="50">
        <v>9751</v>
      </c>
      <c r="DC162" s="50">
        <v>10136</v>
      </c>
      <c r="DD162" s="50">
        <v>10422</v>
      </c>
      <c r="DE162" s="50">
        <v>10514</v>
      </c>
      <c r="DF162" s="50">
        <v>10559</v>
      </c>
      <c r="DG162" s="50">
        <v>10974</v>
      </c>
      <c r="DH162" s="50">
        <v>11284</v>
      </c>
      <c r="DI162" s="50">
        <v>11609</v>
      </c>
      <c r="DJ162" s="50">
        <v>11089</v>
      </c>
      <c r="DK162" s="50">
        <v>10994</v>
      </c>
      <c r="DL162" s="50">
        <v>11340</v>
      </c>
      <c r="DM162" s="50">
        <v>11044</v>
      </c>
      <c r="DN162" s="50">
        <v>10459</v>
      </c>
      <c r="DO162" s="50">
        <v>10126</v>
      </c>
      <c r="DP162" s="50">
        <v>10071</v>
      </c>
      <c r="DQ162" s="50">
        <v>9829</v>
      </c>
      <c r="DR162" s="50">
        <v>9406</v>
      </c>
      <c r="DS162" s="50">
        <v>9367</v>
      </c>
      <c r="DT162" s="50">
        <v>9194</v>
      </c>
      <c r="DU162" s="50">
        <v>9837</v>
      </c>
      <c r="DV162" s="50">
        <v>9610</v>
      </c>
      <c r="DW162" s="50">
        <v>9854</v>
      </c>
      <c r="DX162" s="50">
        <v>9872</v>
      </c>
      <c r="DY162" s="50">
        <v>10071</v>
      </c>
      <c r="DZ162" s="50">
        <v>9638</v>
      </c>
      <c r="EA162" s="50">
        <v>9646</v>
      </c>
      <c r="EB162" s="50">
        <v>9565</v>
      </c>
      <c r="EC162" s="50">
        <v>9894</v>
      </c>
      <c r="ED162" s="50">
        <v>10009</v>
      </c>
      <c r="EE162" s="50">
        <v>9927</v>
      </c>
      <c r="EF162" s="50">
        <v>10080</v>
      </c>
      <c r="EG162" s="50">
        <v>10488</v>
      </c>
      <c r="EH162" s="50">
        <v>10805</v>
      </c>
      <c r="EI162" s="50">
        <v>11149</v>
      </c>
      <c r="EJ162" s="50">
        <v>11391</v>
      </c>
      <c r="EK162" s="50">
        <v>11543</v>
      </c>
      <c r="EL162" s="50">
        <v>11761</v>
      </c>
      <c r="EM162" s="50">
        <v>12066</v>
      </c>
      <c r="EN162" s="50">
        <v>11972</v>
      </c>
      <c r="EO162" s="50">
        <v>11899</v>
      </c>
      <c r="EP162" s="50">
        <v>11338</v>
      </c>
      <c r="EQ162" s="50">
        <v>11353</v>
      </c>
      <c r="ER162" s="50">
        <v>10877</v>
      </c>
      <c r="ES162" s="50">
        <v>11484</v>
      </c>
      <c r="ET162" s="50">
        <v>11538</v>
      </c>
      <c r="EU162" s="50">
        <v>11884</v>
      </c>
      <c r="EV162" s="50">
        <v>12112</v>
      </c>
      <c r="EW162" s="50">
        <v>12483</v>
      </c>
      <c r="EX162" s="50">
        <v>12080</v>
      </c>
      <c r="EY162" s="50">
        <v>12315</v>
      </c>
      <c r="EZ162" s="50">
        <v>12311</v>
      </c>
      <c r="FA162" s="50">
        <v>12563</v>
      </c>
      <c r="FB162" s="50">
        <v>12289</v>
      </c>
      <c r="FC162" s="50">
        <v>12219</v>
      </c>
      <c r="FD162" s="50">
        <v>12019</v>
      </c>
      <c r="FE162" s="50">
        <v>11828</v>
      </c>
      <c r="FF162" s="50">
        <v>11219</v>
      </c>
      <c r="FG162" s="50">
        <v>10899</v>
      </c>
      <c r="FH162" s="50">
        <v>10339</v>
      </c>
      <c r="FI162" s="50">
        <v>10024</v>
      </c>
      <c r="FJ162" s="50">
        <v>9711</v>
      </c>
      <c r="FK162" s="50">
        <v>9384</v>
      </c>
      <c r="FL162" s="50">
        <v>8778</v>
      </c>
      <c r="FM162" s="50">
        <v>8668</v>
      </c>
      <c r="FN162" s="50">
        <v>8462</v>
      </c>
      <c r="FO162" s="50">
        <v>8239</v>
      </c>
      <c r="FP162" s="50">
        <v>8045</v>
      </c>
      <c r="FQ162" s="50">
        <v>8263</v>
      </c>
      <c r="FR162" s="50">
        <v>8493</v>
      </c>
      <c r="FS162" s="50">
        <v>8634</v>
      </c>
      <c r="FT162" s="50">
        <v>8998</v>
      </c>
      <c r="FU162" s="50">
        <v>9615</v>
      </c>
      <c r="FV162" s="50">
        <v>7526</v>
      </c>
      <c r="FW162" s="50">
        <v>7430</v>
      </c>
      <c r="FX162" s="50">
        <v>7475</v>
      </c>
      <c r="FY162" s="50">
        <v>6900</v>
      </c>
      <c r="FZ162" s="50">
        <v>5958</v>
      </c>
      <c r="GA162" s="50">
        <v>5312</v>
      </c>
      <c r="GB162" s="50">
        <v>5359</v>
      </c>
      <c r="GC162" s="50">
        <v>5366</v>
      </c>
      <c r="GD162" s="50">
        <v>5030</v>
      </c>
      <c r="GE162" s="50">
        <v>4593</v>
      </c>
      <c r="GF162" s="50">
        <v>4345</v>
      </c>
      <c r="GG162" s="50">
        <v>4047</v>
      </c>
      <c r="GH162" s="50">
        <v>3540</v>
      </c>
      <c r="GI162" s="50">
        <v>3240</v>
      </c>
      <c r="GJ162" s="50">
        <v>2964</v>
      </c>
      <c r="GK162" s="50">
        <v>2643</v>
      </c>
      <c r="GL162" s="51">
        <v>11289</v>
      </c>
    </row>
    <row r="163" spans="1:194" s="1" customFormat="1" hidden="1" x14ac:dyDescent="0.25">
      <c r="A163" s="120" t="s">
        <v>223</v>
      </c>
      <c r="B163" s="112" t="s">
        <v>398</v>
      </c>
      <c r="C163" s="151" t="str">
        <f t="shared" si="55"/>
        <v>England ICS - Cambridgeshire and Peterborough</v>
      </c>
      <c r="D163" s="83">
        <f t="shared" si="57"/>
        <v>346936</v>
      </c>
      <c r="E163" s="83">
        <f t="shared" si="57"/>
        <v>351669</v>
      </c>
      <c r="F163" s="113">
        <f t="shared" si="58"/>
        <v>896725</v>
      </c>
      <c r="G163" s="52">
        <f t="shared" si="59"/>
        <v>449188</v>
      </c>
      <c r="H163" s="53">
        <f t="shared" si="60"/>
        <v>447537</v>
      </c>
      <c r="I163" s="52">
        <f t="shared" si="61"/>
        <v>346936</v>
      </c>
      <c r="J163" s="115">
        <f t="shared" si="62"/>
        <v>351669</v>
      </c>
      <c r="K163" s="117">
        <f t="shared" si="63"/>
        <v>102252</v>
      </c>
      <c r="L163" s="51">
        <f t="shared" si="64"/>
        <v>95868</v>
      </c>
      <c r="M163" s="117">
        <v>5072</v>
      </c>
      <c r="N163" s="50">
        <v>5189</v>
      </c>
      <c r="O163" s="50">
        <v>5605</v>
      </c>
      <c r="P163" s="50">
        <v>5529</v>
      </c>
      <c r="Q163" s="50">
        <v>6014</v>
      </c>
      <c r="R163" s="50">
        <v>5879</v>
      </c>
      <c r="S163" s="50">
        <v>6041</v>
      </c>
      <c r="T163" s="50">
        <v>6200</v>
      </c>
      <c r="U163" s="50">
        <v>6299</v>
      </c>
      <c r="V163" s="50">
        <v>6070</v>
      </c>
      <c r="W163" s="50">
        <v>5972</v>
      </c>
      <c r="X163" s="50">
        <v>5888</v>
      </c>
      <c r="Y163" s="50">
        <v>5812</v>
      </c>
      <c r="Z163" s="50">
        <v>5616</v>
      </c>
      <c r="AA163" s="50">
        <v>5472</v>
      </c>
      <c r="AB163" s="50">
        <v>5343</v>
      </c>
      <c r="AC163" s="50">
        <v>5179</v>
      </c>
      <c r="AD163" s="50">
        <v>5072</v>
      </c>
      <c r="AE163" s="50">
        <v>5208</v>
      </c>
      <c r="AF163" s="50">
        <v>5212</v>
      </c>
      <c r="AG163" s="50">
        <v>5212</v>
      </c>
      <c r="AH163" s="50">
        <v>5556</v>
      </c>
      <c r="AI163" s="50">
        <v>5971</v>
      </c>
      <c r="AJ163" s="50">
        <v>6164</v>
      </c>
      <c r="AK163" s="50">
        <v>5935</v>
      </c>
      <c r="AL163" s="50">
        <v>5888</v>
      </c>
      <c r="AM163" s="50">
        <v>5972</v>
      </c>
      <c r="AN163" s="50">
        <v>5594</v>
      </c>
      <c r="AO163" s="50">
        <v>5575</v>
      </c>
      <c r="AP163" s="50">
        <v>5810</v>
      </c>
      <c r="AQ163" s="50">
        <v>6016</v>
      </c>
      <c r="AR163" s="50">
        <v>6041</v>
      </c>
      <c r="AS163" s="50">
        <v>5991</v>
      </c>
      <c r="AT163" s="50">
        <v>5903</v>
      </c>
      <c r="AU163" s="50">
        <v>5944</v>
      </c>
      <c r="AV163" s="50">
        <v>5694</v>
      </c>
      <c r="AW163" s="50">
        <v>5601</v>
      </c>
      <c r="AX163" s="50">
        <v>5560</v>
      </c>
      <c r="AY163" s="50">
        <v>5770</v>
      </c>
      <c r="AZ163" s="50">
        <v>6034</v>
      </c>
      <c r="BA163" s="50">
        <v>5884</v>
      </c>
      <c r="BB163" s="50">
        <v>5916</v>
      </c>
      <c r="BC163" s="50">
        <v>5613</v>
      </c>
      <c r="BD163" s="50">
        <v>5527</v>
      </c>
      <c r="BE163" s="50">
        <v>5674</v>
      </c>
      <c r="BF163" s="50">
        <v>5757</v>
      </c>
      <c r="BG163" s="50">
        <v>5792</v>
      </c>
      <c r="BH163" s="50">
        <v>6088</v>
      </c>
      <c r="BI163" s="50">
        <v>6133</v>
      </c>
      <c r="BJ163" s="50">
        <v>6179</v>
      </c>
      <c r="BK163" s="50">
        <v>6087</v>
      </c>
      <c r="BL163" s="50">
        <v>6196</v>
      </c>
      <c r="BM163" s="50">
        <v>6142</v>
      </c>
      <c r="BN163" s="50">
        <v>6276</v>
      </c>
      <c r="BO163" s="50">
        <v>6362</v>
      </c>
      <c r="BP163" s="50">
        <v>6113</v>
      </c>
      <c r="BQ163" s="50">
        <v>6070</v>
      </c>
      <c r="BR163" s="50">
        <v>5926</v>
      </c>
      <c r="BS163" s="50">
        <v>5642</v>
      </c>
      <c r="BT163" s="50">
        <v>5536</v>
      </c>
      <c r="BU163" s="50">
        <v>5250</v>
      </c>
      <c r="BV163" s="50">
        <v>4933</v>
      </c>
      <c r="BW163" s="50">
        <v>5096</v>
      </c>
      <c r="BX163" s="50">
        <v>4723</v>
      </c>
      <c r="BY163" s="50">
        <v>4490</v>
      </c>
      <c r="BZ163" s="50">
        <v>4363</v>
      </c>
      <c r="CA163" s="50">
        <v>4220</v>
      </c>
      <c r="CB163" s="50">
        <v>4135</v>
      </c>
      <c r="CC163" s="50">
        <v>4159</v>
      </c>
      <c r="CD163" s="50">
        <v>4151</v>
      </c>
      <c r="CE163" s="50">
        <v>4279</v>
      </c>
      <c r="CF163" s="50">
        <v>4411</v>
      </c>
      <c r="CG163" s="50">
        <v>4532</v>
      </c>
      <c r="CH163" s="50">
        <v>4786</v>
      </c>
      <c r="CI163" s="50">
        <v>3930</v>
      </c>
      <c r="CJ163" s="50">
        <v>3606</v>
      </c>
      <c r="CK163" s="50">
        <v>3384</v>
      </c>
      <c r="CL163" s="50">
        <v>3044</v>
      </c>
      <c r="CM163" s="50">
        <v>2712</v>
      </c>
      <c r="CN163" s="50">
        <v>2280</v>
      </c>
      <c r="CO163" s="50">
        <v>2329</v>
      </c>
      <c r="CP163" s="50">
        <v>2125</v>
      </c>
      <c r="CQ163" s="50">
        <v>2064</v>
      </c>
      <c r="CR163" s="50">
        <v>1983</v>
      </c>
      <c r="CS163" s="50">
        <v>1657</v>
      </c>
      <c r="CT163" s="50">
        <v>1573</v>
      </c>
      <c r="CU163" s="50">
        <v>1337</v>
      </c>
      <c r="CV163" s="50">
        <v>1123</v>
      </c>
      <c r="CW163" s="50">
        <v>1074</v>
      </c>
      <c r="CX163" s="50">
        <v>846</v>
      </c>
      <c r="CY163" s="51">
        <v>2777</v>
      </c>
      <c r="CZ163" s="117">
        <v>4679</v>
      </c>
      <c r="DA163" s="50">
        <v>4799</v>
      </c>
      <c r="DB163" s="50">
        <v>5136</v>
      </c>
      <c r="DC163" s="50">
        <v>5407</v>
      </c>
      <c r="DD163" s="50">
        <v>5651</v>
      </c>
      <c r="DE163" s="50">
        <v>5649</v>
      </c>
      <c r="DF163" s="50">
        <v>5655</v>
      </c>
      <c r="DG163" s="50">
        <v>5859</v>
      </c>
      <c r="DH163" s="50">
        <v>6010</v>
      </c>
      <c r="DI163" s="50">
        <v>5607</v>
      </c>
      <c r="DJ163" s="50">
        <v>5512</v>
      </c>
      <c r="DK163" s="50">
        <v>5611</v>
      </c>
      <c r="DL163" s="50">
        <v>5362</v>
      </c>
      <c r="DM163" s="50">
        <v>5274</v>
      </c>
      <c r="DN163" s="50">
        <v>5089</v>
      </c>
      <c r="DO163" s="50">
        <v>4849</v>
      </c>
      <c r="DP163" s="50">
        <v>4997</v>
      </c>
      <c r="DQ163" s="50">
        <v>4722</v>
      </c>
      <c r="DR163" s="50">
        <v>4666</v>
      </c>
      <c r="DS163" s="50">
        <v>4822</v>
      </c>
      <c r="DT163" s="50">
        <v>4771</v>
      </c>
      <c r="DU163" s="50">
        <v>5033</v>
      </c>
      <c r="DV163" s="50">
        <v>5232</v>
      </c>
      <c r="DW163" s="50">
        <v>5420</v>
      </c>
      <c r="DX163" s="50">
        <v>5606</v>
      </c>
      <c r="DY163" s="50">
        <v>5141</v>
      </c>
      <c r="DZ163" s="50">
        <v>5098</v>
      </c>
      <c r="EA163" s="50">
        <v>5030</v>
      </c>
      <c r="EB163" s="50">
        <v>5190</v>
      </c>
      <c r="EC163" s="50">
        <v>5115</v>
      </c>
      <c r="ED163" s="50">
        <v>5116</v>
      </c>
      <c r="EE163" s="50">
        <v>5274</v>
      </c>
      <c r="EF163" s="50">
        <v>5641</v>
      </c>
      <c r="EG163" s="50">
        <v>5630</v>
      </c>
      <c r="EH163" s="50">
        <v>5665</v>
      </c>
      <c r="EI163" s="50">
        <v>5953</v>
      </c>
      <c r="EJ163" s="50">
        <v>5823</v>
      </c>
      <c r="EK163" s="50">
        <v>6012</v>
      </c>
      <c r="EL163" s="50">
        <v>6036</v>
      </c>
      <c r="EM163" s="50">
        <v>6146</v>
      </c>
      <c r="EN163" s="50">
        <v>6150</v>
      </c>
      <c r="EO163" s="50">
        <v>5929</v>
      </c>
      <c r="EP163" s="50">
        <v>5553</v>
      </c>
      <c r="EQ163" s="50">
        <v>5610</v>
      </c>
      <c r="ER163" s="50">
        <v>5405</v>
      </c>
      <c r="ES163" s="50">
        <v>5509</v>
      </c>
      <c r="ET163" s="50">
        <v>5745</v>
      </c>
      <c r="EU163" s="50">
        <v>5939</v>
      </c>
      <c r="EV163" s="50">
        <v>6248</v>
      </c>
      <c r="EW163" s="50">
        <v>6436</v>
      </c>
      <c r="EX163" s="50">
        <v>6063</v>
      </c>
      <c r="EY163" s="50">
        <v>6219</v>
      </c>
      <c r="EZ163" s="50">
        <v>6285</v>
      </c>
      <c r="FA163" s="50">
        <v>6278</v>
      </c>
      <c r="FB163" s="50">
        <v>6185</v>
      </c>
      <c r="FC163" s="50">
        <v>6222</v>
      </c>
      <c r="FD163" s="50">
        <v>6174</v>
      </c>
      <c r="FE163" s="50">
        <v>5960</v>
      </c>
      <c r="FF163" s="50">
        <v>5760</v>
      </c>
      <c r="FG163" s="50">
        <v>5501</v>
      </c>
      <c r="FH163" s="50">
        <v>5189</v>
      </c>
      <c r="FI163" s="50">
        <v>5079</v>
      </c>
      <c r="FJ163" s="50">
        <v>5015</v>
      </c>
      <c r="FK163" s="50">
        <v>4807</v>
      </c>
      <c r="FL163" s="50">
        <v>4667</v>
      </c>
      <c r="FM163" s="50">
        <v>4673</v>
      </c>
      <c r="FN163" s="50">
        <v>4862</v>
      </c>
      <c r="FO163" s="50">
        <v>4586</v>
      </c>
      <c r="FP163" s="50">
        <v>4628</v>
      </c>
      <c r="FQ163" s="50">
        <v>4450</v>
      </c>
      <c r="FR163" s="50">
        <v>4397</v>
      </c>
      <c r="FS163" s="50">
        <v>4563</v>
      </c>
      <c r="FT163" s="50">
        <v>4718</v>
      </c>
      <c r="FU163" s="50">
        <v>5386</v>
      </c>
      <c r="FV163" s="50">
        <v>3937</v>
      </c>
      <c r="FW163" s="50">
        <v>3799</v>
      </c>
      <c r="FX163" s="50">
        <v>3705</v>
      </c>
      <c r="FY163" s="50">
        <v>3470</v>
      </c>
      <c r="FZ163" s="50">
        <v>2955</v>
      </c>
      <c r="GA163" s="50">
        <v>2605</v>
      </c>
      <c r="GB163" s="50">
        <v>2729</v>
      </c>
      <c r="GC163" s="50">
        <v>2713</v>
      </c>
      <c r="GD163" s="50">
        <v>2457</v>
      </c>
      <c r="GE163" s="50">
        <v>2305</v>
      </c>
      <c r="GF163" s="50">
        <v>2147</v>
      </c>
      <c r="GG163" s="50">
        <v>1962</v>
      </c>
      <c r="GH163" s="50">
        <v>1791</v>
      </c>
      <c r="GI163" s="50">
        <v>1602</v>
      </c>
      <c r="GJ163" s="50">
        <v>1499</v>
      </c>
      <c r="GK163" s="50">
        <v>1383</v>
      </c>
      <c r="GL163" s="51">
        <v>5999</v>
      </c>
    </row>
    <row r="164" spans="1:194" s="1" customFormat="1" hidden="1" x14ac:dyDescent="0.25">
      <c r="A164" s="120" t="s">
        <v>223</v>
      </c>
      <c r="B164" s="112" t="s">
        <v>399</v>
      </c>
      <c r="C164" s="151" t="str">
        <f t="shared" si="55"/>
        <v>England ICS - Cheshire and Merseyside</v>
      </c>
      <c r="D164" s="83">
        <f t="shared" ref="D164:D188" si="65">I164</f>
        <v>964135</v>
      </c>
      <c r="E164" s="83">
        <f t="shared" ref="E164:E188" si="66">J164</f>
        <v>1029896</v>
      </c>
      <c r="F164" s="113">
        <f t="shared" ref="F164:F188" si="67">G164+H164</f>
        <v>2503902</v>
      </c>
      <c r="G164" s="52">
        <f t="shared" ref="G164:G188" si="68">SUM(M164:CY164)</f>
        <v>1226046</v>
      </c>
      <c r="H164" s="53">
        <f t="shared" ref="H164:H188" si="69">SUM(CZ164:GL164)</f>
        <v>1277856</v>
      </c>
      <c r="I164" s="52">
        <f t="shared" ref="I164:I188" si="70">SUM(AE164:CY164)</f>
        <v>964135</v>
      </c>
      <c r="J164" s="115">
        <f t="shared" ref="J164:J188" si="71">SUM(DR164:GL164)</f>
        <v>1029896</v>
      </c>
      <c r="K164" s="117">
        <f t="shared" ref="K164:K188" si="72">SUM(M164:AD164)</f>
        <v>261911</v>
      </c>
      <c r="L164" s="51">
        <f t="shared" ref="L164:L188" si="73">SUM(CZ164:DQ164)</f>
        <v>247960</v>
      </c>
      <c r="M164" s="117">
        <v>12811</v>
      </c>
      <c r="N164" s="50">
        <v>13546</v>
      </c>
      <c r="O164" s="50">
        <v>14398</v>
      </c>
      <c r="P164" s="50">
        <v>14717</v>
      </c>
      <c r="Q164" s="50">
        <v>15157</v>
      </c>
      <c r="R164" s="50">
        <v>14977</v>
      </c>
      <c r="S164" s="50">
        <v>15183</v>
      </c>
      <c r="T164" s="50">
        <v>15222</v>
      </c>
      <c r="U164" s="50">
        <v>15951</v>
      </c>
      <c r="V164" s="50">
        <v>15226</v>
      </c>
      <c r="W164" s="50">
        <v>14850</v>
      </c>
      <c r="X164" s="50">
        <v>14779</v>
      </c>
      <c r="Y164" s="50">
        <v>15026</v>
      </c>
      <c r="Z164" s="50">
        <v>14780</v>
      </c>
      <c r="AA164" s="50">
        <v>14609</v>
      </c>
      <c r="AB164" s="50">
        <v>13804</v>
      </c>
      <c r="AC164" s="50">
        <v>13584</v>
      </c>
      <c r="AD164" s="50">
        <v>13291</v>
      </c>
      <c r="AE164" s="50">
        <v>13378</v>
      </c>
      <c r="AF164" s="50">
        <v>13866</v>
      </c>
      <c r="AG164" s="50">
        <v>14752</v>
      </c>
      <c r="AH164" s="50">
        <v>15519</v>
      </c>
      <c r="AI164" s="50">
        <v>15659</v>
      </c>
      <c r="AJ164" s="50">
        <v>15826</v>
      </c>
      <c r="AK164" s="50">
        <v>15627</v>
      </c>
      <c r="AL164" s="50">
        <v>15786</v>
      </c>
      <c r="AM164" s="50">
        <v>15715</v>
      </c>
      <c r="AN164" s="50">
        <v>16373</v>
      </c>
      <c r="AO164" s="50">
        <v>16489</v>
      </c>
      <c r="AP164" s="50">
        <v>17151</v>
      </c>
      <c r="AQ164" s="50">
        <v>16836</v>
      </c>
      <c r="AR164" s="50">
        <v>16010</v>
      </c>
      <c r="AS164" s="50">
        <v>15851</v>
      </c>
      <c r="AT164" s="50">
        <v>15086</v>
      </c>
      <c r="AU164" s="50">
        <v>15690</v>
      </c>
      <c r="AV164" s="50">
        <v>15731</v>
      </c>
      <c r="AW164" s="50">
        <v>15024</v>
      </c>
      <c r="AX164" s="50">
        <v>15068</v>
      </c>
      <c r="AY164" s="50">
        <v>15147</v>
      </c>
      <c r="AZ164" s="50">
        <v>14980</v>
      </c>
      <c r="BA164" s="50">
        <v>14864</v>
      </c>
      <c r="BB164" s="50">
        <v>14548</v>
      </c>
      <c r="BC164" s="50">
        <v>13243</v>
      </c>
      <c r="BD164" s="50">
        <v>12993</v>
      </c>
      <c r="BE164" s="50">
        <v>13760</v>
      </c>
      <c r="BF164" s="50">
        <v>13983</v>
      </c>
      <c r="BG164" s="50">
        <v>14127</v>
      </c>
      <c r="BH164" s="50">
        <v>15262</v>
      </c>
      <c r="BI164" s="50">
        <v>16331</v>
      </c>
      <c r="BJ164" s="50">
        <v>16976</v>
      </c>
      <c r="BK164" s="50">
        <v>16519</v>
      </c>
      <c r="BL164" s="50">
        <v>17046</v>
      </c>
      <c r="BM164" s="50">
        <v>16821</v>
      </c>
      <c r="BN164" s="50">
        <v>17332</v>
      </c>
      <c r="BO164" s="50">
        <v>16965</v>
      </c>
      <c r="BP164" s="50">
        <v>17386</v>
      </c>
      <c r="BQ164" s="50">
        <v>17689</v>
      </c>
      <c r="BR164" s="50">
        <v>17701</v>
      </c>
      <c r="BS164" s="50">
        <v>17419</v>
      </c>
      <c r="BT164" s="50">
        <v>16847</v>
      </c>
      <c r="BU164" s="50">
        <v>16005</v>
      </c>
      <c r="BV164" s="50">
        <v>15390</v>
      </c>
      <c r="BW164" s="50">
        <v>15326</v>
      </c>
      <c r="BX164" s="50">
        <v>14540</v>
      </c>
      <c r="BY164" s="50">
        <v>14230</v>
      </c>
      <c r="BZ164" s="50">
        <v>13311</v>
      </c>
      <c r="CA164" s="50">
        <v>13466</v>
      </c>
      <c r="CB164" s="50">
        <v>13316</v>
      </c>
      <c r="CC164" s="50">
        <v>12711</v>
      </c>
      <c r="CD164" s="50">
        <v>12983</v>
      </c>
      <c r="CE164" s="50">
        <v>12938</v>
      </c>
      <c r="CF164" s="50">
        <v>13133</v>
      </c>
      <c r="CG164" s="50">
        <v>13477</v>
      </c>
      <c r="CH164" s="50">
        <v>14724</v>
      </c>
      <c r="CI164" s="50">
        <v>10767</v>
      </c>
      <c r="CJ164" s="50">
        <v>10106</v>
      </c>
      <c r="CK164" s="50">
        <v>10138</v>
      </c>
      <c r="CL164" s="50">
        <v>8947</v>
      </c>
      <c r="CM164" s="50">
        <v>7860</v>
      </c>
      <c r="CN164" s="50">
        <v>7099</v>
      </c>
      <c r="CO164" s="50">
        <v>6996</v>
      </c>
      <c r="CP164" s="50">
        <v>6734</v>
      </c>
      <c r="CQ164" s="50">
        <v>6229</v>
      </c>
      <c r="CR164" s="50">
        <v>5506</v>
      </c>
      <c r="CS164" s="50">
        <v>5028</v>
      </c>
      <c r="CT164" s="50">
        <v>4499</v>
      </c>
      <c r="CU164" s="50">
        <v>3654</v>
      </c>
      <c r="CV164" s="50">
        <v>3177</v>
      </c>
      <c r="CW164" s="50">
        <v>2691</v>
      </c>
      <c r="CX164" s="50">
        <v>2370</v>
      </c>
      <c r="CY164" s="51">
        <v>7408</v>
      </c>
      <c r="CZ164" s="117">
        <v>12195</v>
      </c>
      <c r="DA164" s="50">
        <v>12749</v>
      </c>
      <c r="DB164" s="50">
        <v>13328</v>
      </c>
      <c r="DC164" s="50">
        <v>13693</v>
      </c>
      <c r="DD164" s="50">
        <v>14041</v>
      </c>
      <c r="DE164" s="50">
        <v>14124</v>
      </c>
      <c r="DF164" s="50">
        <v>14290</v>
      </c>
      <c r="DG164" s="50">
        <v>14310</v>
      </c>
      <c r="DH164" s="50">
        <v>15042</v>
      </c>
      <c r="DI164" s="50">
        <v>14753</v>
      </c>
      <c r="DJ164" s="50">
        <v>14131</v>
      </c>
      <c r="DK164" s="50">
        <v>14247</v>
      </c>
      <c r="DL164" s="50">
        <v>14308</v>
      </c>
      <c r="DM164" s="50">
        <v>13872</v>
      </c>
      <c r="DN164" s="50">
        <v>13636</v>
      </c>
      <c r="DO164" s="50">
        <v>13291</v>
      </c>
      <c r="DP164" s="50">
        <v>13125</v>
      </c>
      <c r="DQ164" s="50">
        <v>12825</v>
      </c>
      <c r="DR164" s="50">
        <v>12837</v>
      </c>
      <c r="DS164" s="50">
        <v>14276</v>
      </c>
      <c r="DT164" s="50">
        <v>15032</v>
      </c>
      <c r="DU164" s="50">
        <v>15755</v>
      </c>
      <c r="DV164" s="50">
        <v>14795</v>
      </c>
      <c r="DW164" s="50">
        <v>15123</v>
      </c>
      <c r="DX164" s="50">
        <v>14943</v>
      </c>
      <c r="DY164" s="50">
        <v>14818</v>
      </c>
      <c r="DZ164" s="50">
        <v>15277</v>
      </c>
      <c r="EA164" s="50">
        <v>15581</v>
      </c>
      <c r="EB164" s="50">
        <v>16682</v>
      </c>
      <c r="EC164" s="50">
        <v>16980</v>
      </c>
      <c r="ED164" s="50">
        <v>16289</v>
      </c>
      <c r="EE164" s="50">
        <v>16209</v>
      </c>
      <c r="EF164" s="50">
        <v>16278</v>
      </c>
      <c r="EG164" s="50">
        <v>15868</v>
      </c>
      <c r="EH164" s="50">
        <v>15995</v>
      </c>
      <c r="EI164" s="50">
        <v>16019</v>
      </c>
      <c r="EJ164" s="50">
        <v>15597</v>
      </c>
      <c r="EK164" s="50">
        <v>15623</v>
      </c>
      <c r="EL164" s="50">
        <v>15441</v>
      </c>
      <c r="EM164" s="50">
        <v>15336</v>
      </c>
      <c r="EN164" s="50">
        <v>15701</v>
      </c>
      <c r="EO164" s="50">
        <v>14931</v>
      </c>
      <c r="EP164" s="50">
        <v>13732</v>
      </c>
      <c r="EQ164" s="50">
        <v>13591</v>
      </c>
      <c r="ER164" s="50">
        <v>14212</v>
      </c>
      <c r="ES164" s="50">
        <v>14799</v>
      </c>
      <c r="ET164" s="50">
        <v>15164</v>
      </c>
      <c r="EU164" s="50">
        <v>16105</v>
      </c>
      <c r="EV164" s="50">
        <v>17110</v>
      </c>
      <c r="EW164" s="50">
        <v>17862</v>
      </c>
      <c r="EX164" s="50">
        <v>17455</v>
      </c>
      <c r="EY164" s="50">
        <v>17938</v>
      </c>
      <c r="EZ164" s="50">
        <v>17799</v>
      </c>
      <c r="FA164" s="50">
        <v>18079</v>
      </c>
      <c r="FB164" s="50">
        <v>18396</v>
      </c>
      <c r="FC164" s="50">
        <v>19110</v>
      </c>
      <c r="FD164" s="50">
        <v>18931</v>
      </c>
      <c r="FE164" s="50">
        <v>18659</v>
      </c>
      <c r="FF164" s="50">
        <v>18388</v>
      </c>
      <c r="FG164" s="50">
        <v>17881</v>
      </c>
      <c r="FH164" s="50">
        <v>16766</v>
      </c>
      <c r="FI164" s="50">
        <v>16523</v>
      </c>
      <c r="FJ164" s="50">
        <v>16121</v>
      </c>
      <c r="FK164" s="50">
        <v>15741</v>
      </c>
      <c r="FL164" s="50">
        <v>14906</v>
      </c>
      <c r="FM164" s="50">
        <v>14447</v>
      </c>
      <c r="FN164" s="50">
        <v>14432</v>
      </c>
      <c r="FO164" s="50">
        <v>13945</v>
      </c>
      <c r="FP164" s="50">
        <v>13657</v>
      </c>
      <c r="FQ164" s="50">
        <v>13998</v>
      </c>
      <c r="FR164" s="50">
        <v>13724</v>
      </c>
      <c r="FS164" s="50">
        <v>13778</v>
      </c>
      <c r="FT164" s="50">
        <v>14972</v>
      </c>
      <c r="FU164" s="50">
        <v>15945</v>
      </c>
      <c r="FV164" s="50">
        <v>11935</v>
      </c>
      <c r="FW164" s="50">
        <v>11106</v>
      </c>
      <c r="FX164" s="50">
        <v>11284</v>
      </c>
      <c r="FY164" s="50">
        <v>10483</v>
      </c>
      <c r="FZ164" s="50">
        <v>9533</v>
      </c>
      <c r="GA164" s="50">
        <v>8773</v>
      </c>
      <c r="GB164" s="50">
        <v>8829</v>
      </c>
      <c r="GC164" s="50">
        <v>8473</v>
      </c>
      <c r="GD164" s="50">
        <v>8203</v>
      </c>
      <c r="GE164" s="50">
        <v>7440</v>
      </c>
      <c r="GF164" s="50">
        <v>7002</v>
      </c>
      <c r="GG164" s="50">
        <v>6283</v>
      </c>
      <c r="GH164" s="50">
        <v>5677</v>
      </c>
      <c r="GI164" s="50">
        <v>4988</v>
      </c>
      <c r="GJ164" s="50">
        <v>4598</v>
      </c>
      <c r="GK164" s="50">
        <v>4035</v>
      </c>
      <c r="GL164" s="51">
        <v>15702</v>
      </c>
    </row>
    <row r="165" spans="1:194" s="1" customFormat="1" hidden="1" x14ac:dyDescent="0.25">
      <c r="A165" s="120" t="s">
        <v>223</v>
      </c>
      <c r="B165" s="112" t="s">
        <v>400</v>
      </c>
      <c r="C165" s="151" t="str">
        <f t="shared" si="55"/>
        <v xml:space="preserve">England ICS - Cornwall and the Isles of Scilly </v>
      </c>
      <c r="D165" s="83">
        <f t="shared" si="65"/>
        <v>223269</v>
      </c>
      <c r="E165" s="83">
        <f t="shared" si="66"/>
        <v>242963</v>
      </c>
      <c r="F165" s="113">
        <f t="shared" si="67"/>
        <v>575525</v>
      </c>
      <c r="G165" s="52">
        <f t="shared" si="68"/>
        <v>279480</v>
      </c>
      <c r="H165" s="53">
        <f t="shared" si="69"/>
        <v>296045</v>
      </c>
      <c r="I165" s="52">
        <f t="shared" si="70"/>
        <v>223269</v>
      </c>
      <c r="J165" s="115">
        <f t="shared" si="71"/>
        <v>242963</v>
      </c>
      <c r="K165" s="117">
        <f t="shared" si="72"/>
        <v>56211</v>
      </c>
      <c r="L165" s="51">
        <f t="shared" si="73"/>
        <v>53082</v>
      </c>
      <c r="M165" s="117">
        <v>2494</v>
      </c>
      <c r="N165" s="50">
        <v>2605</v>
      </c>
      <c r="O165" s="50">
        <v>2890</v>
      </c>
      <c r="P165" s="50">
        <v>2953</v>
      </c>
      <c r="Q165" s="50">
        <v>3088</v>
      </c>
      <c r="R165" s="50">
        <v>3125</v>
      </c>
      <c r="S165" s="50">
        <v>3143</v>
      </c>
      <c r="T165" s="50">
        <v>3375</v>
      </c>
      <c r="U165" s="50">
        <v>3488</v>
      </c>
      <c r="V165" s="50">
        <v>3492</v>
      </c>
      <c r="W165" s="50">
        <v>3264</v>
      </c>
      <c r="X165" s="50">
        <v>3336</v>
      </c>
      <c r="Y165" s="50">
        <v>3222</v>
      </c>
      <c r="Z165" s="50">
        <v>3338</v>
      </c>
      <c r="AA165" s="50">
        <v>3194</v>
      </c>
      <c r="AB165" s="50">
        <v>3093</v>
      </c>
      <c r="AC165" s="50">
        <v>3047</v>
      </c>
      <c r="AD165" s="50">
        <v>3064</v>
      </c>
      <c r="AE165" s="50">
        <v>3063</v>
      </c>
      <c r="AF165" s="50">
        <v>3252</v>
      </c>
      <c r="AG165" s="50">
        <v>3042</v>
      </c>
      <c r="AH165" s="50">
        <v>3116</v>
      </c>
      <c r="AI165" s="50">
        <v>3185</v>
      </c>
      <c r="AJ165" s="50">
        <v>3056</v>
      </c>
      <c r="AK165" s="50">
        <v>3054</v>
      </c>
      <c r="AL165" s="50">
        <v>2835</v>
      </c>
      <c r="AM165" s="50">
        <v>2765</v>
      </c>
      <c r="AN165" s="50">
        <v>2735</v>
      </c>
      <c r="AO165" s="50">
        <v>2858</v>
      </c>
      <c r="AP165" s="50">
        <v>2854</v>
      </c>
      <c r="AQ165" s="50">
        <v>2787</v>
      </c>
      <c r="AR165" s="50">
        <v>2681</v>
      </c>
      <c r="AS165" s="50">
        <v>2813</v>
      </c>
      <c r="AT165" s="50">
        <v>2664</v>
      </c>
      <c r="AU165" s="50">
        <v>2817</v>
      </c>
      <c r="AV165" s="50">
        <v>2759</v>
      </c>
      <c r="AW165" s="50">
        <v>2743</v>
      </c>
      <c r="AX165" s="50">
        <v>2765</v>
      </c>
      <c r="AY165" s="50">
        <v>2838</v>
      </c>
      <c r="AZ165" s="50">
        <v>3199</v>
      </c>
      <c r="BA165" s="50">
        <v>3175</v>
      </c>
      <c r="BB165" s="50">
        <v>2886</v>
      </c>
      <c r="BC165" s="50">
        <v>2846</v>
      </c>
      <c r="BD165" s="50">
        <v>2887</v>
      </c>
      <c r="BE165" s="50">
        <v>2931</v>
      </c>
      <c r="BF165" s="50">
        <v>3024</v>
      </c>
      <c r="BG165" s="50">
        <v>3156</v>
      </c>
      <c r="BH165" s="50">
        <v>3473</v>
      </c>
      <c r="BI165" s="50">
        <v>3648</v>
      </c>
      <c r="BJ165" s="50">
        <v>3775</v>
      </c>
      <c r="BK165" s="50">
        <v>3719</v>
      </c>
      <c r="BL165" s="50">
        <v>3861</v>
      </c>
      <c r="BM165" s="50">
        <v>3837</v>
      </c>
      <c r="BN165" s="50">
        <v>4176</v>
      </c>
      <c r="BO165" s="50">
        <v>4193</v>
      </c>
      <c r="BP165" s="50">
        <v>4209</v>
      </c>
      <c r="BQ165" s="50">
        <v>4304</v>
      </c>
      <c r="BR165" s="50">
        <v>4227</v>
      </c>
      <c r="BS165" s="50">
        <v>4105</v>
      </c>
      <c r="BT165" s="50">
        <v>4158</v>
      </c>
      <c r="BU165" s="50">
        <v>3980</v>
      </c>
      <c r="BV165" s="50">
        <v>4000</v>
      </c>
      <c r="BW165" s="50">
        <v>3968</v>
      </c>
      <c r="BX165" s="50">
        <v>3874</v>
      </c>
      <c r="BY165" s="50">
        <v>3786</v>
      </c>
      <c r="BZ165" s="50">
        <v>3682</v>
      </c>
      <c r="CA165" s="50">
        <v>3679</v>
      </c>
      <c r="CB165" s="50">
        <v>3692</v>
      </c>
      <c r="CC165" s="50">
        <v>3594</v>
      </c>
      <c r="CD165" s="50">
        <v>3652</v>
      </c>
      <c r="CE165" s="50">
        <v>3770</v>
      </c>
      <c r="CF165" s="50">
        <v>3996</v>
      </c>
      <c r="CG165" s="50">
        <v>4106</v>
      </c>
      <c r="CH165" s="50">
        <v>4571</v>
      </c>
      <c r="CI165" s="50">
        <v>3504</v>
      </c>
      <c r="CJ165" s="50">
        <v>3264</v>
      </c>
      <c r="CK165" s="50">
        <v>3104</v>
      </c>
      <c r="CL165" s="50">
        <v>2863</v>
      </c>
      <c r="CM165" s="50">
        <v>2270</v>
      </c>
      <c r="CN165" s="50">
        <v>1956</v>
      </c>
      <c r="CO165" s="50">
        <v>2076</v>
      </c>
      <c r="CP165" s="50">
        <v>1921</v>
      </c>
      <c r="CQ165" s="50">
        <v>1706</v>
      </c>
      <c r="CR165" s="50">
        <v>1577</v>
      </c>
      <c r="CS165" s="50">
        <v>1329</v>
      </c>
      <c r="CT165" s="50">
        <v>1328</v>
      </c>
      <c r="CU165" s="50">
        <v>1000</v>
      </c>
      <c r="CV165" s="50">
        <v>927</v>
      </c>
      <c r="CW165" s="50">
        <v>768</v>
      </c>
      <c r="CX165" s="50">
        <v>707</v>
      </c>
      <c r="CY165" s="51">
        <v>2148</v>
      </c>
      <c r="CZ165" s="117">
        <v>2313</v>
      </c>
      <c r="DA165" s="50">
        <v>2471</v>
      </c>
      <c r="DB165" s="50">
        <v>2614</v>
      </c>
      <c r="DC165" s="50">
        <v>2662</v>
      </c>
      <c r="DD165" s="50">
        <v>2893</v>
      </c>
      <c r="DE165" s="50">
        <v>2987</v>
      </c>
      <c r="DF165" s="50">
        <v>3117</v>
      </c>
      <c r="DG165" s="50">
        <v>3204</v>
      </c>
      <c r="DH165" s="50">
        <v>3319</v>
      </c>
      <c r="DI165" s="50">
        <v>3224</v>
      </c>
      <c r="DJ165" s="50">
        <v>3133</v>
      </c>
      <c r="DK165" s="50">
        <v>3113</v>
      </c>
      <c r="DL165" s="50">
        <v>3150</v>
      </c>
      <c r="DM165" s="50">
        <v>3138</v>
      </c>
      <c r="DN165" s="50">
        <v>3103</v>
      </c>
      <c r="DO165" s="50">
        <v>2939</v>
      </c>
      <c r="DP165" s="50">
        <v>2957</v>
      </c>
      <c r="DQ165" s="50">
        <v>2745</v>
      </c>
      <c r="DR165" s="50">
        <v>2925</v>
      </c>
      <c r="DS165" s="50">
        <v>2754</v>
      </c>
      <c r="DT165" s="50">
        <v>2872</v>
      </c>
      <c r="DU165" s="50">
        <v>2956</v>
      </c>
      <c r="DV165" s="50">
        <v>2851</v>
      </c>
      <c r="DW165" s="50">
        <v>2877</v>
      </c>
      <c r="DX165" s="50">
        <v>2792</v>
      </c>
      <c r="DY165" s="50">
        <v>2665</v>
      </c>
      <c r="DZ165" s="50">
        <v>2734</v>
      </c>
      <c r="EA165" s="50">
        <v>2775</v>
      </c>
      <c r="EB165" s="50">
        <v>2851</v>
      </c>
      <c r="EC165" s="50">
        <v>2751</v>
      </c>
      <c r="ED165" s="50">
        <v>2767</v>
      </c>
      <c r="EE165" s="50">
        <v>2838</v>
      </c>
      <c r="EF165" s="50">
        <v>3122</v>
      </c>
      <c r="EG165" s="50">
        <v>2920</v>
      </c>
      <c r="EH165" s="50">
        <v>2841</v>
      </c>
      <c r="EI165" s="50">
        <v>3123</v>
      </c>
      <c r="EJ165" s="50">
        <v>3189</v>
      </c>
      <c r="EK165" s="50">
        <v>3079</v>
      </c>
      <c r="EL165" s="50">
        <v>3153</v>
      </c>
      <c r="EM165" s="50">
        <v>3330</v>
      </c>
      <c r="EN165" s="50">
        <v>3263</v>
      </c>
      <c r="EO165" s="50">
        <v>3254</v>
      </c>
      <c r="EP165" s="50">
        <v>3078</v>
      </c>
      <c r="EQ165" s="50">
        <v>3040</v>
      </c>
      <c r="ER165" s="50">
        <v>3221</v>
      </c>
      <c r="ES165" s="50">
        <v>3325</v>
      </c>
      <c r="ET165" s="50">
        <v>3594</v>
      </c>
      <c r="EU165" s="50">
        <v>3883</v>
      </c>
      <c r="EV165" s="50">
        <v>4018</v>
      </c>
      <c r="EW165" s="50">
        <v>4332</v>
      </c>
      <c r="EX165" s="50">
        <v>4171</v>
      </c>
      <c r="EY165" s="50">
        <v>4301</v>
      </c>
      <c r="EZ165" s="50">
        <v>4330</v>
      </c>
      <c r="FA165" s="50">
        <v>4536</v>
      </c>
      <c r="FB165" s="50">
        <v>4629</v>
      </c>
      <c r="FC165" s="50">
        <v>4398</v>
      </c>
      <c r="FD165" s="50">
        <v>4675</v>
      </c>
      <c r="FE165" s="50">
        <v>4520</v>
      </c>
      <c r="FF165" s="50">
        <v>4454</v>
      </c>
      <c r="FG165" s="50">
        <v>4290</v>
      </c>
      <c r="FH165" s="50">
        <v>4314</v>
      </c>
      <c r="FI165" s="50">
        <v>4292</v>
      </c>
      <c r="FJ165" s="50">
        <v>4274</v>
      </c>
      <c r="FK165" s="50">
        <v>4241</v>
      </c>
      <c r="FL165" s="50">
        <v>4098</v>
      </c>
      <c r="FM165" s="50">
        <v>3840</v>
      </c>
      <c r="FN165" s="50">
        <v>4039</v>
      </c>
      <c r="FO165" s="50">
        <v>3987</v>
      </c>
      <c r="FP165" s="50">
        <v>3908</v>
      </c>
      <c r="FQ165" s="50">
        <v>4032</v>
      </c>
      <c r="FR165" s="50">
        <v>4090</v>
      </c>
      <c r="FS165" s="50">
        <v>4281</v>
      </c>
      <c r="FT165" s="50">
        <v>4416</v>
      </c>
      <c r="FU165" s="50">
        <v>4853</v>
      </c>
      <c r="FV165" s="50">
        <v>3746</v>
      </c>
      <c r="FW165" s="50">
        <v>3591</v>
      </c>
      <c r="FX165" s="50">
        <v>3512</v>
      </c>
      <c r="FY165" s="50">
        <v>3125</v>
      </c>
      <c r="FZ165" s="50">
        <v>2760</v>
      </c>
      <c r="GA165" s="50">
        <v>2330</v>
      </c>
      <c r="GB165" s="50">
        <v>2232</v>
      </c>
      <c r="GC165" s="50">
        <v>2169</v>
      </c>
      <c r="GD165" s="50">
        <v>2055</v>
      </c>
      <c r="GE165" s="50">
        <v>2028</v>
      </c>
      <c r="GF165" s="50">
        <v>1822</v>
      </c>
      <c r="GG165" s="50">
        <v>1688</v>
      </c>
      <c r="GH165" s="50">
        <v>1452</v>
      </c>
      <c r="GI165" s="50">
        <v>1371</v>
      </c>
      <c r="GJ165" s="50">
        <v>1232</v>
      </c>
      <c r="GK165" s="50">
        <v>1098</v>
      </c>
      <c r="GL165" s="51">
        <v>4610</v>
      </c>
    </row>
    <row r="166" spans="1:194" s="1" customFormat="1" hidden="1" x14ac:dyDescent="0.25">
      <c r="A166" s="120" t="s">
        <v>223</v>
      </c>
      <c r="B166" s="112" t="s">
        <v>401</v>
      </c>
      <c r="C166" s="151" t="str">
        <f t="shared" si="55"/>
        <v>England ICS - Coventry and Warwickshire</v>
      </c>
      <c r="D166" s="83">
        <f t="shared" si="65"/>
        <v>379115</v>
      </c>
      <c r="E166" s="83">
        <f t="shared" si="66"/>
        <v>384098</v>
      </c>
      <c r="F166" s="113">
        <f t="shared" si="67"/>
        <v>963173</v>
      </c>
      <c r="G166" s="52">
        <f t="shared" si="68"/>
        <v>481624</v>
      </c>
      <c r="H166" s="53">
        <f t="shared" si="69"/>
        <v>481549</v>
      </c>
      <c r="I166" s="52">
        <f t="shared" si="70"/>
        <v>379115</v>
      </c>
      <c r="J166" s="115">
        <f t="shared" si="71"/>
        <v>384098</v>
      </c>
      <c r="K166" s="117">
        <f t="shared" si="72"/>
        <v>102509</v>
      </c>
      <c r="L166" s="51">
        <f t="shared" si="73"/>
        <v>97451</v>
      </c>
      <c r="M166" s="117">
        <v>5158</v>
      </c>
      <c r="N166" s="50">
        <v>5523</v>
      </c>
      <c r="O166" s="50">
        <v>5547</v>
      </c>
      <c r="P166" s="50">
        <v>5685</v>
      </c>
      <c r="Q166" s="50">
        <v>5893</v>
      </c>
      <c r="R166" s="50">
        <v>5842</v>
      </c>
      <c r="S166" s="50">
        <v>5874</v>
      </c>
      <c r="T166" s="50">
        <v>5983</v>
      </c>
      <c r="U166" s="50">
        <v>6247</v>
      </c>
      <c r="V166" s="50">
        <v>6134</v>
      </c>
      <c r="W166" s="50">
        <v>5998</v>
      </c>
      <c r="X166" s="50">
        <v>5896</v>
      </c>
      <c r="Y166" s="50">
        <v>5865</v>
      </c>
      <c r="Z166" s="50">
        <v>5737</v>
      </c>
      <c r="AA166" s="50">
        <v>5552</v>
      </c>
      <c r="AB166" s="50">
        <v>5206</v>
      </c>
      <c r="AC166" s="50">
        <v>5223</v>
      </c>
      <c r="AD166" s="50">
        <v>5146</v>
      </c>
      <c r="AE166" s="50">
        <v>5487</v>
      </c>
      <c r="AF166" s="50">
        <v>7232</v>
      </c>
      <c r="AG166" s="50">
        <v>8070</v>
      </c>
      <c r="AH166" s="50">
        <v>8304</v>
      </c>
      <c r="AI166" s="50">
        <v>7946</v>
      </c>
      <c r="AJ166" s="50">
        <v>7911</v>
      </c>
      <c r="AK166" s="50">
        <v>7986</v>
      </c>
      <c r="AL166" s="50">
        <v>7961</v>
      </c>
      <c r="AM166" s="50">
        <v>7846</v>
      </c>
      <c r="AN166" s="50">
        <v>7740</v>
      </c>
      <c r="AO166" s="50">
        <v>7963</v>
      </c>
      <c r="AP166" s="50">
        <v>8192</v>
      </c>
      <c r="AQ166" s="50">
        <v>7929</v>
      </c>
      <c r="AR166" s="50">
        <v>7388</v>
      </c>
      <c r="AS166" s="50">
        <v>6809</v>
      </c>
      <c r="AT166" s="50">
        <v>6473</v>
      </c>
      <c r="AU166" s="50">
        <v>6612</v>
      </c>
      <c r="AV166" s="50">
        <v>6427</v>
      </c>
      <c r="AW166" s="50">
        <v>6021</v>
      </c>
      <c r="AX166" s="50">
        <v>6018</v>
      </c>
      <c r="AY166" s="50">
        <v>5904</v>
      </c>
      <c r="AZ166" s="50">
        <v>6002</v>
      </c>
      <c r="BA166" s="50">
        <v>5817</v>
      </c>
      <c r="BB166" s="50">
        <v>5641</v>
      </c>
      <c r="BC166" s="50">
        <v>5348</v>
      </c>
      <c r="BD166" s="50">
        <v>5249</v>
      </c>
      <c r="BE166" s="50">
        <v>5360</v>
      </c>
      <c r="BF166" s="50">
        <v>5493</v>
      </c>
      <c r="BG166" s="50">
        <v>5673</v>
      </c>
      <c r="BH166" s="50">
        <v>5799</v>
      </c>
      <c r="BI166" s="50">
        <v>6063</v>
      </c>
      <c r="BJ166" s="50">
        <v>6139</v>
      </c>
      <c r="BK166" s="50">
        <v>6009</v>
      </c>
      <c r="BL166" s="50">
        <v>6205</v>
      </c>
      <c r="BM166" s="50">
        <v>6153</v>
      </c>
      <c r="BN166" s="50">
        <v>6096</v>
      </c>
      <c r="BO166" s="50">
        <v>6192</v>
      </c>
      <c r="BP166" s="50">
        <v>6037</v>
      </c>
      <c r="BQ166" s="50">
        <v>6096</v>
      </c>
      <c r="BR166" s="50">
        <v>6082</v>
      </c>
      <c r="BS166" s="50">
        <v>5835</v>
      </c>
      <c r="BT166" s="50">
        <v>5617</v>
      </c>
      <c r="BU166" s="50">
        <v>5401</v>
      </c>
      <c r="BV166" s="50">
        <v>5316</v>
      </c>
      <c r="BW166" s="50">
        <v>4985</v>
      </c>
      <c r="BX166" s="50">
        <v>4738</v>
      </c>
      <c r="BY166" s="50">
        <v>4549</v>
      </c>
      <c r="BZ166" s="50">
        <v>4389</v>
      </c>
      <c r="CA166" s="50">
        <v>4438</v>
      </c>
      <c r="CB166" s="50">
        <v>4366</v>
      </c>
      <c r="CC166" s="50">
        <v>4079</v>
      </c>
      <c r="CD166" s="50">
        <v>4165</v>
      </c>
      <c r="CE166" s="50">
        <v>4263</v>
      </c>
      <c r="CF166" s="50">
        <v>4299</v>
      </c>
      <c r="CG166" s="50">
        <v>4454</v>
      </c>
      <c r="CH166" s="50">
        <v>4724</v>
      </c>
      <c r="CI166" s="50">
        <v>3940</v>
      </c>
      <c r="CJ166" s="50">
        <v>3943</v>
      </c>
      <c r="CK166" s="50">
        <v>3694</v>
      </c>
      <c r="CL166" s="50">
        <v>3407</v>
      </c>
      <c r="CM166" s="50">
        <v>2832</v>
      </c>
      <c r="CN166" s="50">
        <v>2465</v>
      </c>
      <c r="CO166" s="50">
        <v>2429</v>
      </c>
      <c r="CP166" s="50">
        <v>2439</v>
      </c>
      <c r="CQ166" s="50">
        <v>2290</v>
      </c>
      <c r="CR166" s="50">
        <v>2049</v>
      </c>
      <c r="CS166" s="50">
        <v>1796</v>
      </c>
      <c r="CT166" s="50">
        <v>1510</v>
      </c>
      <c r="CU166" s="50">
        <v>1276</v>
      </c>
      <c r="CV166" s="50">
        <v>1150</v>
      </c>
      <c r="CW166" s="50">
        <v>1010</v>
      </c>
      <c r="CX166" s="50">
        <v>855</v>
      </c>
      <c r="CY166" s="51">
        <v>2739</v>
      </c>
      <c r="CZ166" s="117">
        <v>4873</v>
      </c>
      <c r="DA166" s="50">
        <v>5101</v>
      </c>
      <c r="DB166" s="50">
        <v>5370</v>
      </c>
      <c r="DC166" s="50">
        <v>5483</v>
      </c>
      <c r="DD166" s="50">
        <v>5551</v>
      </c>
      <c r="DE166" s="50">
        <v>5553</v>
      </c>
      <c r="DF166" s="50">
        <v>5535</v>
      </c>
      <c r="DG166" s="50">
        <v>5843</v>
      </c>
      <c r="DH166" s="50">
        <v>5887</v>
      </c>
      <c r="DI166" s="50">
        <v>5818</v>
      </c>
      <c r="DJ166" s="50">
        <v>5622</v>
      </c>
      <c r="DK166" s="50">
        <v>5572</v>
      </c>
      <c r="DL166" s="50">
        <v>5529</v>
      </c>
      <c r="DM166" s="50">
        <v>5455</v>
      </c>
      <c r="DN166" s="50">
        <v>5235</v>
      </c>
      <c r="DO166" s="50">
        <v>5120</v>
      </c>
      <c r="DP166" s="50">
        <v>5054</v>
      </c>
      <c r="DQ166" s="50">
        <v>4850</v>
      </c>
      <c r="DR166" s="50">
        <v>5164</v>
      </c>
      <c r="DS166" s="50">
        <v>6408</v>
      </c>
      <c r="DT166" s="50">
        <v>6878</v>
      </c>
      <c r="DU166" s="50">
        <v>6938</v>
      </c>
      <c r="DV166" s="50">
        <v>7038</v>
      </c>
      <c r="DW166" s="50">
        <v>7310</v>
      </c>
      <c r="DX166" s="50">
        <v>7435</v>
      </c>
      <c r="DY166" s="50">
        <v>7231</v>
      </c>
      <c r="DZ166" s="50">
        <v>7342</v>
      </c>
      <c r="EA166" s="50">
        <v>7072</v>
      </c>
      <c r="EB166" s="50">
        <v>7389</v>
      </c>
      <c r="EC166" s="50">
        <v>7475</v>
      </c>
      <c r="ED166" s="50">
        <v>7312</v>
      </c>
      <c r="EE166" s="50">
        <v>6902</v>
      </c>
      <c r="EF166" s="50">
        <v>6537</v>
      </c>
      <c r="EG166" s="50">
        <v>6397</v>
      </c>
      <c r="EH166" s="50">
        <v>6377</v>
      </c>
      <c r="EI166" s="50">
        <v>6184</v>
      </c>
      <c r="EJ166" s="50">
        <v>6098</v>
      </c>
      <c r="EK166" s="50">
        <v>6057</v>
      </c>
      <c r="EL166" s="50">
        <v>5977</v>
      </c>
      <c r="EM166" s="50">
        <v>5836</v>
      </c>
      <c r="EN166" s="50">
        <v>6160</v>
      </c>
      <c r="EO166" s="50">
        <v>5643</v>
      </c>
      <c r="EP166" s="50">
        <v>5339</v>
      </c>
      <c r="EQ166" s="50">
        <v>5189</v>
      </c>
      <c r="ER166" s="50">
        <v>5432</v>
      </c>
      <c r="ES166" s="50">
        <v>5414</v>
      </c>
      <c r="ET166" s="50">
        <v>5798</v>
      </c>
      <c r="EU166" s="50">
        <v>5925</v>
      </c>
      <c r="EV166" s="50">
        <v>6079</v>
      </c>
      <c r="EW166" s="50">
        <v>6327</v>
      </c>
      <c r="EX166" s="50">
        <v>6159</v>
      </c>
      <c r="EY166" s="50">
        <v>6320</v>
      </c>
      <c r="EZ166" s="50">
        <v>6276</v>
      </c>
      <c r="FA166" s="50">
        <v>6257</v>
      </c>
      <c r="FB166" s="50">
        <v>6459</v>
      </c>
      <c r="FC166" s="50">
        <v>6332</v>
      </c>
      <c r="FD166" s="50">
        <v>6148</v>
      </c>
      <c r="FE166" s="50">
        <v>5999</v>
      </c>
      <c r="FF166" s="50">
        <v>5816</v>
      </c>
      <c r="FG166" s="50">
        <v>5879</v>
      </c>
      <c r="FH166" s="50">
        <v>5235</v>
      </c>
      <c r="FI166" s="50">
        <v>5190</v>
      </c>
      <c r="FJ166" s="50">
        <v>4977</v>
      </c>
      <c r="FK166" s="50">
        <v>5045</v>
      </c>
      <c r="FL166" s="50">
        <v>4646</v>
      </c>
      <c r="FM166" s="50">
        <v>4573</v>
      </c>
      <c r="FN166" s="50">
        <v>4533</v>
      </c>
      <c r="FO166" s="50">
        <v>4470</v>
      </c>
      <c r="FP166" s="50">
        <v>4509</v>
      </c>
      <c r="FQ166" s="50">
        <v>4444</v>
      </c>
      <c r="FR166" s="50">
        <v>4578</v>
      </c>
      <c r="FS166" s="50">
        <v>4746</v>
      </c>
      <c r="FT166" s="50">
        <v>4860</v>
      </c>
      <c r="FU166" s="50">
        <v>5174</v>
      </c>
      <c r="FV166" s="50">
        <v>4189</v>
      </c>
      <c r="FW166" s="50">
        <v>4255</v>
      </c>
      <c r="FX166" s="50">
        <v>4335</v>
      </c>
      <c r="FY166" s="50">
        <v>3876</v>
      </c>
      <c r="FZ166" s="50">
        <v>3204</v>
      </c>
      <c r="GA166" s="50">
        <v>2982</v>
      </c>
      <c r="GB166" s="50">
        <v>2963</v>
      </c>
      <c r="GC166" s="50">
        <v>2853</v>
      </c>
      <c r="GD166" s="50">
        <v>2746</v>
      </c>
      <c r="GE166" s="50">
        <v>2590</v>
      </c>
      <c r="GF166" s="50">
        <v>2414</v>
      </c>
      <c r="GG166" s="50">
        <v>2105</v>
      </c>
      <c r="GH166" s="50">
        <v>1836</v>
      </c>
      <c r="GI166" s="50">
        <v>1644</v>
      </c>
      <c r="GJ166" s="50">
        <v>1534</v>
      </c>
      <c r="GK166" s="50">
        <v>1424</v>
      </c>
      <c r="GL166" s="51">
        <v>5860</v>
      </c>
    </row>
    <row r="167" spans="1:194" s="1" customFormat="1" hidden="1" x14ac:dyDescent="0.25">
      <c r="A167" s="120" t="s">
        <v>223</v>
      </c>
      <c r="B167" s="112" t="s">
        <v>402</v>
      </c>
      <c r="C167" s="151" t="str">
        <f t="shared" si="55"/>
        <v>England ICS - Derbyshire</v>
      </c>
      <c r="D167" s="83">
        <f t="shared" si="65"/>
        <v>401434</v>
      </c>
      <c r="E167" s="83">
        <f t="shared" si="66"/>
        <v>421207</v>
      </c>
      <c r="F167" s="113">
        <f t="shared" si="67"/>
        <v>1030393</v>
      </c>
      <c r="G167" s="52">
        <f t="shared" si="68"/>
        <v>507654</v>
      </c>
      <c r="H167" s="53">
        <f t="shared" si="69"/>
        <v>522739</v>
      </c>
      <c r="I167" s="52">
        <f t="shared" si="70"/>
        <v>401434</v>
      </c>
      <c r="J167" s="115">
        <f t="shared" si="71"/>
        <v>421207</v>
      </c>
      <c r="K167" s="117">
        <f t="shared" si="72"/>
        <v>106220</v>
      </c>
      <c r="L167" s="51">
        <f t="shared" si="73"/>
        <v>101532</v>
      </c>
      <c r="M167" s="117">
        <v>5000</v>
      </c>
      <c r="N167" s="50">
        <v>5289</v>
      </c>
      <c r="O167" s="50">
        <v>5458</v>
      </c>
      <c r="P167" s="50">
        <v>5679</v>
      </c>
      <c r="Q167" s="50">
        <v>5796</v>
      </c>
      <c r="R167" s="50">
        <v>6028</v>
      </c>
      <c r="S167" s="50">
        <v>5915</v>
      </c>
      <c r="T167" s="50">
        <v>6178</v>
      </c>
      <c r="U167" s="50">
        <v>6273</v>
      </c>
      <c r="V167" s="50">
        <v>6210</v>
      </c>
      <c r="W167" s="50">
        <v>6363</v>
      </c>
      <c r="X167" s="50">
        <v>6204</v>
      </c>
      <c r="Y167" s="50">
        <v>6308</v>
      </c>
      <c r="Z167" s="50">
        <v>6119</v>
      </c>
      <c r="AA167" s="50">
        <v>6024</v>
      </c>
      <c r="AB167" s="50">
        <v>5848</v>
      </c>
      <c r="AC167" s="50">
        <v>5863</v>
      </c>
      <c r="AD167" s="50">
        <v>5665</v>
      </c>
      <c r="AE167" s="50">
        <v>5496</v>
      </c>
      <c r="AF167" s="50">
        <v>5242</v>
      </c>
      <c r="AG167" s="50">
        <v>5348</v>
      </c>
      <c r="AH167" s="50">
        <v>5742</v>
      </c>
      <c r="AI167" s="50">
        <v>5865</v>
      </c>
      <c r="AJ167" s="50">
        <v>6065</v>
      </c>
      <c r="AK167" s="50">
        <v>6295</v>
      </c>
      <c r="AL167" s="50">
        <v>6276</v>
      </c>
      <c r="AM167" s="50">
        <v>6266</v>
      </c>
      <c r="AN167" s="50">
        <v>6456</v>
      </c>
      <c r="AO167" s="50">
        <v>6518</v>
      </c>
      <c r="AP167" s="50">
        <v>6783</v>
      </c>
      <c r="AQ167" s="50">
        <v>6468</v>
      </c>
      <c r="AR167" s="50">
        <v>6510</v>
      </c>
      <c r="AS167" s="50">
        <v>6136</v>
      </c>
      <c r="AT167" s="50">
        <v>6227</v>
      </c>
      <c r="AU167" s="50">
        <v>6063</v>
      </c>
      <c r="AV167" s="50">
        <v>5913</v>
      </c>
      <c r="AW167" s="50">
        <v>5973</v>
      </c>
      <c r="AX167" s="50">
        <v>5992</v>
      </c>
      <c r="AY167" s="50">
        <v>5967</v>
      </c>
      <c r="AZ167" s="50">
        <v>6151</v>
      </c>
      <c r="BA167" s="50">
        <v>6021</v>
      </c>
      <c r="BB167" s="50">
        <v>5779</v>
      </c>
      <c r="BC167" s="50">
        <v>5373</v>
      </c>
      <c r="BD167" s="50">
        <v>5347</v>
      </c>
      <c r="BE167" s="50">
        <v>5728</v>
      </c>
      <c r="BF167" s="50">
        <v>6197</v>
      </c>
      <c r="BG167" s="50">
        <v>6332</v>
      </c>
      <c r="BH167" s="50">
        <v>6539</v>
      </c>
      <c r="BI167" s="50">
        <v>7281</v>
      </c>
      <c r="BJ167" s="50">
        <v>7614</v>
      </c>
      <c r="BK167" s="50">
        <v>7129</v>
      </c>
      <c r="BL167" s="50">
        <v>7689</v>
      </c>
      <c r="BM167" s="50">
        <v>7876</v>
      </c>
      <c r="BN167" s="50">
        <v>7962</v>
      </c>
      <c r="BO167" s="50">
        <v>7805</v>
      </c>
      <c r="BP167" s="50">
        <v>7820</v>
      </c>
      <c r="BQ167" s="50">
        <v>7561</v>
      </c>
      <c r="BR167" s="50">
        <v>7515</v>
      </c>
      <c r="BS167" s="50">
        <v>7250</v>
      </c>
      <c r="BT167" s="50">
        <v>7022</v>
      </c>
      <c r="BU167" s="50">
        <v>6638</v>
      </c>
      <c r="BV167" s="50">
        <v>6490</v>
      </c>
      <c r="BW167" s="50">
        <v>6435</v>
      </c>
      <c r="BX167" s="50">
        <v>6097</v>
      </c>
      <c r="BY167" s="50">
        <v>6031</v>
      </c>
      <c r="BZ167" s="50">
        <v>5536</v>
      </c>
      <c r="CA167" s="50">
        <v>5606</v>
      </c>
      <c r="CB167" s="50">
        <v>5692</v>
      </c>
      <c r="CC167" s="50">
        <v>5368</v>
      </c>
      <c r="CD167" s="50">
        <v>5551</v>
      </c>
      <c r="CE167" s="50">
        <v>5573</v>
      </c>
      <c r="CF167" s="50">
        <v>5517</v>
      </c>
      <c r="CG167" s="50">
        <v>5774</v>
      </c>
      <c r="CH167" s="50">
        <v>6363</v>
      </c>
      <c r="CI167" s="50">
        <v>4784</v>
      </c>
      <c r="CJ167" s="50">
        <v>4747</v>
      </c>
      <c r="CK167" s="50">
        <v>4597</v>
      </c>
      <c r="CL167" s="50">
        <v>4054</v>
      </c>
      <c r="CM167" s="50">
        <v>3439</v>
      </c>
      <c r="CN167" s="50">
        <v>3003</v>
      </c>
      <c r="CO167" s="50">
        <v>2938</v>
      </c>
      <c r="CP167" s="50">
        <v>2913</v>
      </c>
      <c r="CQ167" s="50">
        <v>2672</v>
      </c>
      <c r="CR167" s="50">
        <v>2208</v>
      </c>
      <c r="CS167" s="50">
        <v>1998</v>
      </c>
      <c r="CT167" s="50">
        <v>1755</v>
      </c>
      <c r="CU167" s="50">
        <v>1575</v>
      </c>
      <c r="CV167" s="50">
        <v>1325</v>
      </c>
      <c r="CW167" s="50">
        <v>1188</v>
      </c>
      <c r="CX167" s="50">
        <v>989</v>
      </c>
      <c r="CY167" s="51">
        <v>2986</v>
      </c>
      <c r="CZ167" s="117">
        <v>4734</v>
      </c>
      <c r="DA167" s="50">
        <v>5124</v>
      </c>
      <c r="DB167" s="50">
        <v>5241</v>
      </c>
      <c r="DC167" s="50">
        <v>5438</v>
      </c>
      <c r="DD167" s="50">
        <v>5652</v>
      </c>
      <c r="DE167" s="50">
        <v>5455</v>
      </c>
      <c r="DF167" s="50">
        <v>5794</v>
      </c>
      <c r="DG167" s="50">
        <v>5923</v>
      </c>
      <c r="DH167" s="50">
        <v>6204</v>
      </c>
      <c r="DI167" s="50">
        <v>6130</v>
      </c>
      <c r="DJ167" s="50">
        <v>6027</v>
      </c>
      <c r="DK167" s="50">
        <v>5785</v>
      </c>
      <c r="DL167" s="50">
        <v>6131</v>
      </c>
      <c r="DM167" s="50">
        <v>5732</v>
      </c>
      <c r="DN167" s="50">
        <v>5764</v>
      </c>
      <c r="DO167" s="50">
        <v>5578</v>
      </c>
      <c r="DP167" s="50">
        <v>5505</v>
      </c>
      <c r="DQ167" s="50">
        <v>5315</v>
      </c>
      <c r="DR167" s="50">
        <v>5111</v>
      </c>
      <c r="DS167" s="50">
        <v>4602</v>
      </c>
      <c r="DT167" s="50">
        <v>4754</v>
      </c>
      <c r="DU167" s="50">
        <v>5214</v>
      </c>
      <c r="DV167" s="50">
        <v>5283</v>
      </c>
      <c r="DW167" s="50">
        <v>5946</v>
      </c>
      <c r="DX167" s="50">
        <v>5855</v>
      </c>
      <c r="DY167" s="50">
        <v>6020</v>
      </c>
      <c r="DZ167" s="50">
        <v>6344</v>
      </c>
      <c r="EA167" s="50">
        <v>6279</v>
      </c>
      <c r="EB167" s="50">
        <v>6536</v>
      </c>
      <c r="EC167" s="50">
        <v>6618</v>
      </c>
      <c r="ED167" s="50">
        <v>6591</v>
      </c>
      <c r="EE167" s="50">
        <v>6577</v>
      </c>
      <c r="EF167" s="50">
        <v>6515</v>
      </c>
      <c r="EG167" s="50">
        <v>6478</v>
      </c>
      <c r="EH167" s="50">
        <v>6465</v>
      </c>
      <c r="EI167" s="50">
        <v>6555</v>
      </c>
      <c r="EJ167" s="50">
        <v>6149</v>
      </c>
      <c r="EK167" s="50">
        <v>6298</v>
      </c>
      <c r="EL167" s="50">
        <v>6204</v>
      </c>
      <c r="EM167" s="50">
        <v>6399</v>
      </c>
      <c r="EN167" s="50">
        <v>6440</v>
      </c>
      <c r="EO167" s="50">
        <v>6301</v>
      </c>
      <c r="EP167" s="50">
        <v>5741</v>
      </c>
      <c r="EQ167" s="50">
        <v>5692</v>
      </c>
      <c r="ER167" s="50">
        <v>6029</v>
      </c>
      <c r="ES167" s="50">
        <v>6148</v>
      </c>
      <c r="ET167" s="50">
        <v>6407</v>
      </c>
      <c r="EU167" s="50">
        <v>6928</v>
      </c>
      <c r="EV167" s="50">
        <v>7295</v>
      </c>
      <c r="EW167" s="50">
        <v>7735</v>
      </c>
      <c r="EX167" s="50">
        <v>7667</v>
      </c>
      <c r="EY167" s="50">
        <v>7935</v>
      </c>
      <c r="EZ167" s="50">
        <v>7764</v>
      </c>
      <c r="FA167" s="50">
        <v>8008</v>
      </c>
      <c r="FB167" s="50">
        <v>8098</v>
      </c>
      <c r="FC167" s="50">
        <v>7988</v>
      </c>
      <c r="FD167" s="50">
        <v>7884</v>
      </c>
      <c r="FE167" s="50">
        <v>7555</v>
      </c>
      <c r="FF167" s="50">
        <v>7327</v>
      </c>
      <c r="FG167" s="50">
        <v>6908</v>
      </c>
      <c r="FH167" s="50">
        <v>6687</v>
      </c>
      <c r="FI167" s="50">
        <v>6641</v>
      </c>
      <c r="FJ167" s="50">
        <v>6472</v>
      </c>
      <c r="FK167" s="50">
        <v>6169</v>
      </c>
      <c r="FL167" s="50">
        <v>6052</v>
      </c>
      <c r="FM167" s="50">
        <v>5728</v>
      </c>
      <c r="FN167" s="50">
        <v>6045</v>
      </c>
      <c r="FO167" s="50">
        <v>5674</v>
      </c>
      <c r="FP167" s="50">
        <v>5690</v>
      </c>
      <c r="FQ167" s="50">
        <v>5575</v>
      </c>
      <c r="FR167" s="50">
        <v>5747</v>
      </c>
      <c r="FS167" s="50">
        <v>5971</v>
      </c>
      <c r="FT167" s="50">
        <v>6467</v>
      </c>
      <c r="FU167" s="50">
        <v>6787</v>
      </c>
      <c r="FV167" s="50">
        <v>5195</v>
      </c>
      <c r="FW167" s="50">
        <v>5013</v>
      </c>
      <c r="FX167" s="50">
        <v>5280</v>
      </c>
      <c r="FY167" s="50">
        <v>4595</v>
      </c>
      <c r="FZ167" s="50">
        <v>3980</v>
      </c>
      <c r="GA167" s="50">
        <v>3462</v>
      </c>
      <c r="GB167" s="50">
        <v>3527</v>
      </c>
      <c r="GC167" s="50">
        <v>3414</v>
      </c>
      <c r="GD167" s="50">
        <v>3291</v>
      </c>
      <c r="GE167" s="50">
        <v>3012</v>
      </c>
      <c r="GF167" s="50">
        <v>2756</v>
      </c>
      <c r="GG167" s="50">
        <v>2628</v>
      </c>
      <c r="GH167" s="50">
        <v>2261</v>
      </c>
      <c r="GI167" s="50">
        <v>2121</v>
      </c>
      <c r="GJ167" s="50">
        <v>1863</v>
      </c>
      <c r="GK167" s="50">
        <v>1648</v>
      </c>
      <c r="GL167" s="51">
        <v>6813</v>
      </c>
    </row>
    <row r="168" spans="1:194" s="1" customFormat="1" hidden="1" x14ac:dyDescent="0.25">
      <c r="A168" s="120" t="s">
        <v>223</v>
      </c>
      <c r="B168" s="112" t="s">
        <v>403</v>
      </c>
      <c r="C168" s="151" t="str">
        <f t="shared" si="55"/>
        <v>England ICS - Devon</v>
      </c>
      <c r="D168" s="83">
        <f t="shared" si="65"/>
        <v>476232</v>
      </c>
      <c r="E168" s="83">
        <f t="shared" si="66"/>
        <v>506690</v>
      </c>
      <c r="F168" s="113">
        <f t="shared" si="67"/>
        <v>1209773</v>
      </c>
      <c r="G168" s="52">
        <f t="shared" si="68"/>
        <v>592841</v>
      </c>
      <c r="H168" s="53">
        <f t="shared" si="69"/>
        <v>616932</v>
      </c>
      <c r="I168" s="52">
        <f t="shared" si="70"/>
        <v>476232</v>
      </c>
      <c r="J168" s="115">
        <f t="shared" si="71"/>
        <v>506690</v>
      </c>
      <c r="K168" s="117">
        <f t="shared" si="72"/>
        <v>116609</v>
      </c>
      <c r="L168" s="51">
        <f t="shared" si="73"/>
        <v>110242</v>
      </c>
      <c r="M168" s="117">
        <v>5257</v>
      </c>
      <c r="N168" s="50">
        <v>5633</v>
      </c>
      <c r="O168" s="50">
        <v>5833</v>
      </c>
      <c r="P168" s="50">
        <v>6005</v>
      </c>
      <c r="Q168" s="50">
        <v>6430</v>
      </c>
      <c r="R168" s="50">
        <v>6455</v>
      </c>
      <c r="S168" s="50">
        <v>6707</v>
      </c>
      <c r="T168" s="50">
        <v>6910</v>
      </c>
      <c r="U168" s="50">
        <v>7224</v>
      </c>
      <c r="V168" s="50">
        <v>7118</v>
      </c>
      <c r="W168" s="50">
        <v>6981</v>
      </c>
      <c r="X168" s="50">
        <v>6778</v>
      </c>
      <c r="Y168" s="50">
        <v>6966</v>
      </c>
      <c r="Z168" s="50">
        <v>6863</v>
      </c>
      <c r="AA168" s="50">
        <v>6568</v>
      </c>
      <c r="AB168" s="50">
        <v>6414</v>
      </c>
      <c r="AC168" s="50">
        <v>6244</v>
      </c>
      <c r="AD168" s="50">
        <v>6223</v>
      </c>
      <c r="AE168" s="50">
        <v>6273</v>
      </c>
      <c r="AF168" s="50">
        <v>7486</v>
      </c>
      <c r="AG168" s="50">
        <v>7824</v>
      </c>
      <c r="AH168" s="50">
        <v>8052</v>
      </c>
      <c r="AI168" s="50">
        <v>7548</v>
      </c>
      <c r="AJ168" s="50">
        <v>7423</v>
      </c>
      <c r="AK168" s="50">
        <v>7270</v>
      </c>
      <c r="AL168" s="50">
        <v>6622</v>
      </c>
      <c r="AM168" s="50">
        <v>6865</v>
      </c>
      <c r="AN168" s="50">
        <v>6998</v>
      </c>
      <c r="AO168" s="50">
        <v>7251</v>
      </c>
      <c r="AP168" s="50">
        <v>7716</v>
      </c>
      <c r="AQ168" s="50">
        <v>7420</v>
      </c>
      <c r="AR168" s="50">
        <v>7117</v>
      </c>
      <c r="AS168" s="50">
        <v>6848</v>
      </c>
      <c r="AT168" s="50">
        <v>6527</v>
      </c>
      <c r="AU168" s="50">
        <v>6502</v>
      </c>
      <c r="AV168" s="50">
        <v>6472</v>
      </c>
      <c r="AW168" s="50">
        <v>6460</v>
      </c>
      <c r="AX168" s="50">
        <v>6472</v>
      </c>
      <c r="AY168" s="50">
        <v>6541</v>
      </c>
      <c r="AZ168" s="50">
        <v>6420</v>
      </c>
      <c r="BA168" s="50">
        <v>6429</v>
      </c>
      <c r="BB168" s="50">
        <v>6350</v>
      </c>
      <c r="BC168" s="50">
        <v>5864</v>
      </c>
      <c r="BD168" s="50">
        <v>5876</v>
      </c>
      <c r="BE168" s="50">
        <v>5989</v>
      </c>
      <c r="BF168" s="50">
        <v>6329</v>
      </c>
      <c r="BG168" s="50">
        <v>6601</v>
      </c>
      <c r="BH168" s="50">
        <v>6887</v>
      </c>
      <c r="BI168" s="50">
        <v>7374</v>
      </c>
      <c r="BJ168" s="50">
        <v>7654</v>
      </c>
      <c r="BK168" s="50">
        <v>7685</v>
      </c>
      <c r="BL168" s="50">
        <v>8061</v>
      </c>
      <c r="BM168" s="50">
        <v>8045</v>
      </c>
      <c r="BN168" s="50">
        <v>8253</v>
      </c>
      <c r="BO168" s="50">
        <v>8386</v>
      </c>
      <c r="BP168" s="50">
        <v>8722</v>
      </c>
      <c r="BQ168" s="50">
        <v>8776</v>
      </c>
      <c r="BR168" s="50">
        <v>8438</v>
      </c>
      <c r="BS168" s="50">
        <v>8408</v>
      </c>
      <c r="BT168" s="50">
        <v>8088</v>
      </c>
      <c r="BU168" s="50">
        <v>8125</v>
      </c>
      <c r="BV168" s="50">
        <v>8021</v>
      </c>
      <c r="BW168" s="50">
        <v>7965</v>
      </c>
      <c r="BX168" s="50">
        <v>7734</v>
      </c>
      <c r="BY168" s="50">
        <v>7452</v>
      </c>
      <c r="BZ168" s="50">
        <v>7179</v>
      </c>
      <c r="CA168" s="50">
        <v>7206</v>
      </c>
      <c r="CB168" s="50">
        <v>7256</v>
      </c>
      <c r="CC168" s="50">
        <v>7079</v>
      </c>
      <c r="CD168" s="50">
        <v>7022</v>
      </c>
      <c r="CE168" s="50">
        <v>7448</v>
      </c>
      <c r="CF168" s="50">
        <v>7616</v>
      </c>
      <c r="CG168" s="50">
        <v>7999</v>
      </c>
      <c r="CH168" s="50">
        <v>8766</v>
      </c>
      <c r="CI168" s="50">
        <v>6742</v>
      </c>
      <c r="CJ168" s="50">
        <v>6414</v>
      </c>
      <c r="CK168" s="50">
        <v>6244</v>
      </c>
      <c r="CL168" s="50">
        <v>5718</v>
      </c>
      <c r="CM168" s="50">
        <v>4825</v>
      </c>
      <c r="CN168" s="50">
        <v>4127</v>
      </c>
      <c r="CO168" s="50">
        <v>4075</v>
      </c>
      <c r="CP168" s="50">
        <v>3797</v>
      </c>
      <c r="CQ168" s="50">
        <v>3608</v>
      </c>
      <c r="CR168" s="50">
        <v>3301</v>
      </c>
      <c r="CS168" s="50">
        <v>3012</v>
      </c>
      <c r="CT168" s="50">
        <v>2653</v>
      </c>
      <c r="CU168" s="50">
        <v>2286</v>
      </c>
      <c r="CV168" s="50">
        <v>2004</v>
      </c>
      <c r="CW168" s="50">
        <v>1744</v>
      </c>
      <c r="CX168" s="50">
        <v>1531</v>
      </c>
      <c r="CY168" s="51">
        <v>4961</v>
      </c>
      <c r="CZ168" s="117">
        <v>4962</v>
      </c>
      <c r="DA168" s="50">
        <v>5291</v>
      </c>
      <c r="DB168" s="50">
        <v>5516</v>
      </c>
      <c r="DC168" s="50">
        <v>5758</v>
      </c>
      <c r="DD168" s="50">
        <v>6113</v>
      </c>
      <c r="DE168" s="50">
        <v>6160</v>
      </c>
      <c r="DF168" s="50">
        <v>6301</v>
      </c>
      <c r="DG168" s="50">
        <v>6407</v>
      </c>
      <c r="DH168" s="50">
        <v>6888</v>
      </c>
      <c r="DI168" s="50">
        <v>6775</v>
      </c>
      <c r="DJ168" s="50">
        <v>6723</v>
      </c>
      <c r="DK168" s="50">
        <v>6379</v>
      </c>
      <c r="DL168" s="50">
        <v>6592</v>
      </c>
      <c r="DM168" s="50">
        <v>6359</v>
      </c>
      <c r="DN168" s="50">
        <v>6287</v>
      </c>
      <c r="DO168" s="50">
        <v>6100</v>
      </c>
      <c r="DP168" s="50">
        <v>5807</v>
      </c>
      <c r="DQ168" s="50">
        <v>5824</v>
      </c>
      <c r="DR168" s="50">
        <v>5960</v>
      </c>
      <c r="DS168" s="50">
        <v>7323</v>
      </c>
      <c r="DT168" s="50">
        <v>7932</v>
      </c>
      <c r="DU168" s="50">
        <v>7730</v>
      </c>
      <c r="DV168" s="50">
        <v>7161</v>
      </c>
      <c r="DW168" s="50">
        <v>6408</v>
      </c>
      <c r="DX168" s="50">
        <v>5942</v>
      </c>
      <c r="DY168" s="50">
        <v>6068</v>
      </c>
      <c r="DZ168" s="50">
        <v>6349</v>
      </c>
      <c r="EA168" s="50">
        <v>6235</v>
      </c>
      <c r="EB168" s="50">
        <v>6800</v>
      </c>
      <c r="EC168" s="50">
        <v>6838</v>
      </c>
      <c r="ED168" s="50">
        <v>6908</v>
      </c>
      <c r="EE168" s="50">
        <v>6506</v>
      </c>
      <c r="EF168" s="50">
        <v>6861</v>
      </c>
      <c r="EG168" s="50">
        <v>6760</v>
      </c>
      <c r="EH168" s="50">
        <v>6555</v>
      </c>
      <c r="EI168" s="50">
        <v>6574</v>
      </c>
      <c r="EJ168" s="50">
        <v>6794</v>
      </c>
      <c r="EK168" s="50">
        <v>6789</v>
      </c>
      <c r="EL168" s="50">
        <v>6867</v>
      </c>
      <c r="EM168" s="50">
        <v>6682</v>
      </c>
      <c r="EN168" s="50">
        <v>6865</v>
      </c>
      <c r="EO168" s="50">
        <v>6697</v>
      </c>
      <c r="EP168" s="50">
        <v>6146</v>
      </c>
      <c r="EQ168" s="50">
        <v>6141</v>
      </c>
      <c r="ER168" s="50">
        <v>6419</v>
      </c>
      <c r="ES168" s="50">
        <v>6615</v>
      </c>
      <c r="ET168" s="50">
        <v>6813</v>
      </c>
      <c r="EU168" s="50">
        <v>7362</v>
      </c>
      <c r="EV168" s="50">
        <v>7779</v>
      </c>
      <c r="EW168" s="50">
        <v>8266</v>
      </c>
      <c r="EX168" s="50">
        <v>8426</v>
      </c>
      <c r="EY168" s="50">
        <v>8692</v>
      </c>
      <c r="EZ168" s="50">
        <v>8568</v>
      </c>
      <c r="FA168" s="50">
        <v>8969</v>
      </c>
      <c r="FB168" s="50">
        <v>8988</v>
      </c>
      <c r="FC168" s="50">
        <v>9199</v>
      </c>
      <c r="FD168" s="50">
        <v>9229</v>
      </c>
      <c r="FE168" s="50">
        <v>8987</v>
      </c>
      <c r="FF168" s="50">
        <v>9044</v>
      </c>
      <c r="FG168" s="50">
        <v>8793</v>
      </c>
      <c r="FH168" s="50">
        <v>8496</v>
      </c>
      <c r="FI168" s="50">
        <v>8473</v>
      </c>
      <c r="FJ168" s="50">
        <v>8155</v>
      </c>
      <c r="FK168" s="50">
        <v>8328</v>
      </c>
      <c r="FL168" s="50">
        <v>7872</v>
      </c>
      <c r="FM168" s="50">
        <v>7787</v>
      </c>
      <c r="FN168" s="50">
        <v>7944</v>
      </c>
      <c r="FO168" s="50">
        <v>7865</v>
      </c>
      <c r="FP168" s="50">
        <v>7756</v>
      </c>
      <c r="FQ168" s="50">
        <v>7843</v>
      </c>
      <c r="FR168" s="50">
        <v>7829</v>
      </c>
      <c r="FS168" s="50">
        <v>8241</v>
      </c>
      <c r="FT168" s="50">
        <v>8800</v>
      </c>
      <c r="FU168" s="50">
        <v>9453</v>
      </c>
      <c r="FV168" s="50">
        <v>7311</v>
      </c>
      <c r="FW168" s="50">
        <v>7053</v>
      </c>
      <c r="FX168" s="50">
        <v>6865</v>
      </c>
      <c r="FY168" s="50">
        <v>6262</v>
      </c>
      <c r="FZ168" s="50">
        <v>5548</v>
      </c>
      <c r="GA168" s="50">
        <v>4901</v>
      </c>
      <c r="GB168" s="50">
        <v>4880</v>
      </c>
      <c r="GC168" s="50">
        <v>4757</v>
      </c>
      <c r="GD168" s="50">
        <v>4467</v>
      </c>
      <c r="GE168" s="50">
        <v>4221</v>
      </c>
      <c r="GF168" s="50">
        <v>3793</v>
      </c>
      <c r="GG168" s="50">
        <v>3513</v>
      </c>
      <c r="GH168" s="50">
        <v>3237</v>
      </c>
      <c r="GI168" s="50">
        <v>2960</v>
      </c>
      <c r="GJ168" s="50">
        <v>2773</v>
      </c>
      <c r="GK168" s="50">
        <v>2450</v>
      </c>
      <c r="GL168" s="51">
        <v>10817</v>
      </c>
    </row>
    <row r="169" spans="1:194" s="1" customFormat="1" hidden="1" x14ac:dyDescent="0.25">
      <c r="A169" s="120" t="s">
        <v>223</v>
      </c>
      <c r="B169" s="112" t="s">
        <v>404</v>
      </c>
      <c r="C169" s="151" t="str">
        <f t="shared" si="55"/>
        <v>England ICS - Dorset</v>
      </c>
      <c r="D169" s="83">
        <f t="shared" si="65"/>
        <v>309517</v>
      </c>
      <c r="E169" s="83">
        <f t="shared" si="66"/>
        <v>323213</v>
      </c>
      <c r="F169" s="113">
        <f t="shared" si="67"/>
        <v>776780</v>
      </c>
      <c r="G169" s="52">
        <f t="shared" si="68"/>
        <v>383364</v>
      </c>
      <c r="H169" s="53">
        <f t="shared" si="69"/>
        <v>393416</v>
      </c>
      <c r="I169" s="52">
        <f t="shared" si="70"/>
        <v>309517</v>
      </c>
      <c r="J169" s="115">
        <f t="shared" si="71"/>
        <v>323213</v>
      </c>
      <c r="K169" s="117">
        <f t="shared" si="72"/>
        <v>73847</v>
      </c>
      <c r="L169" s="51">
        <f t="shared" si="73"/>
        <v>70203</v>
      </c>
      <c r="M169" s="117">
        <v>3259</v>
      </c>
      <c r="N169" s="50">
        <v>3402</v>
      </c>
      <c r="O169" s="50">
        <v>3561</v>
      </c>
      <c r="P169" s="50">
        <v>3814</v>
      </c>
      <c r="Q169" s="50">
        <v>3969</v>
      </c>
      <c r="R169" s="50">
        <v>3975</v>
      </c>
      <c r="S169" s="50">
        <v>4176</v>
      </c>
      <c r="T169" s="50">
        <v>4263</v>
      </c>
      <c r="U169" s="50">
        <v>4621</v>
      </c>
      <c r="V169" s="50">
        <v>4443</v>
      </c>
      <c r="W169" s="50">
        <v>4349</v>
      </c>
      <c r="X169" s="50">
        <v>4331</v>
      </c>
      <c r="Y169" s="50">
        <v>4534</v>
      </c>
      <c r="Z169" s="50">
        <v>4408</v>
      </c>
      <c r="AA169" s="50">
        <v>4303</v>
      </c>
      <c r="AB169" s="50">
        <v>4274</v>
      </c>
      <c r="AC169" s="50">
        <v>4118</v>
      </c>
      <c r="AD169" s="50">
        <v>4047</v>
      </c>
      <c r="AE169" s="50">
        <v>4114</v>
      </c>
      <c r="AF169" s="50">
        <v>4332</v>
      </c>
      <c r="AG169" s="50">
        <v>4639</v>
      </c>
      <c r="AH169" s="50">
        <v>4544</v>
      </c>
      <c r="AI169" s="50">
        <v>4467</v>
      </c>
      <c r="AJ169" s="50">
        <v>4479</v>
      </c>
      <c r="AK169" s="50">
        <v>4032</v>
      </c>
      <c r="AL169" s="50">
        <v>3911</v>
      </c>
      <c r="AM169" s="50">
        <v>4019</v>
      </c>
      <c r="AN169" s="50">
        <v>4084</v>
      </c>
      <c r="AO169" s="50">
        <v>4106</v>
      </c>
      <c r="AP169" s="50">
        <v>4394</v>
      </c>
      <c r="AQ169" s="50">
        <v>4242</v>
      </c>
      <c r="AR169" s="50">
        <v>4093</v>
      </c>
      <c r="AS169" s="50">
        <v>4168</v>
      </c>
      <c r="AT169" s="50">
        <v>4310</v>
      </c>
      <c r="AU169" s="50">
        <v>4138</v>
      </c>
      <c r="AV169" s="50">
        <v>4120</v>
      </c>
      <c r="AW169" s="50">
        <v>3935</v>
      </c>
      <c r="AX169" s="50">
        <v>4064</v>
      </c>
      <c r="AY169" s="50">
        <v>4321</v>
      </c>
      <c r="AZ169" s="50">
        <v>4754</v>
      </c>
      <c r="BA169" s="50">
        <v>4662</v>
      </c>
      <c r="BB169" s="50">
        <v>4577</v>
      </c>
      <c r="BC169" s="50">
        <v>4076</v>
      </c>
      <c r="BD169" s="50">
        <v>4196</v>
      </c>
      <c r="BE169" s="50">
        <v>4255</v>
      </c>
      <c r="BF169" s="50">
        <v>4525</v>
      </c>
      <c r="BG169" s="50">
        <v>4532</v>
      </c>
      <c r="BH169" s="50">
        <v>4653</v>
      </c>
      <c r="BI169" s="50">
        <v>5064</v>
      </c>
      <c r="BJ169" s="50">
        <v>5242</v>
      </c>
      <c r="BK169" s="50">
        <v>5203</v>
      </c>
      <c r="BL169" s="50">
        <v>5236</v>
      </c>
      <c r="BM169" s="50">
        <v>5377</v>
      </c>
      <c r="BN169" s="50">
        <v>5516</v>
      </c>
      <c r="BO169" s="50">
        <v>5604</v>
      </c>
      <c r="BP169" s="50">
        <v>5629</v>
      </c>
      <c r="BQ169" s="50">
        <v>5715</v>
      </c>
      <c r="BR169" s="50">
        <v>5591</v>
      </c>
      <c r="BS169" s="50">
        <v>5618</v>
      </c>
      <c r="BT169" s="50">
        <v>5201</v>
      </c>
      <c r="BU169" s="50">
        <v>5002</v>
      </c>
      <c r="BV169" s="50">
        <v>5023</v>
      </c>
      <c r="BW169" s="50">
        <v>5041</v>
      </c>
      <c r="BX169" s="50">
        <v>4866</v>
      </c>
      <c r="BY169" s="50">
        <v>4694</v>
      </c>
      <c r="BZ169" s="50">
        <v>4620</v>
      </c>
      <c r="CA169" s="50">
        <v>4557</v>
      </c>
      <c r="CB169" s="50">
        <v>4599</v>
      </c>
      <c r="CC169" s="50">
        <v>4616</v>
      </c>
      <c r="CD169" s="50">
        <v>4654</v>
      </c>
      <c r="CE169" s="50">
        <v>4819</v>
      </c>
      <c r="CF169" s="50">
        <v>4773</v>
      </c>
      <c r="CG169" s="50">
        <v>5383</v>
      </c>
      <c r="CH169" s="50">
        <v>6008</v>
      </c>
      <c r="CI169" s="50">
        <v>4547</v>
      </c>
      <c r="CJ169" s="50">
        <v>4252</v>
      </c>
      <c r="CK169" s="50">
        <v>4096</v>
      </c>
      <c r="CL169" s="50">
        <v>3891</v>
      </c>
      <c r="CM169" s="50">
        <v>3323</v>
      </c>
      <c r="CN169" s="50">
        <v>2787</v>
      </c>
      <c r="CO169" s="50">
        <v>2756</v>
      </c>
      <c r="CP169" s="50">
        <v>2741</v>
      </c>
      <c r="CQ169" s="50">
        <v>2706</v>
      </c>
      <c r="CR169" s="50">
        <v>2400</v>
      </c>
      <c r="CS169" s="50">
        <v>2080</v>
      </c>
      <c r="CT169" s="50">
        <v>1967</v>
      </c>
      <c r="CU169" s="50">
        <v>1668</v>
      </c>
      <c r="CV169" s="50">
        <v>1466</v>
      </c>
      <c r="CW169" s="50">
        <v>1286</v>
      </c>
      <c r="CX169" s="50">
        <v>1156</v>
      </c>
      <c r="CY169" s="51">
        <v>4002</v>
      </c>
      <c r="CZ169" s="117">
        <v>3048</v>
      </c>
      <c r="DA169" s="50">
        <v>3206</v>
      </c>
      <c r="DB169" s="50">
        <v>3483</v>
      </c>
      <c r="DC169" s="50">
        <v>3632</v>
      </c>
      <c r="DD169" s="50">
        <v>3858</v>
      </c>
      <c r="DE169" s="50">
        <v>3912</v>
      </c>
      <c r="DF169" s="50">
        <v>3917</v>
      </c>
      <c r="DG169" s="50">
        <v>3958</v>
      </c>
      <c r="DH169" s="50">
        <v>4252</v>
      </c>
      <c r="DI169" s="50">
        <v>4239</v>
      </c>
      <c r="DJ169" s="50">
        <v>4242</v>
      </c>
      <c r="DK169" s="50">
        <v>4187</v>
      </c>
      <c r="DL169" s="50">
        <v>4301</v>
      </c>
      <c r="DM169" s="50">
        <v>4077</v>
      </c>
      <c r="DN169" s="50">
        <v>4006</v>
      </c>
      <c r="DO169" s="50">
        <v>3972</v>
      </c>
      <c r="DP169" s="50">
        <v>3954</v>
      </c>
      <c r="DQ169" s="50">
        <v>3959</v>
      </c>
      <c r="DR169" s="50">
        <v>3626</v>
      </c>
      <c r="DS169" s="50">
        <v>4110</v>
      </c>
      <c r="DT169" s="50">
        <v>3974</v>
      </c>
      <c r="DU169" s="50">
        <v>4047</v>
      </c>
      <c r="DV169" s="50">
        <v>4215</v>
      </c>
      <c r="DW169" s="50">
        <v>3668</v>
      </c>
      <c r="DX169" s="50">
        <v>3570</v>
      </c>
      <c r="DY169" s="50">
        <v>3481</v>
      </c>
      <c r="DZ169" s="50">
        <v>3622</v>
      </c>
      <c r="EA169" s="50">
        <v>3501</v>
      </c>
      <c r="EB169" s="50">
        <v>3814</v>
      </c>
      <c r="EC169" s="50">
        <v>3905</v>
      </c>
      <c r="ED169" s="50">
        <v>3779</v>
      </c>
      <c r="EE169" s="50">
        <v>3947</v>
      </c>
      <c r="EF169" s="50">
        <v>4167</v>
      </c>
      <c r="EG169" s="50">
        <v>4212</v>
      </c>
      <c r="EH169" s="50">
        <v>4168</v>
      </c>
      <c r="EI169" s="50">
        <v>4393</v>
      </c>
      <c r="EJ169" s="50">
        <v>4363</v>
      </c>
      <c r="EK169" s="50">
        <v>4280</v>
      </c>
      <c r="EL169" s="50">
        <v>4546</v>
      </c>
      <c r="EM169" s="50">
        <v>4692</v>
      </c>
      <c r="EN169" s="50">
        <v>4653</v>
      </c>
      <c r="EO169" s="50">
        <v>4460</v>
      </c>
      <c r="EP169" s="50">
        <v>4074</v>
      </c>
      <c r="EQ169" s="50">
        <v>4133</v>
      </c>
      <c r="ER169" s="50">
        <v>4148</v>
      </c>
      <c r="ES169" s="50">
        <v>4397</v>
      </c>
      <c r="ET169" s="50">
        <v>4556</v>
      </c>
      <c r="EU169" s="50">
        <v>4731</v>
      </c>
      <c r="EV169" s="50">
        <v>5077</v>
      </c>
      <c r="EW169" s="50">
        <v>5308</v>
      </c>
      <c r="EX169" s="50">
        <v>5287</v>
      </c>
      <c r="EY169" s="50">
        <v>5294</v>
      </c>
      <c r="EZ169" s="50">
        <v>5349</v>
      </c>
      <c r="FA169" s="50">
        <v>5606</v>
      </c>
      <c r="FB169" s="50">
        <v>5642</v>
      </c>
      <c r="FC169" s="50">
        <v>5760</v>
      </c>
      <c r="FD169" s="50">
        <v>5932</v>
      </c>
      <c r="FE169" s="50">
        <v>5772</v>
      </c>
      <c r="FF169" s="50">
        <v>5710</v>
      </c>
      <c r="FG169" s="50">
        <v>5501</v>
      </c>
      <c r="FH169" s="50">
        <v>5330</v>
      </c>
      <c r="FI169" s="50">
        <v>5345</v>
      </c>
      <c r="FJ169" s="50">
        <v>5422</v>
      </c>
      <c r="FK169" s="50">
        <v>5263</v>
      </c>
      <c r="FL169" s="50">
        <v>4928</v>
      </c>
      <c r="FM169" s="50">
        <v>4900</v>
      </c>
      <c r="FN169" s="50">
        <v>5257</v>
      </c>
      <c r="FO169" s="50">
        <v>4985</v>
      </c>
      <c r="FP169" s="50">
        <v>4975</v>
      </c>
      <c r="FQ169" s="50">
        <v>5140</v>
      </c>
      <c r="FR169" s="50">
        <v>5497</v>
      </c>
      <c r="FS169" s="50">
        <v>5379</v>
      </c>
      <c r="FT169" s="50">
        <v>5851</v>
      </c>
      <c r="FU169" s="50">
        <v>6482</v>
      </c>
      <c r="FV169" s="50">
        <v>4874</v>
      </c>
      <c r="FW169" s="50">
        <v>4685</v>
      </c>
      <c r="FX169" s="50">
        <v>4615</v>
      </c>
      <c r="FY169" s="50">
        <v>4193</v>
      </c>
      <c r="FZ169" s="50">
        <v>3760</v>
      </c>
      <c r="GA169" s="50">
        <v>3170</v>
      </c>
      <c r="GB169" s="50">
        <v>3322</v>
      </c>
      <c r="GC169" s="50">
        <v>3229</v>
      </c>
      <c r="GD169" s="50">
        <v>3175</v>
      </c>
      <c r="GE169" s="50">
        <v>2867</v>
      </c>
      <c r="GF169" s="50">
        <v>2661</v>
      </c>
      <c r="GG169" s="50">
        <v>2498</v>
      </c>
      <c r="GH169" s="50">
        <v>2321</v>
      </c>
      <c r="GI169" s="50">
        <v>2202</v>
      </c>
      <c r="GJ169" s="50">
        <v>1995</v>
      </c>
      <c r="GK169" s="50">
        <v>1861</v>
      </c>
      <c r="GL169" s="51">
        <v>7561</v>
      </c>
    </row>
    <row r="170" spans="1:194" s="1" customFormat="1" hidden="1" x14ac:dyDescent="0.25">
      <c r="A170" s="120" t="s">
        <v>223</v>
      </c>
      <c r="B170" s="112" t="s">
        <v>405</v>
      </c>
      <c r="C170" s="151" t="str">
        <f t="shared" si="55"/>
        <v>England ICS - Frimley</v>
      </c>
      <c r="D170" s="83">
        <f t="shared" si="65"/>
        <v>280610</v>
      </c>
      <c r="E170" s="83">
        <f t="shared" si="66"/>
        <v>289515</v>
      </c>
      <c r="F170" s="113">
        <f t="shared" si="67"/>
        <v>746739</v>
      </c>
      <c r="G170" s="52">
        <f t="shared" si="68"/>
        <v>371630</v>
      </c>
      <c r="H170" s="53">
        <f t="shared" si="69"/>
        <v>375109</v>
      </c>
      <c r="I170" s="52">
        <f t="shared" si="70"/>
        <v>280610</v>
      </c>
      <c r="J170" s="115">
        <f t="shared" si="71"/>
        <v>289515</v>
      </c>
      <c r="K170" s="117">
        <f t="shared" si="72"/>
        <v>91020</v>
      </c>
      <c r="L170" s="51">
        <f t="shared" si="73"/>
        <v>85594</v>
      </c>
      <c r="M170" s="117">
        <v>4313</v>
      </c>
      <c r="N170" s="50">
        <v>4528</v>
      </c>
      <c r="O170" s="50">
        <v>4753</v>
      </c>
      <c r="P170" s="50">
        <v>4856</v>
      </c>
      <c r="Q170" s="50">
        <v>5136</v>
      </c>
      <c r="R170" s="50">
        <v>5232</v>
      </c>
      <c r="S170" s="50">
        <v>5152</v>
      </c>
      <c r="T170" s="50">
        <v>5183</v>
      </c>
      <c r="U170" s="50">
        <v>5389</v>
      </c>
      <c r="V170" s="50">
        <v>5413</v>
      </c>
      <c r="W170" s="50">
        <v>5294</v>
      </c>
      <c r="X170" s="50">
        <v>5262</v>
      </c>
      <c r="Y170" s="50">
        <v>5237</v>
      </c>
      <c r="Z170" s="50">
        <v>5258</v>
      </c>
      <c r="AA170" s="50">
        <v>5243</v>
      </c>
      <c r="AB170" s="50">
        <v>5187</v>
      </c>
      <c r="AC170" s="50">
        <v>4843</v>
      </c>
      <c r="AD170" s="50">
        <v>4741</v>
      </c>
      <c r="AE170" s="50">
        <v>4498</v>
      </c>
      <c r="AF170" s="50">
        <v>3868</v>
      </c>
      <c r="AG170" s="50">
        <v>3685</v>
      </c>
      <c r="AH170" s="50">
        <v>3926</v>
      </c>
      <c r="AI170" s="50">
        <v>4066</v>
      </c>
      <c r="AJ170" s="50">
        <v>4324</v>
      </c>
      <c r="AK170" s="50">
        <v>4560</v>
      </c>
      <c r="AL170" s="50">
        <v>4328</v>
      </c>
      <c r="AM170" s="50">
        <v>4116</v>
      </c>
      <c r="AN170" s="50">
        <v>3959</v>
      </c>
      <c r="AO170" s="50">
        <v>4139</v>
      </c>
      <c r="AP170" s="50">
        <v>4261</v>
      </c>
      <c r="AQ170" s="50">
        <v>4351</v>
      </c>
      <c r="AR170" s="50">
        <v>4521</v>
      </c>
      <c r="AS170" s="50">
        <v>4846</v>
      </c>
      <c r="AT170" s="50">
        <v>4889</v>
      </c>
      <c r="AU170" s="50">
        <v>4856</v>
      </c>
      <c r="AV170" s="50">
        <v>4783</v>
      </c>
      <c r="AW170" s="50">
        <v>4922</v>
      </c>
      <c r="AX170" s="50">
        <v>5314</v>
      </c>
      <c r="AY170" s="50">
        <v>5296</v>
      </c>
      <c r="AZ170" s="50">
        <v>5485</v>
      </c>
      <c r="BA170" s="50">
        <v>5835</v>
      </c>
      <c r="BB170" s="50">
        <v>5444</v>
      </c>
      <c r="BC170" s="50">
        <v>5290</v>
      </c>
      <c r="BD170" s="50">
        <v>5157</v>
      </c>
      <c r="BE170" s="50">
        <v>5459</v>
      </c>
      <c r="BF170" s="50">
        <v>5416</v>
      </c>
      <c r="BG170" s="50">
        <v>5532</v>
      </c>
      <c r="BH170" s="50">
        <v>5589</v>
      </c>
      <c r="BI170" s="50">
        <v>5562</v>
      </c>
      <c r="BJ170" s="50">
        <v>5616</v>
      </c>
      <c r="BK170" s="50">
        <v>5394</v>
      </c>
      <c r="BL170" s="50">
        <v>5418</v>
      </c>
      <c r="BM170" s="50">
        <v>5411</v>
      </c>
      <c r="BN170" s="50">
        <v>5435</v>
      </c>
      <c r="BO170" s="50">
        <v>5295</v>
      </c>
      <c r="BP170" s="50">
        <v>5432</v>
      </c>
      <c r="BQ170" s="50">
        <v>4997</v>
      </c>
      <c r="BR170" s="50">
        <v>5018</v>
      </c>
      <c r="BS170" s="50">
        <v>4948</v>
      </c>
      <c r="BT170" s="50">
        <v>4612</v>
      </c>
      <c r="BU170" s="50">
        <v>4165</v>
      </c>
      <c r="BV170" s="50">
        <v>4023</v>
      </c>
      <c r="BW170" s="50">
        <v>3959</v>
      </c>
      <c r="BX170" s="50">
        <v>3644</v>
      </c>
      <c r="BY170" s="50">
        <v>3553</v>
      </c>
      <c r="BZ170" s="50">
        <v>3452</v>
      </c>
      <c r="CA170" s="50">
        <v>3226</v>
      </c>
      <c r="CB170" s="50">
        <v>3060</v>
      </c>
      <c r="CC170" s="50">
        <v>2935</v>
      </c>
      <c r="CD170" s="50">
        <v>3046</v>
      </c>
      <c r="CE170" s="50">
        <v>2880</v>
      </c>
      <c r="CF170" s="50">
        <v>3011</v>
      </c>
      <c r="CG170" s="50">
        <v>3137</v>
      </c>
      <c r="CH170" s="50">
        <v>3386</v>
      </c>
      <c r="CI170" s="50">
        <v>2538</v>
      </c>
      <c r="CJ170" s="50">
        <v>2435</v>
      </c>
      <c r="CK170" s="50">
        <v>2505</v>
      </c>
      <c r="CL170" s="50">
        <v>2256</v>
      </c>
      <c r="CM170" s="50">
        <v>1877</v>
      </c>
      <c r="CN170" s="50">
        <v>1663</v>
      </c>
      <c r="CO170" s="50">
        <v>1738</v>
      </c>
      <c r="CP170" s="50">
        <v>1651</v>
      </c>
      <c r="CQ170" s="50">
        <v>1505</v>
      </c>
      <c r="CR170" s="50">
        <v>1457</v>
      </c>
      <c r="CS170" s="50">
        <v>1279</v>
      </c>
      <c r="CT170" s="50">
        <v>1073</v>
      </c>
      <c r="CU170" s="50">
        <v>1005</v>
      </c>
      <c r="CV170" s="50">
        <v>822</v>
      </c>
      <c r="CW170" s="50">
        <v>732</v>
      </c>
      <c r="CX170" s="50">
        <v>639</v>
      </c>
      <c r="CY170" s="51">
        <v>2105</v>
      </c>
      <c r="CZ170" s="117">
        <v>4165</v>
      </c>
      <c r="DA170" s="50">
        <v>4322</v>
      </c>
      <c r="DB170" s="50">
        <v>4565</v>
      </c>
      <c r="DC170" s="50">
        <v>4595</v>
      </c>
      <c r="DD170" s="50">
        <v>4853</v>
      </c>
      <c r="DE170" s="50">
        <v>4724</v>
      </c>
      <c r="DF170" s="50">
        <v>4837</v>
      </c>
      <c r="DG170" s="50">
        <v>4834</v>
      </c>
      <c r="DH170" s="50">
        <v>5175</v>
      </c>
      <c r="DI170" s="50">
        <v>5056</v>
      </c>
      <c r="DJ170" s="50">
        <v>5255</v>
      </c>
      <c r="DK170" s="50">
        <v>5027</v>
      </c>
      <c r="DL170" s="50">
        <v>4993</v>
      </c>
      <c r="DM170" s="50">
        <v>4989</v>
      </c>
      <c r="DN170" s="50">
        <v>4902</v>
      </c>
      <c r="DO170" s="50">
        <v>4501</v>
      </c>
      <c r="DP170" s="50">
        <v>4533</v>
      </c>
      <c r="DQ170" s="50">
        <v>4268</v>
      </c>
      <c r="DR170" s="50">
        <v>4067</v>
      </c>
      <c r="DS170" s="50">
        <v>3602</v>
      </c>
      <c r="DT170" s="50">
        <v>3315</v>
      </c>
      <c r="DU170" s="50">
        <v>3471</v>
      </c>
      <c r="DV170" s="50">
        <v>3649</v>
      </c>
      <c r="DW170" s="50">
        <v>4100</v>
      </c>
      <c r="DX170" s="50">
        <v>4006</v>
      </c>
      <c r="DY170" s="50">
        <v>4009</v>
      </c>
      <c r="DZ170" s="50">
        <v>4110</v>
      </c>
      <c r="EA170" s="50">
        <v>3871</v>
      </c>
      <c r="EB170" s="50">
        <v>4029</v>
      </c>
      <c r="EC170" s="50">
        <v>4307</v>
      </c>
      <c r="ED170" s="50">
        <v>4442</v>
      </c>
      <c r="EE170" s="50">
        <v>4607</v>
      </c>
      <c r="EF170" s="50">
        <v>4847</v>
      </c>
      <c r="EG170" s="50">
        <v>5057</v>
      </c>
      <c r="EH170" s="50">
        <v>5168</v>
      </c>
      <c r="EI170" s="50">
        <v>5345</v>
      </c>
      <c r="EJ170" s="50">
        <v>5266</v>
      </c>
      <c r="EK170" s="50">
        <v>5584</v>
      </c>
      <c r="EL170" s="50">
        <v>5670</v>
      </c>
      <c r="EM170" s="50">
        <v>5906</v>
      </c>
      <c r="EN170" s="50">
        <v>5832</v>
      </c>
      <c r="EO170" s="50">
        <v>5642</v>
      </c>
      <c r="EP170" s="50">
        <v>5457</v>
      </c>
      <c r="EQ170" s="50">
        <v>5259</v>
      </c>
      <c r="ER170" s="50">
        <v>5233</v>
      </c>
      <c r="ES170" s="50">
        <v>5364</v>
      </c>
      <c r="ET170" s="50">
        <v>5230</v>
      </c>
      <c r="EU170" s="50">
        <v>5458</v>
      </c>
      <c r="EV170" s="50">
        <v>5497</v>
      </c>
      <c r="EW170" s="50">
        <v>5604</v>
      </c>
      <c r="EX170" s="50">
        <v>5285</v>
      </c>
      <c r="EY170" s="50">
        <v>5409</v>
      </c>
      <c r="EZ170" s="50">
        <v>5364</v>
      </c>
      <c r="FA170" s="50">
        <v>5237</v>
      </c>
      <c r="FB170" s="50">
        <v>5197</v>
      </c>
      <c r="FC170" s="50">
        <v>5315</v>
      </c>
      <c r="FD170" s="50">
        <v>5010</v>
      </c>
      <c r="FE170" s="50">
        <v>4842</v>
      </c>
      <c r="FF170" s="50">
        <v>4591</v>
      </c>
      <c r="FG170" s="50">
        <v>4494</v>
      </c>
      <c r="FH170" s="50">
        <v>4296</v>
      </c>
      <c r="FI170" s="50">
        <v>4051</v>
      </c>
      <c r="FJ170" s="50">
        <v>3926</v>
      </c>
      <c r="FK170" s="50">
        <v>3657</v>
      </c>
      <c r="FL170" s="50">
        <v>3545</v>
      </c>
      <c r="FM170" s="50">
        <v>3444</v>
      </c>
      <c r="FN170" s="50">
        <v>3352</v>
      </c>
      <c r="FO170" s="50">
        <v>3307</v>
      </c>
      <c r="FP170" s="50">
        <v>3246</v>
      </c>
      <c r="FQ170" s="50">
        <v>3145</v>
      </c>
      <c r="FR170" s="50">
        <v>3156</v>
      </c>
      <c r="FS170" s="50">
        <v>3314</v>
      </c>
      <c r="FT170" s="50">
        <v>3497</v>
      </c>
      <c r="FU170" s="50">
        <v>3805</v>
      </c>
      <c r="FV170" s="50">
        <v>2945</v>
      </c>
      <c r="FW170" s="50">
        <v>2890</v>
      </c>
      <c r="FX170" s="50">
        <v>2751</v>
      </c>
      <c r="FY170" s="50">
        <v>2592</v>
      </c>
      <c r="FZ170" s="50">
        <v>2277</v>
      </c>
      <c r="GA170" s="50">
        <v>2027</v>
      </c>
      <c r="GB170" s="50">
        <v>2080</v>
      </c>
      <c r="GC170" s="50">
        <v>2043</v>
      </c>
      <c r="GD170" s="50">
        <v>1978</v>
      </c>
      <c r="GE170" s="50">
        <v>1775</v>
      </c>
      <c r="GF170" s="50">
        <v>1716</v>
      </c>
      <c r="GG170" s="50">
        <v>1622</v>
      </c>
      <c r="GH170" s="50">
        <v>1451</v>
      </c>
      <c r="GI170" s="50">
        <v>1297</v>
      </c>
      <c r="GJ170" s="50">
        <v>1096</v>
      </c>
      <c r="GK170" s="50">
        <v>1018</v>
      </c>
      <c r="GL170" s="51">
        <v>4468</v>
      </c>
    </row>
    <row r="171" spans="1:194" s="1" customFormat="1" hidden="1" x14ac:dyDescent="0.25">
      <c r="A171" s="120" t="s">
        <v>223</v>
      </c>
      <c r="B171" s="112" t="s">
        <v>406</v>
      </c>
      <c r="C171" s="151" t="str">
        <f t="shared" si="55"/>
        <v>England ICS - Gloucestershire</v>
      </c>
      <c r="D171" s="83">
        <f t="shared" si="65"/>
        <v>248138</v>
      </c>
      <c r="E171" s="83">
        <f t="shared" si="66"/>
        <v>262950</v>
      </c>
      <c r="F171" s="113">
        <f t="shared" si="67"/>
        <v>640650</v>
      </c>
      <c r="G171" s="52">
        <f t="shared" si="68"/>
        <v>314175</v>
      </c>
      <c r="H171" s="53">
        <f t="shared" si="69"/>
        <v>326475</v>
      </c>
      <c r="I171" s="52">
        <f t="shared" si="70"/>
        <v>248138</v>
      </c>
      <c r="J171" s="115">
        <f t="shared" si="71"/>
        <v>262950</v>
      </c>
      <c r="K171" s="117">
        <f t="shared" si="72"/>
        <v>66037</v>
      </c>
      <c r="L171" s="51">
        <f t="shared" si="73"/>
        <v>63525</v>
      </c>
      <c r="M171" s="117">
        <v>3045</v>
      </c>
      <c r="N171" s="50">
        <v>3336</v>
      </c>
      <c r="O171" s="50">
        <v>3493</v>
      </c>
      <c r="P171" s="50">
        <v>3608</v>
      </c>
      <c r="Q171" s="50">
        <v>3726</v>
      </c>
      <c r="R171" s="50">
        <v>3722</v>
      </c>
      <c r="S171" s="50">
        <v>3754</v>
      </c>
      <c r="T171" s="50">
        <v>3788</v>
      </c>
      <c r="U171" s="50">
        <v>4068</v>
      </c>
      <c r="V171" s="50">
        <v>3923</v>
      </c>
      <c r="W171" s="50">
        <v>3758</v>
      </c>
      <c r="X171" s="50">
        <v>3850</v>
      </c>
      <c r="Y171" s="50">
        <v>3802</v>
      </c>
      <c r="Z171" s="50">
        <v>3812</v>
      </c>
      <c r="AA171" s="50">
        <v>3727</v>
      </c>
      <c r="AB171" s="50">
        <v>3508</v>
      </c>
      <c r="AC171" s="50">
        <v>3510</v>
      </c>
      <c r="AD171" s="50">
        <v>3607</v>
      </c>
      <c r="AE171" s="50">
        <v>3459</v>
      </c>
      <c r="AF171" s="50">
        <v>3277</v>
      </c>
      <c r="AG171" s="50">
        <v>3252</v>
      </c>
      <c r="AH171" s="50">
        <v>3461</v>
      </c>
      <c r="AI171" s="50">
        <v>3445</v>
      </c>
      <c r="AJ171" s="50">
        <v>3469</v>
      </c>
      <c r="AK171" s="50">
        <v>3468</v>
      </c>
      <c r="AL171" s="50">
        <v>3428</v>
      </c>
      <c r="AM171" s="50">
        <v>3436</v>
      </c>
      <c r="AN171" s="50">
        <v>3535</v>
      </c>
      <c r="AO171" s="50">
        <v>3348</v>
      </c>
      <c r="AP171" s="50">
        <v>3605</v>
      </c>
      <c r="AQ171" s="50">
        <v>3639</v>
      </c>
      <c r="AR171" s="50">
        <v>3849</v>
      </c>
      <c r="AS171" s="50">
        <v>3493</v>
      </c>
      <c r="AT171" s="50">
        <v>3429</v>
      </c>
      <c r="AU171" s="50">
        <v>3549</v>
      </c>
      <c r="AV171" s="50">
        <v>3685</v>
      </c>
      <c r="AW171" s="50">
        <v>3653</v>
      </c>
      <c r="AX171" s="50">
        <v>3763</v>
      </c>
      <c r="AY171" s="50">
        <v>3883</v>
      </c>
      <c r="AZ171" s="50">
        <v>3841</v>
      </c>
      <c r="BA171" s="50">
        <v>3999</v>
      </c>
      <c r="BB171" s="50">
        <v>3971</v>
      </c>
      <c r="BC171" s="50">
        <v>3560</v>
      </c>
      <c r="BD171" s="50">
        <v>3416</v>
      </c>
      <c r="BE171" s="50">
        <v>3728</v>
      </c>
      <c r="BF171" s="50">
        <v>3853</v>
      </c>
      <c r="BG171" s="50">
        <v>3988</v>
      </c>
      <c r="BH171" s="50">
        <v>4291</v>
      </c>
      <c r="BI171" s="50">
        <v>4504</v>
      </c>
      <c r="BJ171" s="50">
        <v>4577</v>
      </c>
      <c r="BK171" s="50">
        <v>4376</v>
      </c>
      <c r="BL171" s="50">
        <v>4768</v>
      </c>
      <c r="BM171" s="50">
        <v>4774</v>
      </c>
      <c r="BN171" s="50">
        <v>4955</v>
      </c>
      <c r="BO171" s="50">
        <v>4774</v>
      </c>
      <c r="BP171" s="50">
        <v>4652</v>
      </c>
      <c r="BQ171" s="50">
        <v>4690</v>
      </c>
      <c r="BR171" s="50">
        <v>4650</v>
      </c>
      <c r="BS171" s="50">
        <v>4544</v>
      </c>
      <c r="BT171" s="50">
        <v>4454</v>
      </c>
      <c r="BU171" s="50">
        <v>4219</v>
      </c>
      <c r="BV171" s="50">
        <v>4154</v>
      </c>
      <c r="BW171" s="50">
        <v>3938</v>
      </c>
      <c r="BX171" s="50">
        <v>3767</v>
      </c>
      <c r="BY171" s="50">
        <v>3755</v>
      </c>
      <c r="BZ171" s="50">
        <v>3658</v>
      </c>
      <c r="CA171" s="50">
        <v>3667</v>
      </c>
      <c r="CB171" s="50">
        <v>3551</v>
      </c>
      <c r="CC171" s="50">
        <v>3537</v>
      </c>
      <c r="CD171" s="50">
        <v>3340</v>
      </c>
      <c r="CE171" s="50">
        <v>3500</v>
      </c>
      <c r="CF171" s="50">
        <v>3625</v>
      </c>
      <c r="CG171" s="50">
        <v>3726</v>
      </c>
      <c r="CH171" s="50">
        <v>3966</v>
      </c>
      <c r="CI171" s="50">
        <v>2977</v>
      </c>
      <c r="CJ171" s="50">
        <v>2865</v>
      </c>
      <c r="CK171" s="50">
        <v>2854</v>
      </c>
      <c r="CL171" s="50">
        <v>2782</v>
      </c>
      <c r="CM171" s="50">
        <v>2345</v>
      </c>
      <c r="CN171" s="50">
        <v>2011</v>
      </c>
      <c r="CO171" s="50">
        <v>1966</v>
      </c>
      <c r="CP171" s="50">
        <v>1955</v>
      </c>
      <c r="CQ171" s="50">
        <v>1674</v>
      </c>
      <c r="CR171" s="50">
        <v>1662</v>
      </c>
      <c r="CS171" s="50">
        <v>1390</v>
      </c>
      <c r="CT171" s="50">
        <v>1264</v>
      </c>
      <c r="CU171" s="50">
        <v>1054</v>
      </c>
      <c r="CV171" s="50">
        <v>969</v>
      </c>
      <c r="CW171" s="50">
        <v>782</v>
      </c>
      <c r="CX171" s="50">
        <v>618</v>
      </c>
      <c r="CY171" s="51">
        <v>2076</v>
      </c>
      <c r="CZ171" s="117">
        <v>2945</v>
      </c>
      <c r="DA171" s="50">
        <v>3095</v>
      </c>
      <c r="DB171" s="50">
        <v>3368</v>
      </c>
      <c r="DC171" s="50">
        <v>3267</v>
      </c>
      <c r="DD171" s="50">
        <v>3522</v>
      </c>
      <c r="DE171" s="50">
        <v>3559</v>
      </c>
      <c r="DF171" s="50">
        <v>3674</v>
      </c>
      <c r="DG171" s="50">
        <v>3652</v>
      </c>
      <c r="DH171" s="50">
        <v>3737</v>
      </c>
      <c r="DI171" s="50">
        <v>3740</v>
      </c>
      <c r="DJ171" s="50">
        <v>3759</v>
      </c>
      <c r="DK171" s="50">
        <v>3636</v>
      </c>
      <c r="DL171" s="50">
        <v>3868</v>
      </c>
      <c r="DM171" s="50">
        <v>3534</v>
      </c>
      <c r="DN171" s="50">
        <v>3499</v>
      </c>
      <c r="DO171" s="50">
        <v>3412</v>
      </c>
      <c r="DP171" s="50">
        <v>3664</v>
      </c>
      <c r="DQ171" s="50">
        <v>3594</v>
      </c>
      <c r="DR171" s="50">
        <v>3427</v>
      </c>
      <c r="DS171" s="50">
        <v>3143</v>
      </c>
      <c r="DT171" s="50">
        <v>2970</v>
      </c>
      <c r="DU171" s="50">
        <v>3241</v>
      </c>
      <c r="DV171" s="50">
        <v>3166</v>
      </c>
      <c r="DW171" s="50">
        <v>3359</v>
      </c>
      <c r="DX171" s="50">
        <v>3426</v>
      </c>
      <c r="DY171" s="50">
        <v>3282</v>
      </c>
      <c r="DZ171" s="50">
        <v>3544</v>
      </c>
      <c r="EA171" s="50">
        <v>3202</v>
      </c>
      <c r="EB171" s="50">
        <v>3374</v>
      </c>
      <c r="EC171" s="50">
        <v>3669</v>
      </c>
      <c r="ED171" s="50">
        <v>3790</v>
      </c>
      <c r="EE171" s="50">
        <v>3871</v>
      </c>
      <c r="EF171" s="50">
        <v>4010</v>
      </c>
      <c r="EG171" s="50">
        <v>3837</v>
      </c>
      <c r="EH171" s="50">
        <v>3940</v>
      </c>
      <c r="EI171" s="50">
        <v>3823</v>
      </c>
      <c r="EJ171" s="50">
        <v>3901</v>
      </c>
      <c r="EK171" s="50">
        <v>3935</v>
      </c>
      <c r="EL171" s="50">
        <v>3870</v>
      </c>
      <c r="EM171" s="50">
        <v>4160</v>
      </c>
      <c r="EN171" s="50">
        <v>3898</v>
      </c>
      <c r="EO171" s="50">
        <v>3951</v>
      </c>
      <c r="EP171" s="50">
        <v>3657</v>
      </c>
      <c r="EQ171" s="50">
        <v>3488</v>
      </c>
      <c r="ER171" s="50">
        <v>3686</v>
      </c>
      <c r="ES171" s="50">
        <v>3876</v>
      </c>
      <c r="ET171" s="50">
        <v>4036</v>
      </c>
      <c r="EU171" s="50">
        <v>4216</v>
      </c>
      <c r="EV171" s="50">
        <v>4547</v>
      </c>
      <c r="EW171" s="50">
        <v>4592</v>
      </c>
      <c r="EX171" s="50">
        <v>4584</v>
      </c>
      <c r="EY171" s="50">
        <v>4650</v>
      </c>
      <c r="EZ171" s="50">
        <v>4690</v>
      </c>
      <c r="FA171" s="50">
        <v>4889</v>
      </c>
      <c r="FB171" s="50">
        <v>4892</v>
      </c>
      <c r="FC171" s="50">
        <v>4990</v>
      </c>
      <c r="FD171" s="50">
        <v>5016</v>
      </c>
      <c r="FE171" s="50">
        <v>4726</v>
      </c>
      <c r="FF171" s="50">
        <v>4770</v>
      </c>
      <c r="FG171" s="50">
        <v>4527</v>
      </c>
      <c r="FH171" s="50">
        <v>4483</v>
      </c>
      <c r="FI171" s="50">
        <v>4245</v>
      </c>
      <c r="FJ171" s="50">
        <v>4196</v>
      </c>
      <c r="FK171" s="50">
        <v>3993</v>
      </c>
      <c r="FL171" s="50">
        <v>3806</v>
      </c>
      <c r="FM171" s="50">
        <v>3818</v>
      </c>
      <c r="FN171" s="50">
        <v>3800</v>
      </c>
      <c r="FO171" s="50">
        <v>3873</v>
      </c>
      <c r="FP171" s="50">
        <v>3825</v>
      </c>
      <c r="FQ171" s="50">
        <v>3769</v>
      </c>
      <c r="FR171" s="50">
        <v>3869</v>
      </c>
      <c r="FS171" s="50">
        <v>3904</v>
      </c>
      <c r="FT171" s="50">
        <v>4100</v>
      </c>
      <c r="FU171" s="50">
        <v>4430</v>
      </c>
      <c r="FV171" s="50">
        <v>3388</v>
      </c>
      <c r="FW171" s="50">
        <v>3263</v>
      </c>
      <c r="FX171" s="50">
        <v>3372</v>
      </c>
      <c r="FY171" s="50">
        <v>2971</v>
      </c>
      <c r="FZ171" s="50">
        <v>2650</v>
      </c>
      <c r="GA171" s="50">
        <v>2291</v>
      </c>
      <c r="GB171" s="50">
        <v>2309</v>
      </c>
      <c r="GC171" s="50">
        <v>2330</v>
      </c>
      <c r="GD171" s="50">
        <v>2158</v>
      </c>
      <c r="GE171" s="50">
        <v>1965</v>
      </c>
      <c r="GF171" s="50">
        <v>1811</v>
      </c>
      <c r="GG171" s="50">
        <v>1745</v>
      </c>
      <c r="GH171" s="50">
        <v>1574</v>
      </c>
      <c r="GI171" s="50">
        <v>1410</v>
      </c>
      <c r="GJ171" s="50">
        <v>1312</v>
      </c>
      <c r="GK171" s="50">
        <v>1087</v>
      </c>
      <c r="GL171" s="51">
        <v>4582</v>
      </c>
    </row>
    <row r="172" spans="1:194" s="1" customFormat="1" hidden="1" x14ac:dyDescent="0.25">
      <c r="A172" s="120" t="s">
        <v>223</v>
      </c>
      <c r="B172" s="112" t="s">
        <v>407</v>
      </c>
      <c r="C172" s="151" t="str">
        <f t="shared" si="55"/>
        <v xml:space="preserve">England ICS - Greater Manchester </v>
      </c>
      <c r="D172" s="83">
        <f t="shared" si="65"/>
        <v>1098593</v>
      </c>
      <c r="E172" s="83">
        <f t="shared" si="66"/>
        <v>1128011</v>
      </c>
      <c r="F172" s="113">
        <f t="shared" si="67"/>
        <v>2881890</v>
      </c>
      <c r="G172" s="52">
        <f t="shared" si="68"/>
        <v>1434728</v>
      </c>
      <c r="H172" s="53">
        <f t="shared" si="69"/>
        <v>1447162</v>
      </c>
      <c r="I172" s="52">
        <f t="shared" si="70"/>
        <v>1098593</v>
      </c>
      <c r="J172" s="115">
        <f t="shared" si="71"/>
        <v>1128011</v>
      </c>
      <c r="K172" s="117">
        <f t="shared" si="72"/>
        <v>336135</v>
      </c>
      <c r="L172" s="51">
        <f t="shared" si="73"/>
        <v>319151</v>
      </c>
      <c r="M172" s="117">
        <v>17503</v>
      </c>
      <c r="N172" s="50">
        <v>18167</v>
      </c>
      <c r="O172" s="50">
        <v>18326</v>
      </c>
      <c r="P172" s="50">
        <v>18956</v>
      </c>
      <c r="Q172" s="50">
        <v>19421</v>
      </c>
      <c r="R172" s="50">
        <v>19333</v>
      </c>
      <c r="S172" s="50">
        <v>19411</v>
      </c>
      <c r="T172" s="50">
        <v>19659</v>
      </c>
      <c r="U172" s="50">
        <v>19979</v>
      </c>
      <c r="V172" s="50">
        <v>19551</v>
      </c>
      <c r="W172" s="50">
        <v>19360</v>
      </c>
      <c r="X172" s="50">
        <v>18972</v>
      </c>
      <c r="Y172" s="50">
        <v>19344</v>
      </c>
      <c r="Z172" s="50">
        <v>18527</v>
      </c>
      <c r="AA172" s="50">
        <v>18396</v>
      </c>
      <c r="AB172" s="50">
        <v>17496</v>
      </c>
      <c r="AC172" s="50">
        <v>17128</v>
      </c>
      <c r="AD172" s="50">
        <v>16606</v>
      </c>
      <c r="AE172" s="50">
        <v>16761</v>
      </c>
      <c r="AF172" s="50">
        <v>17438</v>
      </c>
      <c r="AG172" s="50">
        <v>18675</v>
      </c>
      <c r="AH172" s="50">
        <v>19589</v>
      </c>
      <c r="AI172" s="50">
        <v>20142</v>
      </c>
      <c r="AJ172" s="50">
        <v>20952</v>
      </c>
      <c r="AK172" s="50">
        <v>21416</v>
      </c>
      <c r="AL172" s="50">
        <v>21164</v>
      </c>
      <c r="AM172" s="50">
        <v>21751</v>
      </c>
      <c r="AN172" s="50">
        <v>22151</v>
      </c>
      <c r="AO172" s="50">
        <v>22308</v>
      </c>
      <c r="AP172" s="50">
        <v>23568</v>
      </c>
      <c r="AQ172" s="50">
        <v>22696</v>
      </c>
      <c r="AR172" s="50">
        <v>21934</v>
      </c>
      <c r="AS172" s="50">
        <v>21846</v>
      </c>
      <c r="AT172" s="50">
        <v>20783</v>
      </c>
      <c r="AU172" s="50">
        <v>20912</v>
      </c>
      <c r="AV172" s="50">
        <v>20720</v>
      </c>
      <c r="AW172" s="50">
        <v>19951</v>
      </c>
      <c r="AX172" s="50">
        <v>19899</v>
      </c>
      <c r="AY172" s="50">
        <v>19499</v>
      </c>
      <c r="AZ172" s="50">
        <v>19466</v>
      </c>
      <c r="BA172" s="50">
        <v>19228</v>
      </c>
      <c r="BB172" s="50">
        <v>18193</v>
      </c>
      <c r="BC172" s="50">
        <v>16915</v>
      </c>
      <c r="BD172" s="50">
        <v>16395</v>
      </c>
      <c r="BE172" s="50">
        <v>16422</v>
      </c>
      <c r="BF172" s="50">
        <v>16870</v>
      </c>
      <c r="BG172" s="50">
        <v>16879</v>
      </c>
      <c r="BH172" s="50">
        <v>17468</v>
      </c>
      <c r="BI172" s="50">
        <v>18703</v>
      </c>
      <c r="BJ172" s="50">
        <v>19139</v>
      </c>
      <c r="BK172" s="50">
        <v>18548</v>
      </c>
      <c r="BL172" s="50">
        <v>19421</v>
      </c>
      <c r="BM172" s="50">
        <v>18832</v>
      </c>
      <c r="BN172" s="50">
        <v>19106</v>
      </c>
      <c r="BO172" s="50">
        <v>18827</v>
      </c>
      <c r="BP172" s="50">
        <v>18836</v>
      </c>
      <c r="BQ172" s="50">
        <v>18318</v>
      </c>
      <c r="BR172" s="50">
        <v>17510</v>
      </c>
      <c r="BS172" s="50">
        <v>17309</v>
      </c>
      <c r="BT172" s="50">
        <v>16501</v>
      </c>
      <c r="BU172" s="50">
        <v>15692</v>
      </c>
      <c r="BV172" s="50">
        <v>15414</v>
      </c>
      <c r="BW172" s="50">
        <v>15104</v>
      </c>
      <c r="BX172" s="50">
        <v>14268</v>
      </c>
      <c r="BY172" s="50">
        <v>13360</v>
      </c>
      <c r="BZ172" s="50">
        <v>12794</v>
      </c>
      <c r="CA172" s="50">
        <v>12729</v>
      </c>
      <c r="CB172" s="50">
        <v>12658</v>
      </c>
      <c r="CC172" s="50">
        <v>12090</v>
      </c>
      <c r="CD172" s="50">
        <v>11796</v>
      </c>
      <c r="CE172" s="50">
        <v>12227</v>
      </c>
      <c r="CF172" s="50">
        <v>12256</v>
      </c>
      <c r="CG172" s="50">
        <v>13083</v>
      </c>
      <c r="CH172" s="50">
        <v>13560</v>
      </c>
      <c r="CI172" s="50">
        <v>9682</v>
      </c>
      <c r="CJ172" s="50">
        <v>9358</v>
      </c>
      <c r="CK172" s="50">
        <v>9151</v>
      </c>
      <c r="CL172" s="50">
        <v>8396</v>
      </c>
      <c r="CM172" s="50">
        <v>7321</v>
      </c>
      <c r="CN172" s="50">
        <v>6461</v>
      </c>
      <c r="CO172" s="50">
        <v>6403</v>
      </c>
      <c r="CP172" s="50">
        <v>6080</v>
      </c>
      <c r="CQ172" s="50">
        <v>5584</v>
      </c>
      <c r="CR172" s="50">
        <v>4881</v>
      </c>
      <c r="CS172" s="50">
        <v>4256</v>
      </c>
      <c r="CT172" s="50">
        <v>3834</v>
      </c>
      <c r="CU172" s="50">
        <v>3117</v>
      </c>
      <c r="CV172" s="50">
        <v>2691</v>
      </c>
      <c r="CW172" s="50">
        <v>2375</v>
      </c>
      <c r="CX172" s="50">
        <v>1996</v>
      </c>
      <c r="CY172" s="51">
        <v>6935</v>
      </c>
      <c r="CZ172" s="117">
        <v>16695</v>
      </c>
      <c r="DA172" s="50">
        <v>17117</v>
      </c>
      <c r="DB172" s="50">
        <v>17482</v>
      </c>
      <c r="DC172" s="50">
        <v>18160</v>
      </c>
      <c r="DD172" s="50">
        <v>18553</v>
      </c>
      <c r="DE172" s="50">
        <v>18399</v>
      </c>
      <c r="DF172" s="50">
        <v>18608</v>
      </c>
      <c r="DG172" s="50">
        <v>18707</v>
      </c>
      <c r="DH172" s="50">
        <v>19226</v>
      </c>
      <c r="DI172" s="50">
        <v>19018</v>
      </c>
      <c r="DJ172" s="50">
        <v>18482</v>
      </c>
      <c r="DK172" s="50">
        <v>17911</v>
      </c>
      <c r="DL172" s="50">
        <v>18059</v>
      </c>
      <c r="DM172" s="50">
        <v>17588</v>
      </c>
      <c r="DN172" s="50">
        <v>17267</v>
      </c>
      <c r="DO172" s="50">
        <v>16639</v>
      </c>
      <c r="DP172" s="50">
        <v>15848</v>
      </c>
      <c r="DQ172" s="50">
        <v>15392</v>
      </c>
      <c r="DR172" s="50">
        <v>15464</v>
      </c>
      <c r="DS172" s="50">
        <v>16455</v>
      </c>
      <c r="DT172" s="50">
        <v>17447</v>
      </c>
      <c r="DU172" s="50">
        <v>18599</v>
      </c>
      <c r="DV172" s="50">
        <v>18827</v>
      </c>
      <c r="DW172" s="50">
        <v>20169</v>
      </c>
      <c r="DX172" s="50">
        <v>20303</v>
      </c>
      <c r="DY172" s="50">
        <v>20516</v>
      </c>
      <c r="DZ172" s="50">
        <v>20643</v>
      </c>
      <c r="EA172" s="50">
        <v>21047</v>
      </c>
      <c r="EB172" s="50">
        <v>22071</v>
      </c>
      <c r="EC172" s="50">
        <v>22242</v>
      </c>
      <c r="ED172" s="50">
        <v>21921</v>
      </c>
      <c r="EE172" s="50">
        <v>21445</v>
      </c>
      <c r="EF172" s="50">
        <v>21291</v>
      </c>
      <c r="EG172" s="50">
        <v>20740</v>
      </c>
      <c r="EH172" s="50">
        <v>20697</v>
      </c>
      <c r="EI172" s="50">
        <v>20822</v>
      </c>
      <c r="EJ172" s="50">
        <v>20130</v>
      </c>
      <c r="EK172" s="50">
        <v>19922</v>
      </c>
      <c r="EL172" s="50">
        <v>19863</v>
      </c>
      <c r="EM172" s="50">
        <v>19266</v>
      </c>
      <c r="EN172" s="50">
        <v>19203</v>
      </c>
      <c r="EO172" s="50">
        <v>18216</v>
      </c>
      <c r="EP172" s="50">
        <v>17042</v>
      </c>
      <c r="EQ172" s="50">
        <v>16230</v>
      </c>
      <c r="ER172" s="50">
        <v>16495</v>
      </c>
      <c r="ES172" s="50">
        <v>16871</v>
      </c>
      <c r="ET172" s="50">
        <v>17002</v>
      </c>
      <c r="EU172" s="50">
        <v>17787</v>
      </c>
      <c r="EV172" s="50">
        <v>18964</v>
      </c>
      <c r="EW172" s="50">
        <v>19524</v>
      </c>
      <c r="EX172" s="50">
        <v>19157</v>
      </c>
      <c r="EY172" s="50">
        <v>19413</v>
      </c>
      <c r="EZ172" s="50">
        <v>19370</v>
      </c>
      <c r="FA172" s="50">
        <v>19439</v>
      </c>
      <c r="FB172" s="50">
        <v>19176</v>
      </c>
      <c r="FC172" s="50">
        <v>19348</v>
      </c>
      <c r="FD172" s="50">
        <v>18947</v>
      </c>
      <c r="FE172" s="50">
        <v>18110</v>
      </c>
      <c r="FF172" s="50">
        <v>18149</v>
      </c>
      <c r="FG172" s="50">
        <v>17025</v>
      </c>
      <c r="FH172" s="50">
        <v>16244</v>
      </c>
      <c r="FI172" s="50">
        <v>15695</v>
      </c>
      <c r="FJ172" s="50">
        <v>15021</v>
      </c>
      <c r="FK172" s="50">
        <v>14635</v>
      </c>
      <c r="FL172" s="50">
        <v>13738</v>
      </c>
      <c r="FM172" s="50">
        <v>12984</v>
      </c>
      <c r="FN172" s="50">
        <v>12986</v>
      </c>
      <c r="FO172" s="50">
        <v>12899</v>
      </c>
      <c r="FP172" s="50">
        <v>12372</v>
      </c>
      <c r="FQ172" s="50">
        <v>12576</v>
      </c>
      <c r="FR172" s="50">
        <v>12905</v>
      </c>
      <c r="FS172" s="50">
        <v>12796</v>
      </c>
      <c r="FT172" s="50">
        <v>13573</v>
      </c>
      <c r="FU172" s="50">
        <v>15000</v>
      </c>
      <c r="FV172" s="50">
        <v>10941</v>
      </c>
      <c r="FW172" s="50">
        <v>10631</v>
      </c>
      <c r="FX172" s="50">
        <v>10544</v>
      </c>
      <c r="FY172" s="50">
        <v>9858</v>
      </c>
      <c r="FZ172" s="50">
        <v>8890</v>
      </c>
      <c r="GA172" s="50">
        <v>7977</v>
      </c>
      <c r="GB172" s="50">
        <v>7927</v>
      </c>
      <c r="GC172" s="50">
        <v>7511</v>
      </c>
      <c r="GD172" s="50">
        <v>7264</v>
      </c>
      <c r="GE172" s="50">
        <v>6562</v>
      </c>
      <c r="GF172" s="50">
        <v>6032</v>
      </c>
      <c r="GG172" s="50">
        <v>5460</v>
      </c>
      <c r="GH172" s="50">
        <v>4694</v>
      </c>
      <c r="GI172" s="50">
        <v>4188</v>
      </c>
      <c r="GJ172" s="50">
        <v>3903</v>
      </c>
      <c r="GK172" s="50">
        <v>3371</v>
      </c>
      <c r="GL172" s="51">
        <v>13486</v>
      </c>
    </row>
    <row r="173" spans="1:194" s="1" customFormat="1" hidden="1" x14ac:dyDescent="0.25">
      <c r="A173" s="120" t="s">
        <v>223</v>
      </c>
      <c r="B173" s="112" t="s">
        <v>408</v>
      </c>
      <c r="C173" s="151" t="str">
        <f t="shared" si="55"/>
        <v>England ICS - Hampshire and the Isle of Wight</v>
      </c>
      <c r="D173" s="83">
        <f t="shared" si="65"/>
        <v>715426</v>
      </c>
      <c r="E173" s="83">
        <f t="shared" si="66"/>
        <v>747588</v>
      </c>
      <c r="F173" s="113">
        <f t="shared" si="67"/>
        <v>1831473</v>
      </c>
      <c r="G173" s="52">
        <f t="shared" si="68"/>
        <v>904764</v>
      </c>
      <c r="H173" s="53">
        <f t="shared" si="69"/>
        <v>926709</v>
      </c>
      <c r="I173" s="52">
        <f t="shared" si="70"/>
        <v>715426</v>
      </c>
      <c r="J173" s="115">
        <f t="shared" si="71"/>
        <v>747588</v>
      </c>
      <c r="K173" s="117">
        <f t="shared" si="72"/>
        <v>189338</v>
      </c>
      <c r="L173" s="51">
        <f t="shared" si="73"/>
        <v>179121</v>
      </c>
      <c r="M173" s="117">
        <v>9043</v>
      </c>
      <c r="N173" s="50">
        <v>9234</v>
      </c>
      <c r="O173" s="50">
        <v>9582</v>
      </c>
      <c r="P173" s="50">
        <v>10068</v>
      </c>
      <c r="Q173" s="50">
        <v>10525</v>
      </c>
      <c r="R173" s="50">
        <v>10726</v>
      </c>
      <c r="S173" s="50">
        <v>10854</v>
      </c>
      <c r="T173" s="50">
        <v>11169</v>
      </c>
      <c r="U173" s="50">
        <v>11433</v>
      </c>
      <c r="V173" s="50">
        <v>11445</v>
      </c>
      <c r="W173" s="50">
        <v>11188</v>
      </c>
      <c r="X173" s="50">
        <v>11084</v>
      </c>
      <c r="Y173" s="50">
        <v>11026</v>
      </c>
      <c r="Z173" s="50">
        <v>10909</v>
      </c>
      <c r="AA173" s="50">
        <v>10837</v>
      </c>
      <c r="AB173" s="50">
        <v>10222</v>
      </c>
      <c r="AC173" s="50">
        <v>10089</v>
      </c>
      <c r="AD173" s="50">
        <v>9904</v>
      </c>
      <c r="AE173" s="50">
        <v>10216</v>
      </c>
      <c r="AF173" s="50">
        <v>12155</v>
      </c>
      <c r="AG173" s="50">
        <v>13118</v>
      </c>
      <c r="AH173" s="50">
        <v>13586</v>
      </c>
      <c r="AI173" s="50">
        <v>12994</v>
      </c>
      <c r="AJ173" s="50">
        <v>12764</v>
      </c>
      <c r="AK173" s="50">
        <v>12150</v>
      </c>
      <c r="AL173" s="50">
        <v>11738</v>
      </c>
      <c r="AM173" s="50">
        <v>12028</v>
      </c>
      <c r="AN173" s="50">
        <v>11793</v>
      </c>
      <c r="AO173" s="50">
        <v>12004</v>
      </c>
      <c r="AP173" s="50">
        <v>11864</v>
      </c>
      <c r="AQ173" s="50">
        <v>11828</v>
      </c>
      <c r="AR173" s="50">
        <v>11089</v>
      </c>
      <c r="AS173" s="50">
        <v>11028</v>
      </c>
      <c r="AT173" s="50">
        <v>10573</v>
      </c>
      <c r="AU173" s="50">
        <v>10527</v>
      </c>
      <c r="AV173" s="50">
        <v>10731</v>
      </c>
      <c r="AW173" s="50">
        <v>10340</v>
      </c>
      <c r="AX173" s="50">
        <v>10708</v>
      </c>
      <c r="AY173" s="50">
        <v>10332</v>
      </c>
      <c r="AZ173" s="50">
        <v>10714</v>
      </c>
      <c r="BA173" s="50">
        <v>10928</v>
      </c>
      <c r="BB173" s="50">
        <v>10483</v>
      </c>
      <c r="BC173" s="50">
        <v>9860</v>
      </c>
      <c r="BD173" s="50">
        <v>9894</v>
      </c>
      <c r="BE173" s="50">
        <v>10191</v>
      </c>
      <c r="BF173" s="50">
        <v>10698</v>
      </c>
      <c r="BG173" s="50">
        <v>10766</v>
      </c>
      <c r="BH173" s="50">
        <v>11632</v>
      </c>
      <c r="BI173" s="50">
        <v>11689</v>
      </c>
      <c r="BJ173" s="50">
        <v>12183</v>
      </c>
      <c r="BK173" s="50">
        <v>11937</v>
      </c>
      <c r="BL173" s="50">
        <v>12166</v>
      </c>
      <c r="BM173" s="50">
        <v>11981</v>
      </c>
      <c r="BN173" s="50">
        <v>12543</v>
      </c>
      <c r="BO173" s="50">
        <v>12694</v>
      </c>
      <c r="BP173" s="50">
        <v>12903</v>
      </c>
      <c r="BQ173" s="50">
        <v>12885</v>
      </c>
      <c r="BR173" s="50">
        <v>12727</v>
      </c>
      <c r="BS173" s="50">
        <v>12193</v>
      </c>
      <c r="BT173" s="50">
        <v>11995</v>
      </c>
      <c r="BU173" s="50">
        <v>11494</v>
      </c>
      <c r="BV173" s="50">
        <v>11366</v>
      </c>
      <c r="BW173" s="50">
        <v>11049</v>
      </c>
      <c r="BX173" s="50">
        <v>10626</v>
      </c>
      <c r="BY173" s="50">
        <v>10226</v>
      </c>
      <c r="BZ173" s="50">
        <v>9550</v>
      </c>
      <c r="CA173" s="50">
        <v>9412</v>
      </c>
      <c r="CB173" s="50">
        <v>9316</v>
      </c>
      <c r="CC173" s="50">
        <v>8966</v>
      </c>
      <c r="CD173" s="50">
        <v>9000</v>
      </c>
      <c r="CE173" s="50">
        <v>9245</v>
      </c>
      <c r="CF173" s="50">
        <v>9673</v>
      </c>
      <c r="CG173" s="50">
        <v>10125</v>
      </c>
      <c r="CH173" s="50">
        <v>11352</v>
      </c>
      <c r="CI173" s="50">
        <v>8663</v>
      </c>
      <c r="CJ173" s="50">
        <v>8288</v>
      </c>
      <c r="CK173" s="50">
        <v>7892</v>
      </c>
      <c r="CL173" s="50">
        <v>7068</v>
      </c>
      <c r="CM173" s="50">
        <v>6110</v>
      </c>
      <c r="CN173" s="50">
        <v>5233</v>
      </c>
      <c r="CO173" s="50">
        <v>5416</v>
      </c>
      <c r="CP173" s="50">
        <v>5054</v>
      </c>
      <c r="CQ173" s="50">
        <v>4671</v>
      </c>
      <c r="CR173" s="50">
        <v>4261</v>
      </c>
      <c r="CS173" s="50">
        <v>4027</v>
      </c>
      <c r="CT173" s="50">
        <v>3482</v>
      </c>
      <c r="CU173" s="50">
        <v>3140</v>
      </c>
      <c r="CV173" s="50">
        <v>2676</v>
      </c>
      <c r="CW173" s="50">
        <v>2402</v>
      </c>
      <c r="CX173" s="50">
        <v>2054</v>
      </c>
      <c r="CY173" s="51">
        <v>6961</v>
      </c>
      <c r="CZ173" s="117">
        <v>8539</v>
      </c>
      <c r="DA173" s="50">
        <v>8912</v>
      </c>
      <c r="DB173" s="50">
        <v>9098</v>
      </c>
      <c r="DC173" s="50">
        <v>9688</v>
      </c>
      <c r="DD173" s="50">
        <v>10045</v>
      </c>
      <c r="DE173" s="50">
        <v>10107</v>
      </c>
      <c r="DF173" s="50">
        <v>10299</v>
      </c>
      <c r="DG173" s="50">
        <v>10482</v>
      </c>
      <c r="DH173" s="50">
        <v>10876</v>
      </c>
      <c r="DI173" s="50">
        <v>10824</v>
      </c>
      <c r="DJ173" s="50">
        <v>10715</v>
      </c>
      <c r="DK173" s="50">
        <v>10433</v>
      </c>
      <c r="DL173" s="50">
        <v>10615</v>
      </c>
      <c r="DM173" s="50">
        <v>10255</v>
      </c>
      <c r="DN173" s="50">
        <v>9858</v>
      </c>
      <c r="DO173" s="50">
        <v>9491</v>
      </c>
      <c r="DP173" s="50">
        <v>9648</v>
      </c>
      <c r="DQ173" s="50">
        <v>9236</v>
      </c>
      <c r="DR173" s="50">
        <v>9476</v>
      </c>
      <c r="DS173" s="50">
        <v>11165</v>
      </c>
      <c r="DT173" s="50">
        <v>11649</v>
      </c>
      <c r="DU173" s="50">
        <v>11962</v>
      </c>
      <c r="DV173" s="50">
        <v>11254</v>
      </c>
      <c r="DW173" s="50">
        <v>11261</v>
      </c>
      <c r="DX173" s="50">
        <v>10785</v>
      </c>
      <c r="DY173" s="50">
        <v>10606</v>
      </c>
      <c r="DZ173" s="50">
        <v>10909</v>
      </c>
      <c r="EA173" s="50">
        <v>11248</v>
      </c>
      <c r="EB173" s="50">
        <v>11068</v>
      </c>
      <c r="EC173" s="50">
        <v>11110</v>
      </c>
      <c r="ED173" s="50">
        <v>11292</v>
      </c>
      <c r="EE173" s="50">
        <v>11040</v>
      </c>
      <c r="EF173" s="50">
        <v>10995</v>
      </c>
      <c r="EG173" s="50">
        <v>10985</v>
      </c>
      <c r="EH173" s="50">
        <v>11084</v>
      </c>
      <c r="EI173" s="50">
        <v>11045</v>
      </c>
      <c r="EJ173" s="50">
        <v>10955</v>
      </c>
      <c r="EK173" s="50">
        <v>11014</v>
      </c>
      <c r="EL173" s="50">
        <v>11142</v>
      </c>
      <c r="EM173" s="50">
        <v>11208</v>
      </c>
      <c r="EN173" s="50">
        <v>11233</v>
      </c>
      <c r="EO173" s="50">
        <v>10883</v>
      </c>
      <c r="EP173" s="50">
        <v>10366</v>
      </c>
      <c r="EQ173" s="50">
        <v>10210</v>
      </c>
      <c r="ER173" s="50">
        <v>10453</v>
      </c>
      <c r="ES173" s="50">
        <v>11188</v>
      </c>
      <c r="ET173" s="50">
        <v>11201</v>
      </c>
      <c r="EU173" s="50">
        <v>11892</v>
      </c>
      <c r="EV173" s="50">
        <v>12144</v>
      </c>
      <c r="EW173" s="50">
        <v>12917</v>
      </c>
      <c r="EX173" s="50">
        <v>12247</v>
      </c>
      <c r="EY173" s="50">
        <v>12770</v>
      </c>
      <c r="EZ173" s="50">
        <v>13035</v>
      </c>
      <c r="FA173" s="50">
        <v>13089</v>
      </c>
      <c r="FB173" s="50">
        <v>13140</v>
      </c>
      <c r="FC173" s="50">
        <v>13624</v>
      </c>
      <c r="FD173" s="50">
        <v>13195</v>
      </c>
      <c r="FE173" s="50">
        <v>13301</v>
      </c>
      <c r="FF173" s="50">
        <v>12577</v>
      </c>
      <c r="FG173" s="50">
        <v>12267</v>
      </c>
      <c r="FH173" s="50">
        <v>11700</v>
      </c>
      <c r="FI173" s="50">
        <v>11576</v>
      </c>
      <c r="FJ173" s="50">
        <v>11235</v>
      </c>
      <c r="FK173" s="50">
        <v>10856</v>
      </c>
      <c r="FL173" s="50">
        <v>10231</v>
      </c>
      <c r="FM173" s="50">
        <v>10059</v>
      </c>
      <c r="FN173" s="50">
        <v>10105</v>
      </c>
      <c r="FO173" s="50">
        <v>10028</v>
      </c>
      <c r="FP173" s="50">
        <v>9790</v>
      </c>
      <c r="FQ173" s="50">
        <v>9799</v>
      </c>
      <c r="FR173" s="50">
        <v>10247</v>
      </c>
      <c r="FS173" s="50">
        <v>10627</v>
      </c>
      <c r="FT173" s="50">
        <v>11181</v>
      </c>
      <c r="FU173" s="50">
        <v>12424</v>
      </c>
      <c r="FV173" s="50">
        <v>9583</v>
      </c>
      <c r="FW173" s="50">
        <v>9106</v>
      </c>
      <c r="FX173" s="50">
        <v>8771</v>
      </c>
      <c r="FY173" s="50">
        <v>8222</v>
      </c>
      <c r="FZ173" s="50">
        <v>7282</v>
      </c>
      <c r="GA173" s="50">
        <v>6185</v>
      </c>
      <c r="GB173" s="50">
        <v>6500</v>
      </c>
      <c r="GC173" s="50">
        <v>6313</v>
      </c>
      <c r="GD173" s="50">
        <v>6149</v>
      </c>
      <c r="GE173" s="50">
        <v>5599</v>
      </c>
      <c r="GF173" s="50">
        <v>5186</v>
      </c>
      <c r="GG173" s="50">
        <v>4780</v>
      </c>
      <c r="GH173" s="50">
        <v>4231</v>
      </c>
      <c r="GI173" s="50">
        <v>4006</v>
      </c>
      <c r="GJ173" s="50">
        <v>3695</v>
      </c>
      <c r="GK173" s="50">
        <v>3325</v>
      </c>
      <c r="GL173" s="51">
        <v>13812</v>
      </c>
    </row>
    <row r="174" spans="1:194" s="1" customFormat="1" hidden="1" x14ac:dyDescent="0.25">
      <c r="A174" s="120" t="s">
        <v>223</v>
      </c>
      <c r="B174" s="112" t="s">
        <v>409</v>
      </c>
      <c r="C174" s="151" t="str">
        <f t="shared" si="55"/>
        <v>England ICS - Hertfordshire and West Essex</v>
      </c>
      <c r="D174" s="83">
        <f t="shared" si="65"/>
        <v>552598</v>
      </c>
      <c r="E174" s="83">
        <f t="shared" si="66"/>
        <v>594357</v>
      </c>
      <c r="F174" s="113">
        <f t="shared" si="67"/>
        <v>1488061</v>
      </c>
      <c r="G174" s="52">
        <f t="shared" si="68"/>
        <v>727451</v>
      </c>
      <c r="H174" s="53">
        <f t="shared" si="69"/>
        <v>760610</v>
      </c>
      <c r="I174" s="52">
        <f t="shared" si="70"/>
        <v>552598</v>
      </c>
      <c r="J174" s="115">
        <f t="shared" si="71"/>
        <v>594357</v>
      </c>
      <c r="K174" s="117">
        <f t="shared" si="72"/>
        <v>174853</v>
      </c>
      <c r="L174" s="51">
        <f t="shared" si="73"/>
        <v>166253</v>
      </c>
      <c r="M174" s="117">
        <v>8827</v>
      </c>
      <c r="N174" s="50">
        <v>9165</v>
      </c>
      <c r="O174" s="50">
        <v>9440</v>
      </c>
      <c r="P174" s="50">
        <v>9827</v>
      </c>
      <c r="Q174" s="50">
        <v>9830</v>
      </c>
      <c r="R174" s="50">
        <v>9837</v>
      </c>
      <c r="S174" s="50">
        <v>9985</v>
      </c>
      <c r="T174" s="50">
        <v>10216</v>
      </c>
      <c r="U174" s="50">
        <v>10375</v>
      </c>
      <c r="V174" s="50">
        <v>10446</v>
      </c>
      <c r="W174" s="50">
        <v>10427</v>
      </c>
      <c r="X174" s="50">
        <v>10194</v>
      </c>
      <c r="Y174" s="50">
        <v>10209</v>
      </c>
      <c r="Z174" s="50">
        <v>9796</v>
      </c>
      <c r="AA174" s="50">
        <v>9492</v>
      </c>
      <c r="AB174" s="50">
        <v>9145</v>
      </c>
      <c r="AC174" s="50">
        <v>9058</v>
      </c>
      <c r="AD174" s="50">
        <v>8584</v>
      </c>
      <c r="AE174" s="50">
        <v>8397</v>
      </c>
      <c r="AF174" s="50">
        <v>6681</v>
      </c>
      <c r="AG174" s="50">
        <v>6735</v>
      </c>
      <c r="AH174" s="50">
        <v>6960</v>
      </c>
      <c r="AI174" s="50">
        <v>7994</v>
      </c>
      <c r="AJ174" s="50">
        <v>8550</v>
      </c>
      <c r="AK174" s="50">
        <v>8650</v>
      </c>
      <c r="AL174" s="50">
        <v>8664</v>
      </c>
      <c r="AM174" s="50">
        <v>8906</v>
      </c>
      <c r="AN174" s="50">
        <v>8614</v>
      </c>
      <c r="AO174" s="50">
        <v>8537</v>
      </c>
      <c r="AP174" s="50">
        <v>8785</v>
      </c>
      <c r="AQ174" s="50">
        <v>8931</v>
      </c>
      <c r="AR174" s="50">
        <v>9140</v>
      </c>
      <c r="AS174" s="50">
        <v>9427</v>
      </c>
      <c r="AT174" s="50">
        <v>9185</v>
      </c>
      <c r="AU174" s="50">
        <v>9411</v>
      </c>
      <c r="AV174" s="50">
        <v>9214</v>
      </c>
      <c r="AW174" s="50">
        <v>9365</v>
      </c>
      <c r="AX174" s="50">
        <v>9558</v>
      </c>
      <c r="AY174" s="50">
        <v>10101</v>
      </c>
      <c r="AZ174" s="50">
        <v>10067</v>
      </c>
      <c r="BA174" s="50">
        <v>10659</v>
      </c>
      <c r="BB174" s="50">
        <v>10251</v>
      </c>
      <c r="BC174" s="50">
        <v>9800</v>
      </c>
      <c r="BD174" s="50">
        <v>9914</v>
      </c>
      <c r="BE174" s="50">
        <v>9790</v>
      </c>
      <c r="BF174" s="50">
        <v>9856</v>
      </c>
      <c r="BG174" s="50">
        <v>10005</v>
      </c>
      <c r="BH174" s="50">
        <v>10106</v>
      </c>
      <c r="BI174" s="50">
        <v>10117</v>
      </c>
      <c r="BJ174" s="50">
        <v>10518</v>
      </c>
      <c r="BK174" s="50">
        <v>10216</v>
      </c>
      <c r="BL174" s="50">
        <v>10372</v>
      </c>
      <c r="BM174" s="50">
        <v>10368</v>
      </c>
      <c r="BN174" s="50">
        <v>10471</v>
      </c>
      <c r="BO174" s="50">
        <v>10664</v>
      </c>
      <c r="BP174" s="50">
        <v>10608</v>
      </c>
      <c r="BQ174" s="50">
        <v>10174</v>
      </c>
      <c r="BR174" s="50">
        <v>10214</v>
      </c>
      <c r="BS174" s="50">
        <v>9761</v>
      </c>
      <c r="BT174" s="50">
        <v>9309</v>
      </c>
      <c r="BU174" s="50">
        <v>8725</v>
      </c>
      <c r="BV174" s="50">
        <v>8461</v>
      </c>
      <c r="BW174" s="50">
        <v>8100</v>
      </c>
      <c r="BX174" s="50">
        <v>7878</v>
      </c>
      <c r="BY174" s="50">
        <v>7410</v>
      </c>
      <c r="BZ174" s="50">
        <v>6913</v>
      </c>
      <c r="CA174" s="50">
        <v>6799</v>
      </c>
      <c r="CB174" s="50">
        <v>6529</v>
      </c>
      <c r="CC174" s="50">
        <v>6186</v>
      </c>
      <c r="CD174" s="50">
        <v>6064</v>
      </c>
      <c r="CE174" s="50">
        <v>6190</v>
      </c>
      <c r="CF174" s="50">
        <v>6122</v>
      </c>
      <c r="CG174" s="50">
        <v>6596</v>
      </c>
      <c r="CH174" s="50">
        <v>7155</v>
      </c>
      <c r="CI174" s="50">
        <v>5419</v>
      </c>
      <c r="CJ174" s="50">
        <v>5318</v>
      </c>
      <c r="CK174" s="50">
        <v>5205</v>
      </c>
      <c r="CL174" s="50">
        <v>4629</v>
      </c>
      <c r="CM174" s="50">
        <v>3904</v>
      </c>
      <c r="CN174" s="50">
        <v>3299</v>
      </c>
      <c r="CO174" s="50">
        <v>3485</v>
      </c>
      <c r="CP174" s="50">
        <v>3568</v>
      </c>
      <c r="CQ174" s="50">
        <v>3199</v>
      </c>
      <c r="CR174" s="50">
        <v>3078</v>
      </c>
      <c r="CS174" s="50">
        <v>2708</v>
      </c>
      <c r="CT174" s="50">
        <v>2502</v>
      </c>
      <c r="CU174" s="50">
        <v>2307</v>
      </c>
      <c r="CV174" s="50">
        <v>1910</v>
      </c>
      <c r="CW174" s="50">
        <v>1682</v>
      </c>
      <c r="CX174" s="50">
        <v>1453</v>
      </c>
      <c r="CY174" s="51">
        <v>4759</v>
      </c>
      <c r="CZ174" s="117">
        <v>8226</v>
      </c>
      <c r="DA174" s="50">
        <v>8457</v>
      </c>
      <c r="DB174" s="50">
        <v>8912</v>
      </c>
      <c r="DC174" s="50">
        <v>9104</v>
      </c>
      <c r="DD174" s="50">
        <v>9576</v>
      </c>
      <c r="DE174" s="50">
        <v>9502</v>
      </c>
      <c r="DF174" s="50">
        <v>9680</v>
      </c>
      <c r="DG174" s="50">
        <v>9602</v>
      </c>
      <c r="DH174" s="50">
        <v>10088</v>
      </c>
      <c r="DI174" s="50">
        <v>9982</v>
      </c>
      <c r="DJ174" s="50">
        <v>10028</v>
      </c>
      <c r="DK174" s="50">
        <v>9627</v>
      </c>
      <c r="DL174" s="50">
        <v>9727</v>
      </c>
      <c r="DM174" s="50">
        <v>9169</v>
      </c>
      <c r="DN174" s="50">
        <v>9024</v>
      </c>
      <c r="DO174" s="50">
        <v>8534</v>
      </c>
      <c r="DP174" s="50">
        <v>8756</v>
      </c>
      <c r="DQ174" s="50">
        <v>8259</v>
      </c>
      <c r="DR174" s="50">
        <v>7795</v>
      </c>
      <c r="DS174" s="50">
        <v>5869</v>
      </c>
      <c r="DT174" s="50">
        <v>5779</v>
      </c>
      <c r="DU174" s="50">
        <v>6690</v>
      </c>
      <c r="DV174" s="50">
        <v>7418</v>
      </c>
      <c r="DW174" s="50">
        <v>8426</v>
      </c>
      <c r="DX174" s="50">
        <v>8474</v>
      </c>
      <c r="DY174" s="50">
        <v>8647</v>
      </c>
      <c r="DZ174" s="50">
        <v>8742</v>
      </c>
      <c r="EA174" s="50">
        <v>8747</v>
      </c>
      <c r="EB174" s="50">
        <v>8816</v>
      </c>
      <c r="EC174" s="50">
        <v>9141</v>
      </c>
      <c r="ED174" s="50">
        <v>9437</v>
      </c>
      <c r="EE174" s="50">
        <v>9912</v>
      </c>
      <c r="EF174" s="50">
        <v>10439</v>
      </c>
      <c r="EG174" s="50">
        <v>10329</v>
      </c>
      <c r="EH174" s="50">
        <v>10242</v>
      </c>
      <c r="EI174" s="50">
        <v>10315</v>
      </c>
      <c r="EJ174" s="50">
        <v>10610</v>
      </c>
      <c r="EK174" s="50">
        <v>10964</v>
      </c>
      <c r="EL174" s="50">
        <v>11136</v>
      </c>
      <c r="EM174" s="50">
        <v>11425</v>
      </c>
      <c r="EN174" s="50">
        <v>11406</v>
      </c>
      <c r="EO174" s="50">
        <v>10949</v>
      </c>
      <c r="EP174" s="50">
        <v>10156</v>
      </c>
      <c r="EQ174" s="50">
        <v>9951</v>
      </c>
      <c r="ER174" s="50">
        <v>10253</v>
      </c>
      <c r="ES174" s="50">
        <v>10331</v>
      </c>
      <c r="ET174" s="50">
        <v>10269</v>
      </c>
      <c r="EU174" s="50">
        <v>10451</v>
      </c>
      <c r="EV174" s="50">
        <v>10926</v>
      </c>
      <c r="EW174" s="50">
        <v>11071</v>
      </c>
      <c r="EX174" s="50">
        <v>10469</v>
      </c>
      <c r="EY174" s="50">
        <v>10690</v>
      </c>
      <c r="EZ174" s="50">
        <v>10876</v>
      </c>
      <c r="FA174" s="50">
        <v>10915</v>
      </c>
      <c r="FB174" s="50">
        <v>11037</v>
      </c>
      <c r="FC174" s="50">
        <v>11017</v>
      </c>
      <c r="FD174" s="50">
        <v>10577</v>
      </c>
      <c r="FE174" s="50">
        <v>10366</v>
      </c>
      <c r="FF174" s="50">
        <v>9884</v>
      </c>
      <c r="FG174" s="50">
        <v>9477</v>
      </c>
      <c r="FH174" s="50">
        <v>8979</v>
      </c>
      <c r="FI174" s="50">
        <v>8736</v>
      </c>
      <c r="FJ174" s="50">
        <v>8357</v>
      </c>
      <c r="FK174" s="50">
        <v>7837</v>
      </c>
      <c r="FL174" s="50">
        <v>7670</v>
      </c>
      <c r="FM174" s="50">
        <v>7249</v>
      </c>
      <c r="FN174" s="50">
        <v>7199</v>
      </c>
      <c r="FO174" s="50">
        <v>6834</v>
      </c>
      <c r="FP174" s="50">
        <v>6567</v>
      </c>
      <c r="FQ174" s="50">
        <v>6743</v>
      </c>
      <c r="FR174" s="50">
        <v>6831</v>
      </c>
      <c r="FS174" s="50">
        <v>7017</v>
      </c>
      <c r="FT174" s="50">
        <v>7272</v>
      </c>
      <c r="FU174" s="50">
        <v>8306</v>
      </c>
      <c r="FV174" s="50">
        <v>6199</v>
      </c>
      <c r="FW174" s="50">
        <v>5937</v>
      </c>
      <c r="FX174" s="50">
        <v>5796</v>
      </c>
      <c r="FY174" s="50">
        <v>5626</v>
      </c>
      <c r="FZ174" s="50">
        <v>4789</v>
      </c>
      <c r="GA174" s="50">
        <v>4203</v>
      </c>
      <c r="GB174" s="50">
        <v>4506</v>
      </c>
      <c r="GC174" s="50">
        <v>4431</v>
      </c>
      <c r="GD174" s="50">
        <v>4325</v>
      </c>
      <c r="GE174" s="50">
        <v>4034</v>
      </c>
      <c r="GF174" s="50">
        <v>3722</v>
      </c>
      <c r="GG174" s="50">
        <v>3533</v>
      </c>
      <c r="GH174" s="50">
        <v>3215</v>
      </c>
      <c r="GI174" s="50">
        <v>2853</v>
      </c>
      <c r="GJ174" s="50">
        <v>2773</v>
      </c>
      <c r="GK174" s="50">
        <v>2416</v>
      </c>
      <c r="GL174" s="51">
        <v>9978</v>
      </c>
    </row>
    <row r="175" spans="1:194" s="1" customFormat="1" hidden="1" x14ac:dyDescent="0.25">
      <c r="A175" s="120" t="s">
        <v>223</v>
      </c>
      <c r="B175" s="112" t="s">
        <v>410</v>
      </c>
      <c r="C175" s="151" t="str">
        <f t="shared" si="55"/>
        <v>England ICS - Hertfordshire and Worcestershire</v>
      </c>
      <c r="D175" s="83">
        <f t="shared" si="65"/>
        <v>309932</v>
      </c>
      <c r="E175" s="83">
        <f t="shared" si="66"/>
        <v>326371</v>
      </c>
      <c r="F175" s="113">
        <f t="shared" si="67"/>
        <v>791685</v>
      </c>
      <c r="G175" s="52">
        <f t="shared" si="68"/>
        <v>389585</v>
      </c>
      <c r="H175" s="53">
        <f t="shared" si="69"/>
        <v>402100</v>
      </c>
      <c r="I175" s="52">
        <f t="shared" si="70"/>
        <v>309932</v>
      </c>
      <c r="J175" s="115">
        <f t="shared" si="71"/>
        <v>326371</v>
      </c>
      <c r="K175" s="117">
        <f t="shared" si="72"/>
        <v>79653</v>
      </c>
      <c r="L175" s="51">
        <f t="shared" si="73"/>
        <v>75729</v>
      </c>
      <c r="M175" s="117">
        <v>3586</v>
      </c>
      <c r="N175" s="50">
        <v>3824</v>
      </c>
      <c r="O175" s="50">
        <v>4052</v>
      </c>
      <c r="P175" s="50">
        <v>4265</v>
      </c>
      <c r="Q175" s="50">
        <v>4399</v>
      </c>
      <c r="R175" s="50">
        <v>4458</v>
      </c>
      <c r="S175" s="50">
        <v>4499</v>
      </c>
      <c r="T175" s="50">
        <v>4763</v>
      </c>
      <c r="U175" s="50">
        <v>4819</v>
      </c>
      <c r="V175" s="50">
        <v>4733</v>
      </c>
      <c r="W175" s="50">
        <v>4693</v>
      </c>
      <c r="X175" s="50">
        <v>4645</v>
      </c>
      <c r="Y175" s="50">
        <v>4792</v>
      </c>
      <c r="Z175" s="50">
        <v>4647</v>
      </c>
      <c r="AA175" s="50">
        <v>4365</v>
      </c>
      <c r="AB175" s="50">
        <v>4503</v>
      </c>
      <c r="AC175" s="50">
        <v>4431</v>
      </c>
      <c r="AD175" s="50">
        <v>4179</v>
      </c>
      <c r="AE175" s="50">
        <v>4041</v>
      </c>
      <c r="AF175" s="50">
        <v>3450</v>
      </c>
      <c r="AG175" s="50">
        <v>3420</v>
      </c>
      <c r="AH175" s="50">
        <v>3545</v>
      </c>
      <c r="AI175" s="50">
        <v>3987</v>
      </c>
      <c r="AJ175" s="50">
        <v>4271</v>
      </c>
      <c r="AK175" s="50">
        <v>4449</v>
      </c>
      <c r="AL175" s="50">
        <v>4271</v>
      </c>
      <c r="AM175" s="50">
        <v>4482</v>
      </c>
      <c r="AN175" s="50">
        <v>4453</v>
      </c>
      <c r="AO175" s="50">
        <v>4462</v>
      </c>
      <c r="AP175" s="50">
        <v>4773</v>
      </c>
      <c r="AQ175" s="50">
        <v>4712</v>
      </c>
      <c r="AR175" s="50">
        <v>4557</v>
      </c>
      <c r="AS175" s="50">
        <v>4481</v>
      </c>
      <c r="AT175" s="50">
        <v>4454</v>
      </c>
      <c r="AU175" s="50">
        <v>4536</v>
      </c>
      <c r="AV175" s="50">
        <v>4428</v>
      </c>
      <c r="AW175" s="50">
        <v>4332</v>
      </c>
      <c r="AX175" s="50">
        <v>4404</v>
      </c>
      <c r="AY175" s="50">
        <v>4465</v>
      </c>
      <c r="AZ175" s="50">
        <v>4539</v>
      </c>
      <c r="BA175" s="50">
        <v>4550</v>
      </c>
      <c r="BB175" s="50">
        <v>4453</v>
      </c>
      <c r="BC175" s="50">
        <v>4233</v>
      </c>
      <c r="BD175" s="50">
        <v>4243</v>
      </c>
      <c r="BE175" s="50">
        <v>4374</v>
      </c>
      <c r="BF175" s="50">
        <v>4490</v>
      </c>
      <c r="BG175" s="50">
        <v>4714</v>
      </c>
      <c r="BH175" s="50">
        <v>4913</v>
      </c>
      <c r="BI175" s="50">
        <v>5293</v>
      </c>
      <c r="BJ175" s="50">
        <v>5436</v>
      </c>
      <c r="BK175" s="50">
        <v>5344</v>
      </c>
      <c r="BL175" s="50">
        <v>5571</v>
      </c>
      <c r="BM175" s="50">
        <v>5566</v>
      </c>
      <c r="BN175" s="50">
        <v>5929</v>
      </c>
      <c r="BO175" s="50">
        <v>5933</v>
      </c>
      <c r="BP175" s="50">
        <v>5951</v>
      </c>
      <c r="BQ175" s="50">
        <v>5866</v>
      </c>
      <c r="BR175" s="50">
        <v>5821</v>
      </c>
      <c r="BS175" s="50">
        <v>5661</v>
      </c>
      <c r="BT175" s="50">
        <v>5432</v>
      </c>
      <c r="BU175" s="50">
        <v>5242</v>
      </c>
      <c r="BV175" s="50">
        <v>5159</v>
      </c>
      <c r="BW175" s="50">
        <v>5096</v>
      </c>
      <c r="BX175" s="50">
        <v>4744</v>
      </c>
      <c r="BY175" s="50">
        <v>4764</v>
      </c>
      <c r="BZ175" s="50">
        <v>4649</v>
      </c>
      <c r="CA175" s="50">
        <v>4835</v>
      </c>
      <c r="CB175" s="50">
        <v>4784</v>
      </c>
      <c r="CC175" s="50">
        <v>4681</v>
      </c>
      <c r="CD175" s="50">
        <v>4683</v>
      </c>
      <c r="CE175" s="50">
        <v>4851</v>
      </c>
      <c r="CF175" s="50">
        <v>5122</v>
      </c>
      <c r="CG175" s="50">
        <v>5132</v>
      </c>
      <c r="CH175" s="50">
        <v>5381</v>
      </c>
      <c r="CI175" s="50">
        <v>4189</v>
      </c>
      <c r="CJ175" s="50">
        <v>4016</v>
      </c>
      <c r="CK175" s="50">
        <v>4135</v>
      </c>
      <c r="CL175" s="50">
        <v>3526</v>
      </c>
      <c r="CM175" s="50">
        <v>3179</v>
      </c>
      <c r="CN175" s="50">
        <v>2638</v>
      </c>
      <c r="CO175" s="50">
        <v>2613</v>
      </c>
      <c r="CP175" s="50">
        <v>2582</v>
      </c>
      <c r="CQ175" s="50">
        <v>2280</v>
      </c>
      <c r="CR175" s="50">
        <v>2189</v>
      </c>
      <c r="CS175" s="50">
        <v>1863</v>
      </c>
      <c r="CT175" s="50">
        <v>1731</v>
      </c>
      <c r="CU175" s="50">
        <v>1450</v>
      </c>
      <c r="CV175" s="50">
        <v>1190</v>
      </c>
      <c r="CW175" s="50">
        <v>1122</v>
      </c>
      <c r="CX175" s="50">
        <v>857</v>
      </c>
      <c r="CY175" s="51">
        <v>2964</v>
      </c>
      <c r="CZ175" s="117">
        <v>3415</v>
      </c>
      <c r="DA175" s="50">
        <v>3748</v>
      </c>
      <c r="DB175" s="50">
        <v>3944</v>
      </c>
      <c r="DC175" s="50">
        <v>4022</v>
      </c>
      <c r="DD175" s="50">
        <v>4178</v>
      </c>
      <c r="DE175" s="50">
        <v>4162</v>
      </c>
      <c r="DF175" s="50">
        <v>4279</v>
      </c>
      <c r="DG175" s="50">
        <v>4528</v>
      </c>
      <c r="DH175" s="50">
        <v>4620</v>
      </c>
      <c r="DI175" s="50">
        <v>4585</v>
      </c>
      <c r="DJ175" s="50">
        <v>4389</v>
      </c>
      <c r="DK175" s="50">
        <v>4470</v>
      </c>
      <c r="DL175" s="50">
        <v>4352</v>
      </c>
      <c r="DM175" s="50">
        <v>4394</v>
      </c>
      <c r="DN175" s="50">
        <v>4338</v>
      </c>
      <c r="DO175" s="50">
        <v>4248</v>
      </c>
      <c r="DP175" s="50">
        <v>4136</v>
      </c>
      <c r="DQ175" s="50">
        <v>3921</v>
      </c>
      <c r="DR175" s="50">
        <v>3961</v>
      </c>
      <c r="DS175" s="50">
        <v>3263</v>
      </c>
      <c r="DT175" s="50">
        <v>3172</v>
      </c>
      <c r="DU175" s="50">
        <v>3464</v>
      </c>
      <c r="DV175" s="50">
        <v>3806</v>
      </c>
      <c r="DW175" s="50">
        <v>4000</v>
      </c>
      <c r="DX175" s="50">
        <v>4084</v>
      </c>
      <c r="DY175" s="50">
        <v>4175</v>
      </c>
      <c r="DZ175" s="50">
        <v>4131</v>
      </c>
      <c r="EA175" s="50">
        <v>4161</v>
      </c>
      <c r="EB175" s="50">
        <v>4487</v>
      </c>
      <c r="EC175" s="50">
        <v>4619</v>
      </c>
      <c r="ED175" s="50">
        <v>4625</v>
      </c>
      <c r="EE175" s="50">
        <v>4635</v>
      </c>
      <c r="EF175" s="50">
        <v>4489</v>
      </c>
      <c r="EG175" s="50">
        <v>4541</v>
      </c>
      <c r="EH175" s="50">
        <v>4528</v>
      </c>
      <c r="EI175" s="50">
        <v>4544</v>
      </c>
      <c r="EJ175" s="50">
        <v>4655</v>
      </c>
      <c r="EK175" s="50">
        <v>4778</v>
      </c>
      <c r="EL175" s="50">
        <v>4591</v>
      </c>
      <c r="EM175" s="50">
        <v>4745</v>
      </c>
      <c r="EN175" s="50">
        <v>4981</v>
      </c>
      <c r="EO175" s="50">
        <v>4754</v>
      </c>
      <c r="EP175" s="50">
        <v>4164</v>
      </c>
      <c r="EQ175" s="50">
        <v>4401</v>
      </c>
      <c r="ER175" s="50">
        <v>4459</v>
      </c>
      <c r="ES175" s="50">
        <v>4681</v>
      </c>
      <c r="ET175" s="50">
        <v>4847</v>
      </c>
      <c r="EU175" s="50">
        <v>5076</v>
      </c>
      <c r="EV175" s="50">
        <v>5585</v>
      </c>
      <c r="EW175" s="50">
        <v>5769</v>
      </c>
      <c r="EX175" s="50">
        <v>5621</v>
      </c>
      <c r="EY175" s="50">
        <v>5896</v>
      </c>
      <c r="EZ175" s="50">
        <v>6006</v>
      </c>
      <c r="FA175" s="50">
        <v>6047</v>
      </c>
      <c r="FB175" s="50">
        <v>6103</v>
      </c>
      <c r="FC175" s="50">
        <v>6161</v>
      </c>
      <c r="FD175" s="50">
        <v>5988</v>
      </c>
      <c r="FE175" s="50">
        <v>5864</v>
      </c>
      <c r="FF175" s="50">
        <v>5775</v>
      </c>
      <c r="FG175" s="50">
        <v>5445</v>
      </c>
      <c r="FH175" s="50">
        <v>5285</v>
      </c>
      <c r="FI175" s="50">
        <v>5247</v>
      </c>
      <c r="FJ175" s="50">
        <v>5278</v>
      </c>
      <c r="FK175" s="50">
        <v>5132</v>
      </c>
      <c r="FL175" s="50">
        <v>5097</v>
      </c>
      <c r="FM175" s="50">
        <v>4966</v>
      </c>
      <c r="FN175" s="50">
        <v>5210</v>
      </c>
      <c r="FO175" s="50">
        <v>5181</v>
      </c>
      <c r="FP175" s="50">
        <v>4810</v>
      </c>
      <c r="FQ175" s="50">
        <v>4983</v>
      </c>
      <c r="FR175" s="50">
        <v>4933</v>
      </c>
      <c r="FS175" s="50">
        <v>5271</v>
      </c>
      <c r="FT175" s="50">
        <v>5229</v>
      </c>
      <c r="FU175" s="50">
        <v>5690</v>
      </c>
      <c r="FV175" s="50">
        <v>4546</v>
      </c>
      <c r="FW175" s="50">
        <v>4479</v>
      </c>
      <c r="FX175" s="50">
        <v>4473</v>
      </c>
      <c r="FY175" s="50">
        <v>3915</v>
      </c>
      <c r="FZ175" s="50">
        <v>3419</v>
      </c>
      <c r="GA175" s="50">
        <v>3068</v>
      </c>
      <c r="GB175" s="50">
        <v>3020</v>
      </c>
      <c r="GC175" s="50">
        <v>2950</v>
      </c>
      <c r="GD175" s="50">
        <v>2767</v>
      </c>
      <c r="GE175" s="50">
        <v>2681</v>
      </c>
      <c r="GF175" s="50">
        <v>2251</v>
      </c>
      <c r="GG175" s="50">
        <v>2108</v>
      </c>
      <c r="GH175" s="50">
        <v>1991</v>
      </c>
      <c r="GI175" s="50">
        <v>1786</v>
      </c>
      <c r="GJ175" s="50">
        <v>1628</v>
      </c>
      <c r="GK175" s="50">
        <v>1473</v>
      </c>
      <c r="GL175" s="51">
        <v>6427</v>
      </c>
    </row>
    <row r="176" spans="1:194" s="1" customFormat="1" hidden="1" x14ac:dyDescent="0.25">
      <c r="A176" s="120" t="s">
        <v>223</v>
      </c>
      <c r="B176" s="112" t="s">
        <v>411</v>
      </c>
      <c r="C176" s="151" t="str">
        <f t="shared" si="55"/>
        <v>England ICS - Humber, Coast and Vale</v>
      </c>
      <c r="D176" s="83">
        <f t="shared" si="65"/>
        <v>671757</v>
      </c>
      <c r="E176" s="83">
        <f t="shared" si="66"/>
        <v>701707</v>
      </c>
      <c r="F176" s="113">
        <f t="shared" si="67"/>
        <v>1708723</v>
      </c>
      <c r="G176" s="52">
        <f t="shared" si="68"/>
        <v>843891</v>
      </c>
      <c r="H176" s="53">
        <f t="shared" si="69"/>
        <v>864832</v>
      </c>
      <c r="I176" s="52">
        <f t="shared" si="70"/>
        <v>671757</v>
      </c>
      <c r="J176" s="115">
        <f t="shared" si="71"/>
        <v>701707</v>
      </c>
      <c r="K176" s="117">
        <f t="shared" si="72"/>
        <v>172134</v>
      </c>
      <c r="L176" s="51">
        <f t="shared" si="73"/>
        <v>163125</v>
      </c>
      <c r="M176" s="117">
        <v>7903</v>
      </c>
      <c r="N176" s="50">
        <v>8260</v>
      </c>
      <c r="O176" s="50">
        <v>8670</v>
      </c>
      <c r="P176" s="50">
        <v>9341</v>
      </c>
      <c r="Q176" s="50">
        <v>9532</v>
      </c>
      <c r="R176" s="50">
        <v>9549</v>
      </c>
      <c r="S176" s="50">
        <v>9721</v>
      </c>
      <c r="T176" s="50">
        <v>9844</v>
      </c>
      <c r="U176" s="50">
        <v>10192</v>
      </c>
      <c r="V176" s="50">
        <v>10310</v>
      </c>
      <c r="W176" s="50">
        <v>10093</v>
      </c>
      <c r="X176" s="50">
        <v>10167</v>
      </c>
      <c r="Y176" s="50">
        <v>10232</v>
      </c>
      <c r="Z176" s="50">
        <v>10096</v>
      </c>
      <c r="AA176" s="50">
        <v>9758</v>
      </c>
      <c r="AB176" s="50">
        <v>9360</v>
      </c>
      <c r="AC176" s="50">
        <v>9388</v>
      </c>
      <c r="AD176" s="50">
        <v>9718</v>
      </c>
      <c r="AE176" s="50">
        <v>9383</v>
      </c>
      <c r="AF176" s="50">
        <v>9528</v>
      </c>
      <c r="AG176" s="50">
        <v>10031</v>
      </c>
      <c r="AH176" s="50">
        <v>10331</v>
      </c>
      <c r="AI176" s="50">
        <v>9976</v>
      </c>
      <c r="AJ176" s="50">
        <v>10201</v>
      </c>
      <c r="AK176" s="50">
        <v>9912</v>
      </c>
      <c r="AL176" s="50">
        <v>9654</v>
      </c>
      <c r="AM176" s="50">
        <v>10284</v>
      </c>
      <c r="AN176" s="50">
        <v>10552</v>
      </c>
      <c r="AO176" s="50">
        <v>10732</v>
      </c>
      <c r="AP176" s="50">
        <v>11199</v>
      </c>
      <c r="AQ176" s="50">
        <v>11037</v>
      </c>
      <c r="AR176" s="50">
        <v>10620</v>
      </c>
      <c r="AS176" s="50">
        <v>10451</v>
      </c>
      <c r="AT176" s="50">
        <v>10003</v>
      </c>
      <c r="AU176" s="50">
        <v>10204</v>
      </c>
      <c r="AV176" s="50">
        <v>9689</v>
      </c>
      <c r="AW176" s="50">
        <v>9725</v>
      </c>
      <c r="AX176" s="50">
        <v>9317</v>
      </c>
      <c r="AY176" s="50">
        <v>9650</v>
      </c>
      <c r="AZ176" s="50">
        <v>9723</v>
      </c>
      <c r="BA176" s="50">
        <v>9540</v>
      </c>
      <c r="BB176" s="50">
        <v>9396</v>
      </c>
      <c r="BC176" s="50">
        <v>8745</v>
      </c>
      <c r="BD176" s="50">
        <v>8708</v>
      </c>
      <c r="BE176" s="50">
        <v>9112</v>
      </c>
      <c r="BF176" s="50">
        <v>9555</v>
      </c>
      <c r="BG176" s="50">
        <v>9791</v>
      </c>
      <c r="BH176" s="50">
        <v>10537</v>
      </c>
      <c r="BI176" s="50">
        <v>11351</v>
      </c>
      <c r="BJ176" s="50">
        <v>11651</v>
      </c>
      <c r="BK176" s="50">
        <v>11411</v>
      </c>
      <c r="BL176" s="50">
        <v>11750</v>
      </c>
      <c r="BM176" s="50">
        <v>11792</v>
      </c>
      <c r="BN176" s="50">
        <v>12427</v>
      </c>
      <c r="BO176" s="50">
        <v>12240</v>
      </c>
      <c r="BP176" s="50">
        <v>12645</v>
      </c>
      <c r="BQ176" s="50">
        <v>12824</v>
      </c>
      <c r="BR176" s="50">
        <v>12648</v>
      </c>
      <c r="BS176" s="50">
        <v>12446</v>
      </c>
      <c r="BT176" s="50">
        <v>12063</v>
      </c>
      <c r="BU176" s="50">
        <v>11606</v>
      </c>
      <c r="BV176" s="50">
        <v>11206</v>
      </c>
      <c r="BW176" s="50">
        <v>11021</v>
      </c>
      <c r="BX176" s="50">
        <v>10709</v>
      </c>
      <c r="BY176" s="50">
        <v>10389</v>
      </c>
      <c r="BZ176" s="50">
        <v>9969</v>
      </c>
      <c r="CA176" s="50">
        <v>9996</v>
      </c>
      <c r="CB176" s="50">
        <v>9814</v>
      </c>
      <c r="CC176" s="50">
        <v>9503</v>
      </c>
      <c r="CD176" s="50">
        <v>9694</v>
      </c>
      <c r="CE176" s="50">
        <v>9717</v>
      </c>
      <c r="CF176" s="50">
        <v>10008</v>
      </c>
      <c r="CG176" s="50">
        <v>10547</v>
      </c>
      <c r="CH176" s="50">
        <v>11631</v>
      </c>
      <c r="CI176" s="50">
        <v>8493</v>
      </c>
      <c r="CJ176" s="50">
        <v>7967</v>
      </c>
      <c r="CK176" s="50">
        <v>7586</v>
      </c>
      <c r="CL176" s="50">
        <v>6884</v>
      </c>
      <c r="CM176" s="50">
        <v>5772</v>
      </c>
      <c r="CN176" s="50">
        <v>5054</v>
      </c>
      <c r="CO176" s="50">
        <v>5244</v>
      </c>
      <c r="CP176" s="50">
        <v>5075</v>
      </c>
      <c r="CQ176" s="50">
        <v>4838</v>
      </c>
      <c r="CR176" s="50">
        <v>4209</v>
      </c>
      <c r="CS176" s="50">
        <v>3910</v>
      </c>
      <c r="CT176" s="50">
        <v>3408</v>
      </c>
      <c r="CU176" s="50">
        <v>2924</v>
      </c>
      <c r="CV176" s="50">
        <v>2512</v>
      </c>
      <c r="CW176" s="50">
        <v>2064</v>
      </c>
      <c r="CX176" s="50">
        <v>1829</v>
      </c>
      <c r="CY176" s="51">
        <v>5344</v>
      </c>
      <c r="CZ176" s="117">
        <v>7459</v>
      </c>
      <c r="DA176" s="50">
        <v>7780</v>
      </c>
      <c r="DB176" s="50">
        <v>8310</v>
      </c>
      <c r="DC176" s="50">
        <v>8614</v>
      </c>
      <c r="DD176" s="50">
        <v>8894</v>
      </c>
      <c r="DE176" s="50">
        <v>9119</v>
      </c>
      <c r="DF176" s="50">
        <v>9183</v>
      </c>
      <c r="DG176" s="50">
        <v>9466</v>
      </c>
      <c r="DH176" s="50">
        <v>9961</v>
      </c>
      <c r="DI176" s="50">
        <v>9615</v>
      </c>
      <c r="DJ176" s="50">
        <v>9871</v>
      </c>
      <c r="DK176" s="50">
        <v>9651</v>
      </c>
      <c r="DL176" s="50">
        <v>9697</v>
      </c>
      <c r="DM176" s="50">
        <v>9363</v>
      </c>
      <c r="DN176" s="50">
        <v>9263</v>
      </c>
      <c r="DO176" s="50">
        <v>9143</v>
      </c>
      <c r="DP176" s="50">
        <v>8972</v>
      </c>
      <c r="DQ176" s="50">
        <v>8764</v>
      </c>
      <c r="DR176" s="50">
        <v>8610</v>
      </c>
      <c r="DS176" s="50">
        <v>8928</v>
      </c>
      <c r="DT176" s="50">
        <v>9200</v>
      </c>
      <c r="DU176" s="50">
        <v>9441</v>
      </c>
      <c r="DV176" s="50">
        <v>9364</v>
      </c>
      <c r="DW176" s="50">
        <v>9401</v>
      </c>
      <c r="DX176" s="50">
        <v>9224</v>
      </c>
      <c r="DY176" s="50">
        <v>8911</v>
      </c>
      <c r="DZ176" s="50">
        <v>9641</v>
      </c>
      <c r="EA176" s="50">
        <v>9541</v>
      </c>
      <c r="EB176" s="50">
        <v>10104</v>
      </c>
      <c r="EC176" s="50">
        <v>10389</v>
      </c>
      <c r="ED176" s="50">
        <v>10161</v>
      </c>
      <c r="EE176" s="50">
        <v>9929</v>
      </c>
      <c r="EF176" s="50">
        <v>10624</v>
      </c>
      <c r="EG176" s="50">
        <v>10011</v>
      </c>
      <c r="EH176" s="50">
        <v>10224</v>
      </c>
      <c r="EI176" s="50">
        <v>10149</v>
      </c>
      <c r="EJ176" s="50">
        <v>9792</v>
      </c>
      <c r="EK176" s="50">
        <v>9840</v>
      </c>
      <c r="EL176" s="50">
        <v>9699</v>
      </c>
      <c r="EM176" s="50">
        <v>10086</v>
      </c>
      <c r="EN176" s="50">
        <v>9683</v>
      </c>
      <c r="EO176" s="50">
        <v>9675</v>
      </c>
      <c r="EP176" s="50">
        <v>8856</v>
      </c>
      <c r="EQ176" s="50">
        <v>8620</v>
      </c>
      <c r="ER176" s="50">
        <v>9470</v>
      </c>
      <c r="ES176" s="50">
        <v>9794</v>
      </c>
      <c r="ET176" s="50">
        <v>10220</v>
      </c>
      <c r="EU176" s="50">
        <v>10789</v>
      </c>
      <c r="EV176" s="50">
        <v>11571</v>
      </c>
      <c r="EW176" s="50">
        <v>12113</v>
      </c>
      <c r="EX176" s="50">
        <v>11882</v>
      </c>
      <c r="EY176" s="50">
        <v>12660</v>
      </c>
      <c r="EZ176" s="50">
        <v>12502</v>
      </c>
      <c r="FA176" s="50">
        <v>12501</v>
      </c>
      <c r="FB176" s="50">
        <v>12702</v>
      </c>
      <c r="FC176" s="50">
        <v>13132</v>
      </c>
      <c r="FD176" s="50">
        <v>13103</v>
      </c>
      <c r="FE176" s="50">
        <v>12990</v>
      </c>
      <c r="FF176" s="50">
        <v>12705</v>
      </c>
      <c r="FG176" s="50">
        <v>12298</v>
      </c>
      <c r="FH176" s="50">
        <v>11840</v>
      </c>
      <c r="FI176" s="50">
        <v>11504</v>
      </c>
      <c r="FJ176" s="50">
        <v>11515</v>
      </c>
      <c r="FK176" s="50">
        <v>10875</v>
      </c>
      <c r="FL176" s="50">
        <v>10896</v>
      </c>
      <c r="FM176" s="50">
        <v>10337</v>
      </c>
      <c r="FN176" s="50">
        <v>10473</v>
      </c>
      <c r="FO176" s="50">
        <v>10267</v>
      </c>
      <c r="FP176" s="50">
        <v>10129</v>
      </c>
      <c r="FQ176" s="50">
        <v>10267</v>
      </c>
      <c r="FR176" s="50">
        <v>10433</v>
      </c>
      <c r="FS176" s="50">
        <v>10647</v>
      </c>
      <c r="FT176" s="50">
        <v>11277</v>
      </c>
      <c r="FU176" s="50">
        <v>12250</v>
      </c>
      <c r="FV176" s="50">
        <v>9170</v>
      </c>
      <c r="FW176" s="50">
        <v>8940</v>
      </c>
      <c r="FX176" s="50">
        <v>8415</v>
      </c>
      <c r="FY176" s="50">
        <v>7863</v>
      </c>
      <c r="FZ176" s="50">
        <v>6980</v>
      </c>
      <c r="GA176" s="50">
        <v>6384</v>
      </c>
      <c r="GB176" s="50">
        <v>6578</v>
      </c>
      <c r="GC176" s="50">
        <v>6394</v>
      </c>
      <c r="GD176" s="50">
        <v>5936</v>
      </c>
      <c r="GE176" s="50">
        <v>5705</v>
      </c>
      <c r="GF176" s="50">
        <v>5198</v>
      </c>
      <c r="GG176" s="50">
        <v>4734</v>
      </c>
      <c r="GH176" s="50">
        <v>4155</v>
      </c>
      <c r="GI176" s="50">
        <v>3649</v>
      </c>
      <c r="GJ176" s="50">
        <v>3314</v>
      </c>
      <c r="GK176" s="50">
        <v>3039</v>
      </c>
      <c r="GL176" s="51">
        <v>12008</v>
      </c>
    </row>
    <row r="177" spans="1:194" s="1" customFormat="1" hidden="1" x14ac:dyDescent="0.25">
      <c r="A177" s="120" t="s">
        <v>223</v>
      </c>
      <c r="B177" s="112" t="s">
        <v>412</v>
      </c>
      <c r="C177" s="151" t="str">
        <f t="shared" si="55"/>
        <v>England ICS - Kent and Medway</v>
      </c>
      <c r="D177" s="83">
        <f t="shared" si="65"/>
        <v>706308</v>
      </c>
      <c r="E177" s="83">
        <f t="shared" si="66"/>
        <v>749879</v>
      </c>
      <c r="F177" s="113">
        <f t="shared" si="67"/>
        <v>1868199</v>
      </c>
      <c r="G177" s="52">
        <f t="shared" si="68"/>
        <v>918033</v>
      </c>
      <c r="H177" s="53">
        <f t="shared" si="69"/>
        <v>950166</v>
      </c>
      <c r="I177" s="52">
        <f t="shared" si="70"/>
        <v>706308</v>
      </c>
      <c r="J177" s="115">
        <f t="shared" si="71"/>
        <v>749879</v>
      </c>
      <c r="K177" s="117">
        <f t="shared" si="72"/>
        <v>211725</v>
      </c>
      <c r="L177" s="51">
        <f t="shared" si="73"/>
        <v>200287</v>
      </c>
      <c r="M177" s="117">
        <v>10147</v>
      </c>
      <c r="N177" s="50">
        <v>10712</v>
      </c>
      <c r="O177" s="50">
        <v>11196</v>
      </c>
      <c r="P177" s="50">
        <v>11565</v>
      </c>
      <c r="Q177" s="50">
        <v>11760</v>
      </c>
      <c r="R177" s="50">
        <v>11851</v>
      </c>
      <c r="S177" s="50">
        <v>11986</v>
      </c>
      <c r="T177" s="50">
        <v>12214</v>
      </c>
      <c r="U177" s="50">
        <v>12791</v>
      </c>
      <c r="V177" s="50">
        <v>12712</v>
      </c>
      <c r="W177" s="50">
        <v>12440</v>
      </c>
      <c r="X177" s="50">
        <v>12372</v>
      </c>
      <c r="Y177" s="50">
        <v>12360</v>
      </c>
      <c r="Z177" s="50">
        <v>12233</v>
      </c>
      <c r="AA177" s="50">
        <v>11977</v>
      </c>
      <c r="AB177" s="50">
        <v>11371</v>
      </c>
      <c r="AC177" s="50">
        <v>11200</v>
      </c>
      <c r="AD177" s="50">
        <v>10838</v>
      </c>
      <c r="AE177" s="50">
        <v>10613</v>
      </c>
      <c r="AF177" s="50">
        <v>9703</v>
      </c>
      <c r="AG177" s="50">
        <v>9973</v>
      </c>
      <c r="AH177" s="50">
        <v>10560</v>
      </c>
      <c r="AI177" s="50">
        <v>10613</v>
      </c>
      <c r="AJ177" s="50">
        <v>10750</v>
      </c>
      <c r="AK177" s="50">
        <v>10808</v>
      </c>
      <c r="AL177" s="50">
        <v>10585</v>
      </c>
      <c r="AM177" s="50">
        <v>11298</v>
      </c>
      <c r="AN177" s="50">
        <v>10856</v>
      </c>
      <c r="AO177" s="50">
        <v>11586</v>
      </c>
      <c r="AP177" s="50">
        <v>11399</v>
      </c>
      <c r="AQ177" s="50">
        <v>11215</v>
      </c>
      <c r="AR177" s="50">
        <v>11208</v>
      </c>
      <c r="AS177" s="50">
        <v>11319</v>
      </c>
      <c r="AT177" s="50">
        <v>11214</v>
      </c>
      <c r="AU177" s="50">
        <v>11432</v>
      </c>
      <c r="AV177" s="50">
        <v>11239</v>
      </c>
      <c r="AW177" s="50">
        <v>10799</v>
      </c>
      <c r="AX177" s="50">
        <v>10863</v>
      </c>
      <c r="AY177" s="50">
        <v>11179</v>
      </c>
      <c r="AZ177" s="50">
        <v>11429</v>
      </c>
      <c r="BA177" s="50">
        <v>11547</v>
      </c>
      <c r="BB177" s="50">
        <v>11401</v>
      </c>
      <c r="BC177" s="50">
        <v>10555</v>
      </c>
      <c r="BD177" s="50">
        <v>10574</v>
      </c>
      <c r="BE177" s="50">
        <v>10588</v>
      </c>
      <c r="BF177" s="50">
        <v>11162</v>
      </c>
      <c r="BG177" s="50">
        <v>11424</v>
      </c>
      <c r="BH177" s="50">
        <v>11888</v>
      </c>
      <c r="BI177" s="50">
        <v>12564</v>
      </c>
      <c r="BJ177" s="50">
        <v>12989</v>
      </c>
      <c r="BK177" s="50">
        <v>12633</v>
      </c>
      <c r="BL177" s="50">
        <v>13124</v>
      </c>
      <c r="BM177" s="50">
        <v>13112</v>
      </c>
      <c r="BN177" s="50">
        <v>13521</v>
      </c>
      <c r="BO177" s="50">
        <v>13481</v>
      </c>
      <c r="BP177" s="50">
        <v>13409</v>
      </c>
      <c r="BQ177" s="50">
        <v>13098</v>
      </c>
      <c r="BR177" s="50">
        <v>12678</v>
      </c>
      <c r="BS177" s="50">
        <v>12517</v>
      </c>
      <c r="BT177" s="50">
        <v>11843</v>
      </c>
      <c r="BU177" s="50">
        <v>11069</v>
      </c>
      <c r="BV177" s="50">
        <v>11151</v>
      </c>
      <c r="BW177" s="50">
        <v>10658</v>
      </c>
      <c r="BX177" s="50">
        <v>10445</v>
      </c>
      <c r="BY177" s="50">
        <v>9813</v>
      </c>
      <c r="BZ177" s="50">
        <v>9539</v>
      </c>
      <c r="CA177" s="50">
        <v>9540</v>
      </c>
      <c r="CB177" s="50">
        <v>9315</v>
      </c>
      <c r="CC177" s="50">
        <v>8876</v>
      </c>
      <c r="CD177" s="50">
        <v>8985</v>
      </c>
      <c r="CE177" s="50">
        <v>9227</v>
      </c>
      <c r="CF177" s="50">
        <v>9541</v>
      </c>
      <c r="CG177" s="50">
        <v>10356</v>
      </c>
      <c r="CH177" s="50">
        <v>11229</v>
      </c>
      <c r="CI177" s="50">
        <v>8338</v>
      </c>
      <c r="CJ177" s="50">
        <v>7856</v>
      </c>
      <c r="CK177" s="50">
        <v>7657</v>
      </c>
      <c r="CL177" s="50">
        <v>6745</v>
      </c>
      <c r="CM177" s="50">
        <v>5909</v>
      </c>
      <c r="CN177" s="50">
        <v>5087</v>
      </c>
      <c r="CO177" s="50">
        <v>5160</v>
      </c>
      <c r="CP177" s="50">
        <v>4959</v>
      </c>
      <c r="CQ177" s="50">
        <v>4405</v>
      </c>
      <c r="CR177" s="50">
        <v>4032</v>
      </c>
      <c r="CS177" s="50">
        <v>3644</v>
      </c>
      <c r="CT177" s="50">
        <v>3218</v>
      </c>
      <c r="CU177" s="50">
        <v>2721</v>
      </c>
      <c r="CV177" s="50">
        <v>2448</v>
      </c>
      <c r="CW177" s="50">
        <v>2060</v>
      </c>
      <c r="CX177" s="50">
        <v>1768</v>
      </c>
      <c r="CY177" s="51">
        <v>5808</v>
      </c>
      <c r="CZ177" s="117">
        <v>9615</v>
      </c>
      <c r="DA177" s="50">
        <v>10001</v>
      </c>
      <c r="DB177" s="50">
        <v>10589</v>
      </c>
      <c r="DC177" s="50">
        <v>10983</v>
      </c>
      <c r="DD177" s="50">
        <v>11054</v>
      </c>
      <c r="DE177" s="50">
        <v>11362</v>
      </c>
      <c r="DF177" s="50">
        <v>11480</v>
      </c>
      <c r="DG177" s="50">
        <v>11505</v>
      </c>
      <c r="DH177" s="50">
        <v>11968</v>
      </c>
      <c r="DI177" s="50">
        <v>11758</v>
      </c>
      <c r="DJ177" s="50">
        <v>11960</v>
      </c>
      <c r="DK177" s="50">
        <v>11654</v>
      </c>
      <c r="DL177" s="50">
        <v>11828</v>
      </c>
      <c r="DM177" s="50">
        <v>11476</v>
      </c>
      <c r="DN177" s="50">
        <v>11276</v>
      </c>
      <c r="DO177" s="50">
        <v>10781</v>
      </c>
      <c r="DP177" s="50">
        <v>10604</v>
      </c>
      <c r="DQ177" s="50">
        <v>10393</v>
      </c>
      <c r="DR177" s="50">
        <v>9999</v>
      </c>
      <c r="DS177" s="50">
        <v>9133</v>
      </c>
      <c r="DT177" s="50">
        <v>9398</v>
      </c>
      <c r="DU177" s="50">
        <v>9972</v>
      </c>
      <c r="DV177" s="50">
        <v>10289</v>
      </c>
      <c r="DW177" s="50">
        <v>10361</v>
      </c>
      <c r="DX177" s="50">
        <v>9742</v>
      </c>
      <c r="DY177" s="50">
        <v>10157</v>
      </c>
      <c r="DZ177" s="50">
        <v>10834</v>
      </c>
      <c r="EA177" s="50">
        <v>10805</v>
      </c>
      <c r="EB177" s="50">
        <v>11648</v>
      </c>
      <c r="EC177" s="50">
        <v>11665</v>
      </c>
      <c r="ED177" s="50">
        <v>11523</v>
      </c>
      <c r="EE177" s="50">
        <v>11685</v>
      </c>
      <c r="EF177" s="50">
        <v>11790</v>
      </c>
      <c r="EG177" s="50">
        <v>11833</v>
      </c>
      <c r="EH177" s="50">
        <v>12048</v>
      </c>
      <c r="EI177" s="50">
        <v>11945</v>
      </c>
      <c r="EJ177" s="50">
        <v>12059</v>
      </c>
      <c r="EK177" s="50">
        <v>12149</v>
      </c>
      <c r="EL177" s="50">
        <v>12199</v>
      </c>
      <c r="EM177" s="50">
        <v>12431</v>
      </c>
      <c r="EN177" s="50">
        <v>12586</v>
      </c>
      <c r="EO177" s="50">
        <v>11956</v>
      </c>
      <c r="EP177" s="50">
        <v>11124</v>
      </c>
      <c r="EQ177" s="50">
        <v>11036</v>
      </c>
      <c r="ER177" s="50">
        <v>11157</v>
      </c>
      <c r="ES177" s="50">
        <v>11591</v>
      </c>
      <c r="ET177" s="50">
        <v>11839</v>
      </c>
      <c r="EU177" s="50">
        <v>12383</v>
      </c>
      <c r="EV177" s="50">
        <v>12731</v>
      </c>
      <c r="EW177" s="50">
        <v>13219</v>
      </c>
      <c r="EX177" s="50">
        <v>13240</v>
      </c>
      <c r="EY177" s="50">
        <v>13576</v>
      </c>
      <c r="EZ177" s="50">
        <v>13259</v>
      </c>
      <c r="FA177" s="50">
        <v>13600</v>
      </c>
      <c r="FB177" s="50">
        <v>13513</v>
      </c>
      <c r="FC177" s="50">
        <v>13657</v>
      </c>
      <c r="FD177" s="50">
        <v>13249</v>
      </c>
      <c r="FE177" s="50">
        <v>12987</v>
      </c>
      <c r="FF177" s="50">
        <v>12517</v>
      </c>
      <c r="FG177" s="50">
        <v>11992</v>
      </c>
      <c r="FH177" s="50">
        <v>11643</v>
      </c>
      <c r="FI177" s="50">
        <v>11437</v>
      </c>
      <c r="FJ177" s="50">
        <v>11134</v>
      </c>
      <c r="FK177" s="50">
        <v>10778</v>
      </c>
      <c r="FL177" s="50">
        <v>10385</v>
      </c>
      <c r="FM177" s="50">
        <v>9957</v>
      </c>
      <c r="FN177" s="50">
        <v>9928</v>
      </c>
      <c r="FO177" s="50">
        <v>9809</v>
      </c>
      <c r="FP177" s="50">
        <v>9638</v>
      </c>
      <c r="FQ177" s="50">
        <v>9817</v>
      </c>
      <c r="FR177" s="50">
        <v>10087</v>
      </c>
      <c r="FS177" s="50">
        <v>10546</v>
      </c>
      <c r="FT177" s="50">
        <v>11156</v>
      </c>
      <c r="FU177" s="50">
        <v>12407</v>
      </c>
      <c r="FV177" s="50">
        <v>9434</v>
      </c>
      <c r="FW177" s="50">
        <v>8608</v>
      </c>
      <c r="FX177" s="50">
        <v>8670</v>
      </c>
      <c r="FY177" s="50">
        <v>7970</v>
      </c>
      <c r="FZ177" s="50">
        <v>6915</v>
      </c>
      <c r="GA177" s="50">
        <v>5974</v>
      </c>
      <c r="GB177" s="50">
        <v>6189</v>
      </c>
      <c r="GC177" s="50">
        <v>6042</v>
      </c>
      <c r="GD177" s="50">
        <v>5609</v>
      </c>
      <c r="GE177" s="50">
        <v>5311</v>
      </c>
      <c r="GF177" s="50">
        <v>4841</v>
      </c>
      <c r="GG177" s="50">
        <v>4371</v>
      </c>
      <c r="GH177" s="50">
        <v>3946</v>
      </c>
      <c r="GI177" s="50">
        <v>3638</v>
      </c>
      <c r="GJ177" s="50">
        <v>3317</v>
      </c>
      <c r="GK177" s="50">
        <v>3010</v>
      </c>
      <c r="GL177" s="51">
        <v>12435</v>
      </c>
    </row>
    <row r="178" spans="1:194" s="1" customFormat="1" hidden="1" x14ac:dyDescent="0.25">
      <c r="A178" s="120" t="s">
        <v>223</v>
      </c>
      <c r="B178" s="112" t="s">
        <v>413</v>
      </c>
      <c r="C178" s="151" t="str">
        <f t="shared" si="55"/>
        <v>England ICS - Lancashire and South Cumbria</v>
      </c>
      <c r="D178" s="83">
        <f t="shared" si="65"/>
        <v>659847</v>
      </c>
      <c r="E178" s="83">
        <f t="shared" si="66"/>
        <v>687755</v>
      </c>
      <c r="F178" s="113">
        <f t="shared" si="67"/>
        <v>1701655</v>
      </c>
      <c r="G178" s="52">
        <f t="shared" si="68"/>
        <v>841367</v>
      </c>
      <c r="H178" s="53">
        <f t="shared" si="69"/>
        <v>860288</v>
      </c>
      <c r="I178" s="52">
        <f t="shared" si="70"/>
        <v>659847</v>
      </c>
      <c r="J178" s="115">
        <f t="shared" si="71"/>
        <v>687755</v>
      </c>
      <c r="K178" s="117">
        <f t="shared" si="72"/>
        <v>181520</v>
      </c>
      <c r="L178" s="51">
        <f t="shared" si="73"/>
        <v>172533</v>
      </c>
      <c r="M178" s="117">
        <v>8561</v>
      </c>
      <c r="N178" s="50">
        <v>9090</v>
      </c>
      <c r="O178" s="50">
        <v>9181</v>
      </c>
      <c r="P178" s="50">
        <v>9799</v>
      </c>
      <c r="Q178" s="50">
        <v>10116</v>
      </c>
      <c r="R178" s="50">
        <v>10151</v>
      </c>
      <c r="S178" s="50">
        <v>10195</v>
      </c>
      <c r="T178" s="50">
        <v>10517</v>
      </c>
      <c r="U178" s="50">
        <v>10580</v>
      </c>
      <c r="V178" s="50">
        <v>10772</v>
      </c>
      <c r="W178" s="50">
        <v>10636</v>
      </c>
      <c r="X178" s="50">
        <v>10608</v>
      </c>
      <c r="Y178" s="50">
        <v>10765</v>
      </c>
      <c r="Z178" s="50">
        <v>10470</v>
      </c>
      <c r="AA178" s="50">
        <v>10272</v>
      </c>
      <c r="AB178" s="50">
        <v>10242</v>
      </c>
      <c r="AC178" s="50">
        <v>9831</v>
      </c>
      <c r="AD178" s="50">
        <v>9734</v>
      </c>
      <c r="AE178" s="50">
        <v>9650</v>
      </c>
      <c r="AF178" s="50">
        <v>10121</v>
      </c>
      <c r="AG178" s="50">
        <v>10218</v>
      </c>
      <c r="AH178" s="50">
        <v>10583</v>
      </c>
      <c r="AI178" s="50">
        <v>10356</v>
      </c>
      <c r="AJ178" s="50">
        <v>10988</v>
      </c>
      <c r="AK178" s="50">
        <v>10607</v>
      </c>
      <c r="AL178" s="50">
        <v>10312</v>
      </c>
      <c r="AM178" s="50">
        <v>10633</v>
      </c>
      <c r="AN178" s="50">
        <v>10337</v>
      </c>
      <c r="AO178" s="50">
        <v>11005</v>
      </c>
      <c r="AP178" s="50">
        <v>10818</v>
      </c>
      <c r="AQ178" s="50">
        <v>10476</v>
      </c>
      <c r="AR178" s="50">
        <v>10051</v>
      </c>
      <c r="AS178" s="50">
        <v>10006</v>
      </c>
      <c r="AT178" s="50">
        <v>9632</v>
      </c>
      <c r="AU178" s="50">
        <v>9768</v>
      </c>
      <c r="AV178" s="50">
        <v>9840</v>
      </c>
      <c r="AW178" s="50">
        <v>9673</v>
      </c>
      <c r="AX178" s="50">
        <v>9725</v>
      </c>
      <c r="AY178" s="50">
        <v>9562</v>
      </c>
      <c r="AZ178" s="50">
        <v>9624</v>
      </c>
      <c r="BA178" s="50">
        <v>9772</v>
      </c>
      <c r="BB178" s="50">
        <v>9367</v>
      </c>
      <c r="BC178" s="50">
        <v>8897</v>
      </c>
      <c r="BD178" s="50">
        <v>8704</v>
      </c>
      <c r="BE178" s="50">
        <v>9148</v>
      </c>
      <c r="BF178" s="50">
        <v>9425</v>
      </c>
      <c r="BG178" s="50">
        <v>10193</v>
      </c>
      <c r="BH178" s="50">
        <v>10391</v>
      </c>
      <c r="BI178" s="50">
        <v>11090</v>
      </c>
      <c r="BJ178" s="50">
        <v>11506</v>
      </c>
      <c r="BK178" s="50">
        <v>11636</v>
      </c>
      <c r="BL178" s="50">
        <v>12034</v>
      </c>
      <c r="BM178" s="50">
        <v>12176</v>
      </c>
      <c r="BN178" s="50">
        <v>12186</v>
      </c>
      <c r="BO178" s="50">
        <v>12048</v>
      </c>
      <c r="BP178" s="50">
        <v>12317</v>
      </c>
      <c r="BQ178" s="50">
        <v>12465</v>
      </c>
      <c r="BR178" s="50">
        <v>11795</v>
      </c>
      <c r="BS178" s="50">
        <v>12102</v>
      </c>
      <c r="BT178" s="50">
        <v>11449</v>
      </c>
      <c r="BU178" s="50">
        <v>10982</v>
      </c>
      <c r="BV178" s="50">
        <v>10790</v>
      </c>
      <c r="BW178" s="50">
        <v>10439</v>
      </c>
      <c r="BX178" s="50">
        <v>10267</v>
      </c>
      <c r="BY178" s="50">
        <v>9836</v>
      </c>
      <c r="BZ178" s="50">
        <v>9343</v>
      </c>
      <c r="CA178" s="50">
        <v>9352</v>
      </c>
      <c r="CB178" s="50">
        <v>9420</v>
      </c>
      <c r="CC178" s="50">
        <v>8913</v>
      </c>
      <c r="CD178" s="50">
        <v>9027</v>
      </c>
      <c r="CE178" s="50">
        <v>9148</v>
      </c>
      <c r="CF178" s="50">
        <v>9715</v>
      </c>
      <c r="CG178" s="50">
        <v>10055</v>
      </c>
      <c r="CH178" s="50">
        <v>10849</v>
      </c>
      <c r="CI178" s="50">
        <v>8174</v>
      </c>
      <c r="CJ178" s="50">
        <v>7532</v>
      </c>
      <c r="CK178" s="50">
        <v>7351</v>
      </c>
      <c r="CL178" s="50">
        <v>6761</v>
      </c>
      <c r="CM178" s="50">
        <v>5868</v>
      </c>
      <c r="CN178" s="50">
        <v>5324</v>
      </c>
      <c r="CO178" s="50">
        <v>5069</v>
      </c>
      <c r="CP178" s="50">
        <v>4703</v>
      </c>
      <c r="CQ178" s="50">
        <v>4484</v>
      </c>
      <c r="CR178" s="50">
        <v>3970</v>
      </c>
      <c r="CS178" s="50">
        <v>3500</v>
      </c>
      <c r="CT178" s="50">
        <v>3017</v>
      </c>
      <c r="CU178" s="50">
        <v>2569</v>
      </c>
      <c r="CV178" s="50">
        <v>2190</v>
      </c>
      <c r="CW178" s="50">
        <v>1856</v>
      </c>
      <c r="CX178" s="50">
        <v>1617</v>
      </c>
      <c r="CY178" s="51">
        <v>5040</v>
      </c>
      <c r="CZ178" s="117">
        <v>8366</v>
      </c>
      <c r="DA178" s="50">
        <v>8874</v>
      </c>
      <c r="DB178" s="50">
        <v>8821</v>
      </c>
      <c r="DC178" s="50">
        <v>9284</v>
      </c>
      <c r="DD178" s="50">
        <v>9626</v>
      </c>
      <c r="DE178" s="50">
        <v>9746</v>
      </c>
      <c r="DF178" s="50">
        <v>9794</v>
      </c>
      <c r="DG178" s="50">
        <v>10016</v>
      </c>
      <c r="DH178" s="50">
        <v>10218</v>
      </c>
      <c r="DI178" s="50">
        <v>10095</v>
      </c>
      <c r="DJ178" s="50">
        <v>10014</v>
      </c>
      <c r="DK178" s="50">
        <v>10102</v>
      </c>
      <c r="DL178" s="50">
        <v>10113</v>
      </c>
      <c r="DM178" s="50">
        <v>9901</v>
      </c>
      <c r="DN178" s="50">
        <v>9817</v>
      </c>
      <c r="DO178" s="50">
        <v>9531</v>
      </c>
      <c r="DP178" s="50">
        <v>9337</v>
      </c>
      <c r="DQ178" s="50">
        <v>8878</v>
      </c>
      <c r="DR178" s="50">
        <v>9007</v>
      </c>
      <c r="DS178" s="50">
        <v>9541</v>
      </c>
      <c r="DT178" s="50">
        <v>9489</v>
      </c>
      <c r="DU178" s="50">
        <v>9782</v>
      </c>
      <c r="DV178" s="50">
        <v>9903</v>
      </c>
      <c r="DW178" s="50">
        <v>9911</v>
      </c>
      <c r="DX178" s="50">
        <v>9759</v>
      </c>
      <c r="DY178" s="50">
        <v>9363</v>
      </c>
      <c r="DZ178" s="50">
        <v>9798</v>
      </c>
      <c r="EA178" s="50">
        <v>9891</v>
      </c>
      <c r="EB178" s="50">
        <v>10777</v>
      </c>
      <c r="EC178" s="50">
        <v>10449</v>
      </c>
      <c r="ED178" s="50">
        <v>9892</v>
      </c>
      <c r="EE178" s="50">
        <v>10191</v>
      </c>
      <c r="EF178" s="50">
        <v>10547</v>
      </c>
      <c r="EG178" s="50">
        <v>10082</v>
      </c>
      <c r="EH178" s="50">
        <v>10266</v>
      </c>
      <c r="EI178" s="50">
        <v>10248</v>
      </c>
      <c r="EJ178" s="50">
        <v>9976</v>
      </c>
      <c r="EK178" s="50">
        <v>10202</v>
      </c>
      <c r="EL178" s="50">
        <v>10034</v>
      </c>
      <c r="EM178" s="50">
        <v>9961</v>
      </c>
      <c r="EN178" s="50">
        <v>10248</v>
      </c>
      <c r="EO178" s="50">
        <v>9642</v>
      </c>
      <c r="EP178" s="50">
        <v>8856</v>
      </c>
      <c r="EQ178" s="50">
        <v>8980</v>
      </c>
      <c r="ER178" s="50">
        <v>9736</v>
      </c>
      <c r="ES178" s="50">
        <v>9633</v>
      </c>
      <c r="ET178" s="50">
        <v>10102</v>
      </c>
      <c r="EU178" s="50">
        <v>10801</v>
      </c>
      <c r="EV178" s="50">
        <v>11578</v>
      </c>
      <c r="EW178" s="50">
        <v>12402</v>
      </c>
      <c r="EX178" s="50">
        <v>11901</v>
      </c>
      <c r="EY178" s="50">
        <v>12408</v>
      </c>
      <c r="EZ178" s="50">
        <v>12336</v>
      </c>
      <c r="FA178" s="50">
        <v>12323</v>
      </c>
      <c r="FB178" s="50">
        <v>12384</v>
      </c>
      <c r="FC178" s="50">
        <v>12571</v>
      </c>
      <c r="FD178" s="50">
        <v>12324</v>
      </c>
      <c r="FE178" s="50">
        <v>12639</v>
      </c>
      <c r="FF178" s="50">
        <v>12337</v>
      </c>
      <c r="FG178" s="50">
        <v>11724</v>
      </c>
      <c r="FH178" s="50">
        <v>11484</v>
      </c>
      <c r="FI178" s="50">
        <v>10883</v>
      </c>
      <c r="FJ178" s="50">
        <v>10811</v>
      </c>
      <c r="FK178" s="50">
        <v>10671</v>
      </c>
      <c r="FL178" s="50">
        <v>10066</v>
      </c>
      <c r="FM178" s="50">
        <v>9869</v>
      </c>
      <c r="FN178" s="50">
        <v>9607</v>
      </c>
      <c r="FO178" s="50">
        <v>9609</v>
      </c>
      <c r="FP178" s="50">
        <v>9312</v>
      </c>
      <c r="FQ178" s="50">
        <v>9382</v>
      </c>
      <c r="FR178" s="50">
        <v>9815</v>
      </c>
      <c r="FS178" s="50">
        <v>10117</v>
      </c>
      <c r="FT178" s="50">
        <v>10676</v>
      </c>
      <c r="FU178" s="50">
        <v>11504</v>
      </c>
      <c r="FV178" s="50">
        <v>8500</v>
      </c>
      <c r="FW178" s="50">
        <v>8241</v>
      </c>
      <c r="FX178" s="50">
        <v>8112</v>
      </c>
      <c r="FY178" s="50">
        <v>7430</v>
      </c>
      <c r="FZ178" s="50">
        <v>6708</v>
      </c>
      <c r="GA178" s="50">
        <v>5977</v>
      </c>
      <c r="GB178" s="50">
        <v>6003</v>
      </c>
      <c r="GC178" s="50">
        <v>5887</v>
      </c>
      <c r="GD178" s="50">
        <v>5374</v>
      </c>
      <c r="GE178" s="50">
        <v>5084</v>
      </c>
      <c r="GF178" s="50">
        <v>4723</v>
      </c>
      <c r="GG178" s="50">
        <v>4151</v>
      </c>
      <c r="GH178" s="50">
        <v>3791</v>
      </c>
      <c r="GI178" s="50">
        <v>3265</v>
      </c>
      <c r="GJ178" s="50">
        <v>3034</v>
      </c>
      <c r="GK178" s="50">
        <v>2756</v>
      </c>
      <c r="GL178" s="51">
        <v>10919</v>
      </c>
    </row>
    <row r="179" spans="1:194" s="1" customFormat="1" hidden="1" x14ac:dyDescent="0.25">
      <c r="A179" s="120" t="s">
        <v>223</v>
      </c>
      <c r="B179" s="112" t="s">
        <v>414</v>
      </c>
      <c r="C179" s="151" t="str">
        <f t="shared" si="55"/>
        <v>England ICS - Leicester, Leicestershire and Rutland</v>
      </c>
      <c r="D179" s="83">
        <f t="shared" si="65"/>
        <v>430266</v>
      </c>
      <c r="E179" s="83">
        <f t="shared" si="66"/>
        <v>442069</v>
      </c>
      <c r="F179" s="113">
        <f t="shared" si="67"/>
        <v>1107597</v>
      </c>
      <c r="G179" s="52">
        <f t="shared" si="68"/>
        <v>551149</v>
      </c>
      <c r="H179" s="53">
        <f t="shared" si="69"/>
        <v>556448</v>
      </c>
      <c r="I179" s="52">
        <f t="shared" si="70"/>
        <v>430266</v>
      </c>
      <c r="J179" s="115">
        <f t="shared" si="71"/>
        <v>442069</v>
      </c>
      <c r="K179" s="117">
        <f t="shared" si="72"/>
        <v>120883</v>
      </c>
      <c r="L179" s="51">
        <f t="shared" si="73"/>
        <v>114379</v>
      </c>
      <c r="M179" s="117">
        <v>5935</v>
      </c>
      <c r="N179" s="50">
        <v>6115</v>
      </c>
      <c r="O179" s="50">
        <v>6536</v>
      </c>
      <c r="P179" s="50">
        <v>6646</v>
      </c>
      <c r="Q179" s="50">
        <v>6824</v>
      </c>
      <c r="R179" s="50">
        <v>7004</v>
      </c>
      <c r="S179" s="50">
        <v>6740</v>
      </c>
      <c r="T179" s="50">
        <v>6978</v>
      </c>
      <c r="U179" s="50">
        <v>7203</v>
      </c>
      <c r="V179" s="50">
        <v>7141</v>
      </c>
      <c r="W179" s="50">
        <v>6647</v>
      </c>
      <c r="X179" s="50">
        <v>6920</v>
      </c>
      <c r="Y179" s="50">
        <v>6990</v>
      </c>
      <c r="Z179" s="50">
        <v>6831</v>
      </c>
      <c r="AA179" s="50">
        <v>6901</v>
      </c>
      <c r="AB179" s="50">
        <v>6579</v>
      </c>
      <c r="AC179" s="50">
        <v>6565</v>
      </c>
      <c r="AD179" s="50">
        <v>6328</v>
      </c>
      <c r="AE179" s="50">
        <v>6695</v>
      </c>
      <c r="AF179" s="50">
        <v>8637</v>
      </c>
      <c r="AG179" s="50">
        <v>9712</v>
      </c>
      <c r="AH179" s="50">
        <v>9514</v>
      </c>
      <c r="AI179" s="50">
        <v>9225</v>
      </c>
      <c r="AJ179" s="50">
        <v>8393</v>
      </c>
      <c r="AK179" s="50">
        <v>7785</v>
      </c>
      <c r="AL179" s="50">
        <v>8147</v>
      </c>
      <c r="AM179" s="50">
        <v>8256</v>
      </c>
      <c r="AN179" s="50">
        <v>7946</v>
      </c>
      <c r="AO179" s="50">
        <v>7695</v>
      </c>
      <c r="AP179" s="50">
        <v>8086</v>
      </c>
      <c r="AQ179" s="50">
        <v>7257</v>
      </c>
      <c r="AR179" s="50">
        <v>6889</v>
      </c>
      <c r="AS179" s="50">
        <v>6832</v>
      </c>
      <c r="AT179" s="50">
        <v>6429</v>
      </c>
      <c r="AU179" s="50">
        <v>6506</v>
      </c>
      <c r="AV179" s="50">
        <v>6953</v>
      </c>
      <c r="AW179" s="50">
        <v>6787</v>
      </c>
      <c r="AX179" s="50">
        <v>6567</v>
      </c>
      <c r="AY179" s="50">
        <v>6599</v>
      </c>
      <c r="AZ179" s="50">
        <v>6749</v>
      </c>
      <c r="BA179" s="50">
        <v>6968</v>
      </c>
      <c r="BB179" s="50">
        <v>6592</v>
      </c>
      <c r="BC179" s="50">
        <v>6050</v>
      </c>
      <c r="BD179" s="50">
        <v>6116</v>
      </c>
      <c r="BE179" s="50">
        <v>6414</v>
      </c>
      <c r="BF179" s="50">
        <v>6421</v>
      </c>
      <c r="BG179" s="50">
        <v>6427</v>
      </c>
      <c r="BH179" s="50">
        <v>6930</v>
      </c>
      <c r="BI179" s="50">
        <v>7173</v>
      </c>
      <c r="BJ179" s="50">
        <v>7501</v>
      </c>
      <c r="BK179" s="50">
        <v>6951</v>
      </c>
      <c r="BL179" s="50">
        <v>7426</v>
      </c>
      <c r="BM179" s="50">
        <v>7430</v>
      </c>
      <c r="BN179" s="50">
        <v>7364</v>
      </c>
      <c r="BO179" s="50">
        <v>7326</v>
      </c>
      <c r="BP179" s="50">
        <v>7503</v>
      </c>
      <c r="BQ179" s="50">
        <v>7287</v>
      </c>
      <c r="BR179" s="50">
        <v>7170</v>
      </c>
      <c r="BS179" s="50">
        <v>6943</v>
      </c>
      <c r="BT179" s="50">
        <v>7085</v>
      </c>
      <c r="BU179" s="50">
        <v>6499</v>
      </c>
      <c r="BV179" s="50">
        <v>6357</v>
      </c>
      <c r="BW179" s="50">
        <v>6123</v>
      </c>
      <c r="BX179" s="50">
        <v>5836</v>
      </c>
      <c r="BY179" s="50">
        <v>5841</v>
      </c>
      <c r="BZ179" s="50">
        <v>5548</v>
      </c>
      <c r="CA179" s="50">
        <v>5487</v>
      </c>
      <c r="CB179" s="50">
        <v>5542</v>
      </c>
      <c r="CC179" s="50">
        <v>5393</v>
      </c>
      <c r="CD179" s="50">
        <v>5329</v>
      </c>
      <c r="CE179" s="50">
        <v>5207</v>
      </c>
      <c r="CF179" s="50">
        <v>5360</v>
      </c>
      <c r="CG179" s="50">
        <v>5395</v>
      </c>
      <c r="CH179" s="50">
        <v>5889</v>
      </c>
      <c r="CI179" s="50">
        <v>4374</v>
      </c>
      <c r="CJ179" s="50">
        <v>4193</v>
      </c>
      <c r="CK179" s="50">
        <v>4087</v>
      </c>
      <c r="CL179" s="50">
        <v>3802</v>
      </c>
      <c r="CM179" s="50">
        <v>3068</v>
      </c>
      <c r="CN179" s="50">
        <v>2662</v>
      </c>
      <c r="CO179" s="50">
        <v>2752</v>
      </c>
      <c r="CP179" s="50">
        <v>2696</v>
      </c>
      <c r="CQ179" s="50">
        <v>2475</v>
      </c>
      <c r="CR179" s="50">
        <v>2180</v>
      </c>
      <c r="CS179" s="50">
        <v>1915</v>
      </c>
      <c r="CT179" s="50">
        <v>1765</v>
      </c>
      <c r="CU179" s="50">
        <v>1485</v>
      </c>
      <c r="CV179" s="50">
        <v>1323</v>
      </c>
      <c r="CW179" s="50">
        <v>1122</v>
      </c>
      <c r="CX179" s="50">
        <v>957</v>
      </c>
      <c r="CY179" s="51">
        <v>2868</v>
      </c>
      <c r="CZ179" s="117">
        <v>5501</v>
      </c>
      <c r="DA179" s="50">
        <v>5673</v>
      </c>
      <c r="DB179" s="50">
        <v>6039</v>
      </c>
      <c r="DC179" s="50">
        <v>6138</v>
      </c>
      <c r="DD179" s="50">
        <v>6579</v>
      </c>
      <c r="DE179" s="50">
        <v>6434</v>
      </c>
      <c r="DF179" s="50">
        <v>6437</v>
      </c>
      <c r="DG179" s="50">
        <v>6670</v>
      </c>
      <c r="DH179" s="50">
        <v>6892</v>
      </c>
      <c r="DI179" s="50">
        <v>6843</v>
      </c>
      <c r="DJ179" s="50">
        <v>6748</v>
      </c>
      <c r="DK179" s="50">
        <v>6460</v>
      </c>
      <c r="DL179" s="50">
        <v>6626</v>
      </c>
      <c r="DM179" s="50">
        <v>6454</v>
      </c>
      <c r="DN179" s="50">
        <v>6378</v>
      </c>
      <c r="DO179" s="50">
        <v>6095</v>
      </c>
      <c r="DP179" s="50">
        <v>6350</v>
      </c>
      <c r="DQ179" s="50">
        <v>6062</v>
      </c>
      <c r="DR179" s="50">
        <v>6246</v>
      </c>
      <c r="DS179" s="50">
        <v>7929</v>
      </c>
      <c r="DT179" s="50">
        <v>8819</v>
      </c>
      <c r="DU179" s="50">
        <v>8685</v>
      </c>
      <c r="DV179" s="50">
        <v>7904</v>
      </c>
      <c r="DW179" s="50">
        <v>7284</v>
      </c>
      <c r="DX179" s="50">
        <v>6855</v>
      </c>
      <c r="DY179" s="50">
        <v>7120</v>
      </c>
      <c r="DZ179" s="50">
        <v>7539</v>
      </c>
      <c r="EA179" s="50">
        <v>7405</v>
      </c>
      <c r="EB179" s="50">
        <v>7525</v>
      </c>
      <c r="EC179" s="50">
        <v>7677</v>
      </c>
      <c r="ED179" s="50">
        <v>7459</v>
      </c>
      <c r="EE179" s="50">
        <v>7061</v>
      </c>
      <c r="EF179" s="50">
        <v>7393</v>
      </c>
      <c r="EG179" s="50">
        <v>6842</v>
      </c>
      <c r="EH179" s="50">
        <v>6999</v>
      </c>
      <c r="EI179" s="50">
        <v>7130</v>
      </c>
      <c r="EJ179" s="50">
        <v>7129</v>
      </c>
      <c r="EK179" s="50">
        <v>7220</v>
      </c>
      <c r="EL179" s="50">
        <v>6930</v>
      </c>
      <c r="EM179" s="50">
        <v>7033</v>
      </c>
      <c r="EN179" s="50">
        <v>6962</v>
      </c>
      <c r="EO179" s="50">
        <v>6633</v>
      </c>
      <c r="EP179" s="50">
        <v>6208</v>
      </c>
      <c r="EQ179" s="50">
        <v>6037</v>
      </c>
      <c r="ER179" s="50">
        <v>6278</v>
      </c>
      <c r="ES179" s="50">
        <v>6474</v>
      </c>
      <c r="ET179" s="50">
        <v>6574</v>
      </c>
      <c r="EU179" s="50">
        <v>6996</v>
      </c>
      <c r="EV179" s="50">
        <v>7186</v>
      </c>
      <c r="EW179" s="50">
        <v>7711</v>
      </c>
      <c r="EX179" s="50">
        <v>7348</v>
      </c>
      <c r="EY179" s="50">
        <v>7758</v>
      </c>
      <c r="EZ179" s="50">
        <v>7585</v>
      </c>
      <c r="FA179" s="50">
        <v>7434</v>
      </c>
      <c r="FB179" s="50">
        <v>7477</v>
      </c>
      <c r="FC179" s="50">
        <v>7555</v>
      </c>
      <c r="FD179" s="50">
        <v>7347</v>
      </c>
      <c r="FE179" s="50">
        <v>7244</v>
      </c>
      <c r="FF179" s="50">
        <v>7183</v>
      </c>
      <c r="FG179" s="50">
        <v>6998</v>
      </c>
      <c r="FH179" s="50">
        <v>6617</v>
      </c>
      <c r="FI179" s="50">
        <v>6451</v>
      </c>
      <c r="FJ179" s="50">
        <v>6317</v>
      </c>
      <c r="FK179" s="50">
        <v>5960</v>
      </c>
      <c r="FL179" s="50">
        <v>5804</v>
      </c>
      <c r="FM179" s="50">
        <v>5443</v>
      </c>
      <c r="FN179" s="50">
        <v>5610</v>
      </c>
      <c r="FO179" s="50">
        <v>5764</v>
      </c>
      <c r="FP179" s="50">
        <v>5553</v>
      </c>
      <c r="FQ179" s="50">
        <v>5395</v>
      </c>
      <c r="FR179" s="50">
        <v>5587</v>
      </c>
      <c r="FS179" s="50">
        <v>5733</v>
      </c>
      <c r="FT179" s="50">
        <v>6004</v>
      </c>
      <c r="FU179" s="50">
        <v>5958</v>
      </c>
      <c r="FV179" s="50">
        <v>4668</v>
      </c>
      <c r="FW179" s="50">
        <v>4687</v>
      </c>
      <c r="FX179" s="50">
        <v>4708</v>
      </c>
      <c r="FY179" s="50">
        <v>4295</v>
      </c>
      <c r="FZ179" s="50">
        <v>3467</v>
      </c>
      <c r="GA179" s="50">
        <v>3246</v>
      </c>
      <c r="GB179" s="50">
        <v>3226</v>
      </c>
      <c r="GC179" s="50">
        <v>3187</v>
      </c>
      <c r="GD179" s="50">
        <v>3039</v>
      </c>
      <c r="GE179" s="50">
        <v>2871</v>
      </c>
      <c r="GF179" s="50">
        <v>2615</v>
      </c>
      <c r="GG179" s="50">
        <v>2344</v>
      </c>
      <c r="GH179" s="50">
        <v>2142</v>
      </c>
      <c r="GI179" s="50">
        <v>1920</v>
      </c>
      <c r="GJ179" s="50">
        <v>1735</v>
      </c>
      <c r="GK179" s="50">
        <v>1620</v>
      </c>
      <c r="GL179" s="51">
        <v>6931</v>
      </c>
    </row>
    <row r="180" spans="1:194" s="1" customFormat="1" hidden="1" x14ac:dyDescent="0.25">
      <c r="A180" s="120" t="s">
        <v>223</v>
      </c>
      <c r="B180" s="112" t="s">
        <v>415</v>
      </c>
      <c r="C180" s="151" t="str">
        <f t="shared" si="55"/>
        <v>England ICS - Lincolnshire</v>
      </c>
      <c r="D180" s="83">
        <f t="shared" si="65"/>
        <v>300527</v>
      </c>
      <c r="E180" s="83">
        <f t="shared" si="66"/>
        <v>318474</v>
      </c>
      <c r="F180" s="113">
        <f t="shared" si="67"/>
        <v>766333</v>
      </c>
      <c r="G180" s="52">
        <f t="shared" si="68"/>
        <v>375699</v>
      </c>
      <c r="H180" s="53">
        <f t="shared" si="69"/>
        <v>390634</v>
      </c>
      <c r="I180" s="52">
        <f t="shared" si="70"/>
        <v>300527</v>
      </c>
      <c r="J180" s="115">
        <f t="shared" si="71"/>
        <v>318474</v>
      </c>
      <c r="K180" s="117">
        <f t="shared" si="72"/>
        <v>75172</v>
      </c>
      <c r="L180" s="51">
        <f t="shared" si="73"/>
        <v>72160</v>
      </c>
      <c r="M180" s="117">
        <v>3492</v>
      </c>
      <c r="N180" s="50">
        <v>3678</v>
      </c>
      <c r="O180" s="50">
        <v>3961</v>
      </c>
      <c r="P180" s="50">
        <v>4075</v>
      </c>
      <c r="Q180" s="50">
        <v>4374</v>
      </c>
      <c r="R180" s="50">
        <v>4364</v>
      </c>
      <c r="S180" s="50">
        <v>4351</v>
      </c>
      <c r="T180" s="50">
        <v>4382</v>
      </c>
      <c r="U180" s="50">
        <v>4620</v>
      </c>
      <c r="V180" s="50">
        <v>4541</v>
      </c>
      <c r="W180" s="50">
        <v>4448</v>
      </c>
      <c r="X180" s="50">
        <v>4308</v>
      </c>
      <c r="Y180" s="50">
        <v>4515</v>
      </c>
      <c r="Z180" s="50">
        <v>4169</v>
      </c>
      <c r="AA180" s="50">
        <v>4082</v>
      </c>
      <c r="AB180" s="50">
        <v>3954</v>
      </c>
      <c r="AC180" s="50">
        <v>3952</v>
      </c>
      <c r="AD180" s="50">
        <v>3906</v>
      </c>
      <c r="AE180" s="50">
        <v>3882</v>
      </c>
      <c r="AF180" s="50">
        <v>4282</v>
      </c>
      <c r="AG180" s="50">
        <v>4630</v>
      </c>
      <c r="AH180" s="50">
        <v>4513</v>
      </c>
      <c r="AI180" s="50">
        <v>4123</v>
      </c>
      <c r="AJ180" s="50">
        <v>4466</v>
      </c>
      <c r="AK180" s="50">
        <v>4509</v>
      </c>
      <c r="AL180" s="50">
        <v>4205</v>
      </c>
      <c r="AM180" s="50">
        <v>4281</v>
      </c>
      <c r="AN180" s="50">
        <v>4300</v>
      </c>
      <c r="AO180" s="50">
        <v>4315</v>
      </c>
      <c r="AP180" s="50">
        <v>4378</v>
      </c>
      <c r="AQ180" s="50">
        <v>4527</v>
      </c>
      <c r="AR180" s="50">
        <v>4281</v>
      </c>
      <c r="AS180" s="50">
        <v>4380</v>
      </c>
      <c r="AT180" s="50">
        <v>4206</v>
      </c>
      <c r="AU180" s="50">
        <v>4190</v>
      </c>
      <c r="AV180" s="50">
        <v>4204</v>
      </c>
      <c r="AW180" s="50">
        <v>4033</v>
      </c>
      <c r="AX180" s="50">
        <v>4156</v>
      </c>
      <c r="AY180" s="50">
        <v>4172</v>
      </c>
      <c r="AZ180" s="50">
        <v>4089</v>
      </c>
      <c r="BA180" s="50">
        <v>4218</v>
      </c>
      <c r="BB180" s="50">
        <v>4028</v>
      </c>
      <c r="BC180" s="50">
        <v>3705</v>
      </c>
      <c r="BD180" s="50">
        <v>3754</v>
      </c>
      <c r="BE180" s="50">
        <v>3841</v>
      </c>
      <c r="BF180" s="50">
        <v>3985</v>
      </c>
      <c r="BG180" s="50">
        <v>4205</v>
      </c>
      <c r="BH180" s="50">
        <v>4645</v>
      </c>
      <c r="BI180" s="50">
        <v>5054</v>
      </c>
      <c r="BJ180" s="50">
        <v>5078</v>
      </c>
      <c r="BK180" s="50">
        <v>4816</v>
      </c>
      <c r="BL180" s="50">
        <v>5152</v>
      </c>
      <c r="BM180" s="50">
        <v>5228</v>
      </c>
      <c r="BN180" s="50">
        <v>5483</v>
      </c>
      <c r="BO180" s="50">
        <v>5329</v>
      </c>
      <c r="BP180" s="50">
        <v>5541</v>
      </c>
      <c r="BQ180" s="50">
        <v>5677</v>
      </c>
      <c r="BR180" s="50">
        <v>5495</v>
      </c>
      <c r="BS180" s="50">
        <v>5535</v>
      </c>
      <c r="BT180" s="50">
        <v>5355</v>
      </c>
      <c r="BU180" s="50">
        <v>5151</v>
      </c>
      <c r="BV180" s="50">
        <v>4891</v>
      </c>
      <c r="BW180" s="50">
        <v>4904</v>
      </c>
      <c r="BX180" s="50">
        <v>4783</v>
      </c>
      <c r="BY180" s="50">
        <v>4686</v>
      </c>
      <c r="BZ180" s="50">
        <v>4588</v>
      </c>
      <c r="CA180" s="50">
        <v>4597</v>
      </c>
      <c r="CB180" s="50">
        <v>4651</v>
      </c>
      <c r="CC180" s="50">
        <v>4570</v>
      </c>
      <c r="CD180" s="50">
        <v>4692</v>
      </c>
      <c r="CE180" s="50">
        <v>4827</v>
      </c>
      <c r="CF180" s="50">
        <v>4760</v>
      </c>
      <c r="CG180" s="50">
        <v>5229</v>
      </c>
      <c r="CH180" s="50">
        <v>5714</v>
      </c>
      <c r="CI180" s="50">
        <v>4413</v>
      </c>
      <c r="CJ180" s="50">
        <v>4126</v>
      </c>
      <c r="CK180" s="50">
        <v>4100</v>
      </c>
      <c r="CL180" s="50">
        <v>3626</v>
      </c>
      <c r="CM180" s="50">
        <v>3222</v>
      </c>
      <c r="CN180" s="50">
        <v>2610</v>
      </c>
      <c r="CO180" s="50">
        <v>2629</v>
      </c>
      <c r="CP180" s="50">
        <v>2540</v>
      </c>
      <c r="CQ180" s="50">
        <v>2216</v>
      </c>
      <c r="CR180" s="50">
        <v>2191</v>
      </c>
      <c r="CS180" s="50">
        <v>1823</v>
      </c>
      <c r="CT180" s="50">
        <v>1619</v>
      </c>
      <c r="CU180" s="50">
        <v>1345</v>
      </c>
      <c r="CV180" s="50">
        <v>1181</v>
      </c>
      <c r="CW180" s="50">
        <v>1001</v>
      </c>
      <c r="CX180" s="50">
        <v>866</v>
      </c>
      <c r="CY180" s="51">
        <v>2730</v>
      </c>
      <c r="CZ180" s="117">
        <v>3227</v>
      </c>
      <c r="DA180" s="50">
        <v>3420</v>
      </c>
      <c r="DB180" s="50">
        <v>3676</v>
      </c>
      <c r="DC180" s="50">
        <v>3741</v>
      </c>
      <c r="DD180" s="50">
        <v>4154</v>
      </c>
      <c r="DE180" s="50">
        <v>4226</v>
      </c>
      <c r="DF180" s="50">
        <v>4232</v>
      </c>
      <c r="DG180" s="50">
        <v>4241</v>
      </c>
      <c r="DH180" s="50">
        <v>4479</v>
      </c>
      <c r="DI180" s="50">
        <v>4443</v>
      </c>
      <c r="DJ180" s="50">
        <v>4200</v>
      </c>
      <c r="DK180" s="50">
        <v>4172</v>
      </c>
      <c r="DL180" s="50">
        <v>4201</v>
      </c>
      <c r="DM180" s="50">
        <v>4141</v>
      </c>
      <c r="DN180" s="50">
        <v>4101</v>
      </c>
      <c r="DO180" s="50">
        <v>3912</v>
      </c>
      <c r="DP180" s="50">
        <v>3840</v>
      </c>
      <c r="DQ180" s="50">
        <v>3754</v>
      </c>
      <c r="DR180" s="50">
        <v>3821</v>
      </c>
      <c r="DS180" s="50">
        <v>4508</v>
      </c>
      <c r="DT180" s="50">
        <v>4619</v>
      </c>
      <c r="DU180" s="50">
        <v>4606</v>
      </c>
      <c r="DV180" s="50">
        <v>3966</v>
      </c>
      <c r="DW180" s="50">
        <v>3900</v>
      </c>
      <c r="DX180" s="50">
        <v>3925</v>
      </c>
      <c r="DY180" s="50">
        <v>3731</v>
      </c>
      <c r="DZ180" s="50">
        <v>3931</v>
      </c>
      <c r="EA180" s="50">
        <v>4112</v>
      </c>
      <c r="EB180" s="50">
        <v>4183</v>
      </c>
      <c r="EC180" s="50">
        <v>4254</v>
      </c>
      <c r="ED180" s="50">
        <v>4282</v>
      </c>
      <c r="EE180" s="50">
        <v>4263</v>
      </c>
      <c r="EF180" s="50">
        <v>4471</v>
      </c>
      <c r="EG180" s="50">
        <v>4260</v>
      </c>
      <c r="EH180" s="50">
        <v>4492</v>
      </c>
      <c r="EI180" s="50">
        <v>4427</v>
      </c>
      <c r="EJ180" s="50">
        <v>4303</v>
      </c>
      <c r="EK180" s="50">
        <v>4446</v>
      </c>
      <c r="EL180" s="50">
        <v>4368</v>
      </c>
      <c r="EM180" s="50">
        <v>4402</v>
      </c>
      <c r="EN180" s="50">
        <v>4590</v>
      </c>
      <c r="EO180" s="50">
        <v>4307</v>
      </c>
      <c r="EP180" s="50">
        <v>3970</v>
      </c>
      <c r="EQ180" s="50">
        <v>3974</v>
      </c>
      <c r="ER180" s="50">
        <v>4050</v>
      </c>
      <c r="ES180" s="50">
        <v>4312</v>
      </c>
      <c r="ET180" s="50">
        <v>4561</v>
      </c>
      <c r="EU180" s="50">
        <v>4846</v>
      </c>
      <c r="EV180" s="50">
        <v>5099</v>
      </c>
      <c r="EW180" s="50">
        <v>5559</v>
      </c>
      <c r="EX180" s="50">
        <v>5543</v>
      </c>
      <c r="EY180" s="50">
        <v>5518</v>
      </c>
      <c r="EZ180" s="50">
        <v>5274</v>
      </c>
      <c r="FA180" s="50">
        <v>5650</v>
      </c>
      <c r="FB180" s="50">
        <v>5861</v>
      </c>
      <c r="FC180" s="50">
        <v>6060</v>
      </c>
      <c r="FD180" s="50">
        <v>5877</v>
      </c>
      <c r="FE180" s="50">
        <v>5828</v>
      </c>
      <c r="FF180" s="50">
        <v>5760</v>
      </c>
      <c r="FG180" s="50">
        <v>5799</v>
      </c>
      <c r="FH180" s="50">
        <v>5407</v>
      </c>
      <c r="FI180" s="50">
        <v>5373</v>
      </c>
      <c r="FJ180" s="50">
        <v>5374</v>
      </c>
      <c r="FK180" s="50">
        <v>5207</v>
      </c>
      <c r="FL180" s="50">
        <v>4993</v>
      </c>
      <c r="FM180" s="50">
        <v>4884</v>
      </c>
      <c r="FN180" s="50">
        <v>5026</v>
      </c>
      <c r="FO180" s="50">
        <v>4999</v>
      </c>
      <c r="FP180" s="50">
        <v>4788</v>
      </c>
      <c r="FQ180" s="50">
        <v>4861</v>
      </c>
      <c r="FR180" s="50">
        <v>5081</v>
      </c>
      <c r="FS180" s="50">
        <v>5128</v>
      </c>
      <c r="FT180" s="50">
        <v>5450</v>
      </c>
      <c r="FU180" s="50">
        <v>5755</v>
      </c>
      <c r="FV180" s="50">
        <v>4466</v>
      </c>
      <c r="FW180" s="50">
        <v>4384</v>
      </c>
      <c r="FX180" s="50">
        <v>4285</v>
      </c>
      <c r="FY180" s="50">
        <v>3840</v>
      </c>
      <c r="FZ180" s="50">
        <v>3414</v>
      </c>
      <c r="GA180" s="50">
        <v>2988</v>
      </c>
      <c r="GB180" s="50">
        <v>3000</v>
      </c>
      <c r="GC180" s="50">
        <v>2932</v>
      </c>
      <c r="GD180" s="50">
        <v>2694</v>
      </c>
      <c r="GE180" s="50">
        <v>2445</v>
      </c>
      <c r="GF180" s="50">
        <v>2236</v>
      </c>
      <c r="GG180" s="50">
        <v>2046</v>
      </c>
      <c r="GH180" s="50">
        <v>1755</v>
      </c>
      <c r="GI180" s="50">
        <v>1667</v>
      </c>
      <c r="GJ180" s="50">
        <v>1553</v>
      </c>
      <c r="GK180" s="50">
        <v>1371</v>
      </c>
      <c r="GL180" s="51">
        <v>5364</v>
      </c>
    </row>
    <row r="181" spans="1:194" s="1" customFormat="1" hidden="1" x14ac:dyDescent="0.25">
      <c r="A181" s="120" t="s">
        <v>223</v>
      </c>
      <c r="B181" s="112" t="s">
        <v>416</v>
      </c>
      <c r="C181" s="151" t="str">
        <f t="shared" si="55"/>
        <v xml:space="preserve">England ICS - Mid and South Essex </v>
      </c>
      <c r="D181" s="83">
        <f t="shared" si="65"/>
        <v>452188</v>
      </c>
      <c r="E181" s="83">
        <f t="shared" si="66"/>
        <v>483661</v>
      </c>
      <c r="F181" s="113">
        <f t="shared" si="67"/>
        <v>1199296</v>
      </c>
      <c r="G181" s="52">
        <f t="shared" si="68"/>
        <v>587395</v>
      </c>
      <c r="H181" s="53">
        <f t="shared" si="69"/>
        <v>611901</v>
      </c>
      <c r="I181" s="52">
        <f t="shared" si="70"/>
        <v>452188</v>
      </c>
      <c r="J181" s="115">
        <f t="shared" si="71"/>
        <v>483661</v>
      </c>
      <c r="K181" s="117">
        <f t="shared" si="72"/>
        <v>135207</v>
      </c>
      <c r="L181" s="51">
        <f t="shared" si="73"/>
        <v>128240</v>
      </c>
      <c r="M181" s="117">
        <v>6666</v>
      </c>
      <c r="N181" s="50">
        <v>6975</v>
      </c>
      <c r="O181" s="50">
        <v>7318</v>
      </c>
      <c r="P181" s="50">
        <v>7611</v>
      </c>
      <c r="Q181" s="50">
        <v>7873</v>
      </c>
      <c r="R181" s="50">
        <v>7725</v>
      </c>
      <c r="S181" s="50">
        <v>7726</v>
      </c>
      <c r="T181" s="50">
        <v>7764</v>
      </c>
      <c r="U181" s="50">
        <v>8094</v>
      </c>
      <c r="V181" s="50">
        <v>7894</v>
      </c>
      <c r="W181" s="50">
        <v>7746</v>
      </c>
      <c r="X181" s="50">
        <v>7837</v>
      </c>
      <c r="Y181" s="50">
        <v>7873</v>
      </c>
      <c r="Z181" s="50">
        <v>7491</v>
      </c>
      <c r="AA181" s="50">
        <v>7516</v>
      </c>
      <c r="AB181" s="50">
        <v>7100</v>
      </c>
      <c r="AC181" s="50">
        <v>7062</v>
      </c>
      <c r="AD181" s="50">
        <v>6936</v>
      </c>
      <c r="AE181" s="50">
        <v>6505</v>
      </c>
      <c r="AF181" s="50">
        <v>5316</v>
      </c>
      <c r="AG181" s="50">
        <v>5386</v>
      </c>
      <c r="AH181" s="50">
        <v>5700</v>
      </c>
      <c r="AI181" s="50">
        <v>6068</v>
      </c>
      <c r="AJ181" s="50">
        <v>6639</v>
      </c>
      <c r="AK181" s="50">
        <v>6708</v>
      </c>
      <c r="AL181" s="50">
        <v>6748</v>
      </c>
      <c r="AM181" s="50">
        <v>7034</v>
      </c>
      <c r="AN181" s="50">
        <v>6812</v>
      </c>
      <c r="AO181" s="50">
        <v>6940</v>
      </c>
      <c r="AP181" s="50">
        <v>7079</v>
      </c>
      <c r="AQ181" s="50">
        <v>7175</v>
      </c>
      <c r="AR181" s="50">
        <v>7288</v>
      </c>
      <c r="AS181" s="50">
        <v>7415</v>
      </c>
      <c r="AT181" s="50">
        <v>7381</v>
      </c>
      <c r="AU181" s="50">
        <v>7670</v>
      </c>
      <c r="AV181" s="50">
        <v>7506</v>
      </c>
      <c r="AW181" s="50">
        <v>7342</v>
      </c>
      <c r="AX181" s="50">
        <v>7040</v>
      </c>
      <c r="AY181" s="50">
        <v>7605</v>
      </c>
      <c r="AZ181" s="50">
        <v>7638</v>
      </c>
      <c r="BA181" s="50">
        <v>7799</v>
      </c>
      <c r="BB181" s="50">
        <v>7552</v>
      </c>
      <c r="BC181" s="50">
        <v>7347</v>
      </c>
      <c r="BD181" s="50">
        <v>7178</v>
      </c>
      <c r="BE181" s="50">
        <v>7441</v>
      </c>
      <c r="BF181" s="50">
        <v>7673</v>
      </c>
      <c r="BG181" s="50">
        <v>7737</v>
      </c>
      <c r="BH181" s="50">
        <v>8008</v>
      </c>
      <c r="BI181" s="50">
        <v>8405</v>
      </c>
      <c r="BJ181" s="50">
        <v>8575</v>
      </c>
      <c r="BK181" s="50">
        <v>8376</v>
      </c>
      <c r="BL181" s="50">
        <v>8653</v>
      </c>
      <c r="BM181" s="50">
        <v>8401</v>
      </c>
      <c r="BN181" s="50">
        <v>8813</v>
      </c>
      <c r="BO181" s="50">
        <v>8624</v>
      </c>
      <c r="BP181" s="50">
        <v>8595</v>
      </c>
      <c r="BQ181" s="50">
        <v>8302</v>
      </c>
      <c r="BR181" s="50">
        <v>8049</v>
      </c>
      <c r="BS181" s="50">
        <v>8046</v>
      </c>
      <c r="BT181" s="50">
        <v>7607</v>
      </c>
      <c r="BU181" s="50">
        <v>7278</v>
      </c>
      <c r="BV181" s="50">
        <v>7094</v>
      </c>
      <c r="BW181" s="50">
        <v>6819</v>
      </c>
      <c r="BX181" s="50">
        <v>6429</v>
      </c>
      <c r="BY181" s="50">
        <v>6308</v>
      </c>
      <c r="BZ181" s="50">
        <v>5948</v>
      </c>
      <c r="CA181" s="50">
        <v>5950</v>
      </c>
      <c r="CB181" s="50">
        <v>5897</v>
      </c>
      <c r="CC181" s="50">
        <v>5646</v>
      </c>
      <c r="CD181" s="50">
        <v>5547</v>
      </c>
      <c r="CE181" s="50">
        <v>5603</v>
      </c>
      <c r="CF181" s="50">
        <v>5977</v>
      </c>
      <c r="CG181" s="50">
        <v>6445</v>
      </c>
      <c r="CH181" s="50">
        <v>7145</v>
      </c>
      <c r="CI181" s="50">
        <v>5320</v>
      </c>
      <c r="CJ181" s="50">
        <v>4867</v>
      </c>
      <c r="CK181" s="50">
        <v>4733</v>
      </c>
      <c r="CL181" s="50">
        <v>4293</v>
      </c>
      <c r="CM181" s="50">
        <v>3657</v>
      </c>
      <c r="CN181" s="50">
        <v>3040</v>
      </c>
      <c r="CO181" s="50">
        <v>3143</v>
      </c>
      <c r="CP181" s="50">
        <v>3008</v>
      </c>
      <c r="CQ181" s="50">
        <v>2899</v>
      </c>
      <c r="CR181" s="50">
        <v>2711</v>
      </c>
      <c r="CS181" s="50">
        <v>2412</v>
      </c>
      <c r="CT181" s="50">
        <v>2108</v>
      </c>
      <c r="CU181" s="50">
        <v>1857</v>
      </c>
      <c r="CV181" s="50">
        <v>1612</v>
      </c>
      <c r="CW181" s="50">
        <v>1386</v>
      </c>
      <c r="CX181" s="50">
        <v>1186</v>
      </c>
      <c r="CY181" s="51">
        <v>3694</v>
      </c>
      <c r="CZ181" s="117">
        <v>6398</v>
      </c>
      <c r="DA181" s="50">
        <v>6717</v>
      </c>
      <c r="DB181" s="50">
        <v>7096</v>
      </c>
      <c r="DC181" s="50">
        <v>7089</v>
      </c>
      <c r="DD181" s="50">
        <v>7235</v>
      </c>
      <c r="DE181" s="50">
        <v>7273</v>
      </c>
      <c r="DF181" s="50">
        <v>7252</v>
      </c>
      <c r="DG181" s="50">
        <v>7432</v>
      </c>
      <c r="DH181" s="50">
        <v>7483</v>
      </c>
      <c r="DI181" s="50">
        <v>7490</v>
      </c>
      <c r="DJ181" s="50">
        <v>7554</v>
      </c>
      <c r="DK181" s="50">
        <v>7471</v>
      </c>
      <c r="DL181" s="50">
        <v>7504</v>
      </c>
      <c r="DM181" s="50">
        <v>7220</v>
      </c>
      <c r="DN181" s="50">
        <v>7113</v>
      </c>
      <c r="DO181" s="50">
        <v>6930</v>
      </c>
      <c r="DP181" s="50">
        <v>6617</v>
      </c>
      <c r="DQ181" s="50">
        <v>6366</v>
      </c>
      <c r="DR181" s="50">
        <v>6085</v>
      </c>
      <c r="DS181" s="50">
        <v>4824</v>
      </c>
      <c r="DT181" s="50">
        <v>4753</v>
      </c>
      <c r="DU181" s="50">
        <v>5302</v>
      </c>
      <c r="DV181" s="50">
        <v>5812</v>
      </c>
      <c r="DW181" s="50">
        <v>6370</v>
      </c>
      <c r="DX181" s="50">
        <v>6732</v>
      </c>
      <c r="DY181" s="50">
        <v>6431</v>
      </c>
      <c r="DZ181" s="50">
        <v>7047</v>
      </c>
      <c r="EA181" s="50">
        <v>6930</v>
      </c>
      <c r="EB181" s="50">
        <v>7130</v>
      </c>
      <c r="EC181" s="50">
        <v>7376</v>
      </c>
      <c r="ED181" s="50">
        <v>7629</v>
      </c>
      <c r="EE181" s="50">
        <v>7929</v>
      </c>
      <c r="EF181" s="50">
        <v>8131</v>
      </c>
      <c r="EG181" s="50">
        <v>8011</v>
      </c>
      <c r="EH181" s="50">
        <v>8109</v>
      </c>
      <c r="EI181" s="50">
        <v>8221</v>
      </c>
      <c r="EJ181" s="50">
        <v>8049</v>
      </c>
      <c r="EK181" s="50">
        <v>7876</v>
      </c>
      <c r="EL181" s="50">
        <v>8138</v>
      </c>
      <c r="EM181" s="50">
        <v>8362</v>
      </c>
      <c r="EN181" s="50">
        <v>8345</v>
      </c>
      <c r="EO181" s="50">
        <v>8085</v>
      </c>
      <c r="EP181" s="50">
        <v>7451</v>
      </c>
      <c r="EQ181" s="50">
        <v>7490</v>
      </c>
      <c r="ER181" s="50">
        <v>7699</v>
      </c>
      <c r="ES181" s="50">
        <v>7979</v>
      </c>
      <c r="ET181" s="50">
        <v>7978</v>
      </c>
      <c r="EU181" s="50">
        <v>8317</v>
      </c>
      <c r="EV181" s="50">
        <v>8418</v>
      </c>
      <c r="EW181" s="50">
        <v>8838</v>
      </c>
      <c r="EX181" s="50">
        <v>8561</v>
      </c>
      <c r="EY181" s="50">
        <v>8742</v>
      </c>
      <c r="EZ181" s="50">
        <v>8988</v>
      </c>
      <c r="FA181" s="50">
        <v>9084</v>
      </c>
      <c r="FB181" s="50">
        <v>8893</v>
      </c>
      <c r="FC181" s="50">
        <v>8497</v>
      </c>
      <c r="FD181" s="50">
        <v>8509</v>
      </c>
      <c r="FE181" s="50">
        <v>8359</v>
      </c>
      <c r="FF181" s="50">
        <v>7965</v>
      </c>
      <c r="FG181" s="50">
        <v>7856</v>
      </c>
      <c r="FH181" s="50">
        <v>7193</v>
      </c>
      <c r="FI181" s="50">
        <v>6991</v>
      </c>
      <c r="FJ181" s="50">
        <v>7026</v>
      </c>
      <c r="FK181" s="50">
        <v>6736</v>
      </c>
      <c r="FL181" s="50">
        <v>6512</v>
      </c>
      <c r="FM181" s="50">
        <v>6272</v>
      </c>
      <c r="FN181" s="50">
        <v>6404</v>
      </c>
      <c r="FO181" s="50">
        <v>6251</v>
      </c>
      <c r="FP181" s="50">
        <v>6061</v>
      </c>
      <c r="FQ181" s="50">
        <v>6324</v>
      </c>
      <c r="FR181" s="50">
        <v>6332</v>
      </c>
      <c r="FS181" s="50">
        <v>6552</v>
      </c>
      <c r="FT181" s="50">
        <v>7314</v>
      </c>
      <c r="FU181" s="50">
        <v>8193</v>
      </c>
      <c r="FV181" s="50">
        <v>5984</v>
      </c>
      <c r="FW181" s="50">
        <v>5662</v>
      </c>
      <c r="FX181" s="50">
        <v>5454</v>
      </c>
      <c r="FY181" s="50">
        <v>5061</v>
      </c>
      <c r="FZ181" s="50">
        <v>4384</v>
      </c>
      <c r="GA181" s="50">
        <v>3756</v>
      </c>
      <c r="GB181" s="50">
        <v>3981</v>
      </c>
      <c r="GC181" s="50">
        <v>4007</v>
      </c>
      <c r="GD181" s="50">
        <v>3627</v>
      </c>
      <c r="GE181" s="50">
        <v>3422</v>
      </c>
      <c r="GF181" s="50">
        <v>3277</v>
      </c>
      <c r="GG181" s="50">
        <v>2850</v>
      </c>
      <c r="GH181" s="50">
        <v>2548</v>
      </c>
      <c r="GI181" s="50">
        <v>2281</v>
      </c>
      <c r="GJ181" s="50">
        <v>2203</v>
      </c>
      <c r="GK181" s="50">
        <v>1950</v>
      </c>
      <c r="GL181" s="51">
        <v>7752</v>
      </c>
    </row>
    <row r="182" spans="1:194" s="1" customFormat="1" hidden="1" x14ac:dyDescent="0.25">
      <c r="A182" s="120" t="s">
        <v>223</v>
      </c>
      <c r="B182" s="112" t="s">
        <v>417</v>
      </c>
      <c r="C182" s="151" t="str">
        <f t="shared" si="55"/>
        <v>England ICS - Norfolk and Waveney</v>
      </c>
      <c r="D182" s="83">
        <f t="shared" si="65"/>
        <v>406639</v>
      </c>
      <c r="E182" s="83">
        <f t="shared" si="66"/>
        <v>431328</v>
      </c>
      <c r="F182" s="113">
        <f t="shared" si="67"/>
        <v>1032661</v>
      </c>
      <c r="G182" s="52">
        <f t="shared" si="68"/>
        <v>506595</v>
      </c>
      <c r="H182" s="53">
        <f t="shared" si="69"/>
        <v>526066</v>
      </c>
      <c r="I182" s="52">
        <f t="shared" si="70"/>
        <v>406639</v>
      </c>
      <c r="J182" s="115">
        <f t="shared" si="71"/>
        <v>431328</v>
      </c>
      <c r="K182" s="117">
        <f t="shared" si="72"/>
        <v>99956</v>
      </c>
      <c r="L182" s="51">
        <f t="shared" si="73"/>
        <v>94738</v>
      </c>
      <c r="M182" s="117">
        <v>4581</v>
      </c>
      <c r="N182" s="50">
        <v>4822</v>
      </c>
      <c r="O182" s="50">
        <v>5157</v>
      </c>
      <c r="P182" s="50">
        <v>5516</v>
      </c>
      <c r="Q182" s="50">
        <v>5547</v>
      </c>
      <c r="R182" s="50">
        <v>5679</v>
      </c>
      <c r="S182" s="50">
        <v>5577</v>
      </c>
      <c r="T182" s="50">
        <v>5922</v>
      </c>
      <c r="U182" s="50">
        <v>5905</v>
      </c>
      <c r="V182" s="50">
        <v>6055</v>
      </c>
      <c r="W182" s="50">
        <v>5903</v>
      </c>
      <c r="X182" s="50">
        <v>5850</v>
      </c>
      <c r="Y182" s="50">
        <v>6099</v>
      </c>
      <c r="Z182" s="50">
        <v>5827</v>
      </c>
      <c r="AA182" s="50">
        <v>5555</v>
      </c>
      <c r="AB182" s="50">
        <v>5451</v>
      </c>
      <c r="AC182" s="50">
        <v>5291</v>
      </c>
      <c r="AD182" s="50">
        <v>5219</v>
      </c>
      <c r="AE182" s="50">
        <v>5203</v>
      </c>
      <c r="AF182" s="50">
        <v>5621</v>
      </c>
      <c r="AG182" s="50">
        <v>5831</v>
      </c>
      <c r="AH182" s="50">
        <v>5743</v>
      </c>
      <c r="AI182" s="50">
        <v>5916</v>
      </c>
      <c r="AJ182" s="50">
        <v>5799</v>
      </c>
      <c r="AK182" s="50">
        <v>5926</v>
      </c>
      <c r="AL182" s="50">
        <v>5877</v>
      </c>
      <c r="AM182" s="50">
        <v>6205</v>
      </c>
      <c r="AN182" s="50">
        <v>5902</v>
      </c>
      <c r="AO182" s="50">
        <v>5764</v>
      </c>
      <c r="AP182" s="50">
        <v>5832</v>
      </c>
      <c r="AQ182" s="50">
        <v>5920</v>
      </c>
      <c r="AR182" s="50">
        <v>5838</v>
      </c>
      <c r="AS182" s="50">
        <v>5935</v>
      </c>
      <c r="AT182" s="50">
        <v>5748</v>
      </c>
      <c r="AU182" s="50">
        <v>5729</v>
      </c>
      <c r="AV182" s="50">
        <v>5846</v>
      </c>
      <c r="AW182" s="50">
        <v>5707</v>
      </c>
      <c r="AX182" s="50">
        <v>5595</v>
      </c>
      <c r="AY182" s="50">
        <v>5585</v>
      </c>
      <c r="AZ182" s="50">
        <v>5719</v>
      </c>
      <c r="BA182" s="50">
        <v>5723</v>
      </c>
      <c r="BB182" s="50">
        <v>5539</v>
      </c>
      <c r="BC182" s="50">
        <v>5108</v>
      </c>
      <c r="BD182" s="50">
        <v>5001</v>
      </c>
      <c r="BE182" s="50">
        <v>5202</v>
      </c>
      <c r="BF182" s="50">
        <v>5470</v>
      </c>
      <c r="BG182" s="50">
        <v>5736</v>
      </c>
      <c r="BH182" s="50">
        <v>6133</v>
      </c>
      <c r="BI182" s="50">
        <v>6438</v>
      </c>
      <c r="BJ182" s="50">
        <v>6688</v>
      </c>
      <c r="BK182" s="50">
        <v>6730</v>
      </c>
      <c r="BL182" s="50">
        <v>7037</v>
      </c>
      <c r="BM182" s="50">
        <v>6861</v>
      </c>
      <c r="BN182" s="50">
        <v>7005</v>
      </c>
      <c r="BO182" s="50">
        <v>7222</v>
      </c>
      <c r="BP182" s="50">
        <v>7266</v>
      </c>
      <c r="BQ182" s="50">
        <v>7288</v>
      </c>
      <c r="BR182" s="50">
        <v>7147</v>
      </c>
      <c r="BS182" s="50">
        <v>6982</v>
      </c>
      <c r="BT182" s="50">
        <v>7013</v>
      </c>
      <c r="BU182" s="50">
        <v>6687</v>
      </c>
      <c r="BV182" s="50">
        <v>6535</v>
      </c>
      <c r="BW182" s="50">
        <v>6416</v>
      </c>
      <c r="BX182" s="50">
        <v>6329</v>
      </c>
      <c r="BY182" s="50">
        <v>6199</v>
      </c>
      <c r="BZ182" s="50">
        <v>5946</v>
      </c>
      <c r="CA182" s="50">
        <v>6284</v>
      </c>
      <c r="CB182" s="50">
        <v>6119</v>
      </c>
      <c r="CC182" s="50">
        <v>6063</v>
      </c>
      <c r="CD182" s="50">
        <v>6251</v>
      </c>
      <c r="CE182" s="50">
        <v>6394</v>
      </c>
      <c r="CF182" s="50">
        <v>6581</v>
      </c>
      <c r="CG182" s="50">
        <v>7149</v>
      </c>
      <c r="CH182" s="50">
        <v>7941</v>
      </c>
      <c r="CI182" s="50">
        <v>6052</v>
      </c>
      <c r="CJ182" s="50">
        <v>5738</v>
      </c>
      <c r="CK182" s="50">
        <v>5585</v>
      </c>
      <c r="CL182" s="50">
        <v>5056</v>
      </c>
      <c r="CM182" s="50">
        <v>4493</v>
      </c>
      <c r="CN182" s="50">
        <v>3655</v>
      </c>
      <c r="CO182" s="50">
        <v>3741</v>
      </c>
      <c r="CP182" s="50">
        <v>3594</v>
      </c>
      <c r="CQ182" s="50">
        <v>3473</v>
      </c>
      <c r="CR182" s="50">
        <v>3128</v>
      </c>
      <c r="CS182" s="50">
        <v>2693</v>
      </c>
      <c r="CT182" s="50">
        <v>2450</v>
      </c>
      <c r="CU182" s="50">
        <v>2087</v>
      </c>
      <c r="CV182" s="50">
        <v>1853</v>
      </c>
      <c r="CW182" s="50">
        <v>1646</v>
      </c>
      <c r="CX182" s="50">
        <v>1306</v>
      </c>
      <c r="CY182" s="51">
        <v>4365</v>
      </c>
      <c r="CZ182" s="117">
        <v>4282</v>
      </c>
      <c r="DA182" s="50">
        <v>4578</v>
      </c>
      <c r="DB182" s="50">
        <v>4802</v>
      </c>
      <c r="DC182" s="50">
        <v>5104</v>
      </c>
      <c r="DD182" s="50">
        <v>5326</v>
      </c>
      <c r="DE182" s="50">
        <v>5239</v>
      </c>
      <c r="DF182" s="50">
        <v>5487</v>
      </c>
      <c r="DG182" s="50">
        <v>5701</v>
      </c>
      <c r="DH182" s="50">
        <v>5840</v>
      </c>
      <c r="DI182" s="50">
        <v>5724</v>
      </c>
      <c r="DJ182" s="50">
        <v>5706</v>
      </c>
      <c r="DK182" s="50">
        <v>5630</v>
      </c>
      <c r="DL182" s="50">
        <v>5662</v>
      </c>
      <c r="DM182" s="50">
        <v>5457</v>
      </c>
      <c r="DN182" s="50">
        <v>5225</v>
      </c>
      <c r="DO182" s="50">
        <v>5016</v>
      </c>
      <c r="DP182" s="50">
        <v>5059</v>
      </c>
      <c r="DQ182" s="50">
        <v>4900</v>
      </c>
      <c r="DR182" s="50">
        <v>4973</v>
      </c>
      <c r="DS182" s="50">
        <v>5690</v>
      </c>
      <c r="DT182" s="50">
        <v>5556</v>
      </c>
      <c r="DU182" s="50">
        <v>5769</v>
      </c>
      <c r="DV182" s="50">
        <v>5520</v>
      </c>
      <c r="DW182" s="50">
        <v>5843</v>
      </c>
      <c r="DX182" s="50">
        <v>5869</v>
      </c>
      <c r="DY182" s="50">
        <v>5612</v>
      </c>
      <c r="DZ182" s="50">
        <v>5743</v>
      </c>
      <c r="EA182" s="50">
        <v>5387</v>
      </c>
      <c r="EB182" s="50">
        <v>5698</v>
      </c>
      <c r="EC182" s="50">
        <v>5844</v>
      </c>
      <c r="ED182" s="50">
        <v>5656</v>
      </c>
      <c r="EE182" s="50">
        <v>5905</v>
      </c>
      <c r="EF182" s="50">
        <v>5968</v>
      </c>
      <c r="EG182" s="50">
        <v>6026</v>
      </c>
      <c r="EH182" s="50">
        <v>6019</v>
      </c>
      <c r="EI182" s="50">
        <v>5844</v>
      </c>
      <c r="EJ182" s="50">
        <v>5729</v>
      </c>
      <c r="EK182" s="50">
        <v>5842</v>
      </c>
      <c r="EL182" s="50">
        <v>6052</v>
      </c>
      <c r="EM182" s="50">
        <v>5858</v>
      </c>
      <c r="EN182" s="50">
        <v>5673</v>
      </c>
      <c r="EO182" s="50">
        <v>5557</v>
      </c>
      <c r="EP182" s="50">
        <v>5244</v>
      </c>
      <c r="EQ182" s="50">
        <v>5231</v>
      </c>
      <c r="ER182" s="50">
        <v>5427</v>
      </c>
      <c r="ES182" s="50">
        <v>5658</v>
      </c>
      <c r="ET182" s="50">
        <v>6099</v>
      </c>
      <c r="EU182" s="50">
        <v>6241</v>
      </c>
      <c r="EV182" s="50">
        <v>6652</v>
      </c>
      <c r="EW182" s="50">
        <v>7025</v>
      </c>
      <c r="EX182" s="50">
        <v>6918</v>
      </c>
      <c r="EY182" s="50">
        <v>7139</v>
      </c>
      <c r="EZ182" s="50">
        <v>7332</v>
      </c>
      <c r="FA182" s="50">
        <v>7286</v>
      </c>
      <c r="FB182" s="50">
        <v>7543</v>
      </c>
      <c r="FC182" s="50">
        <v>7647</v>
      </c>
      <c r="FD182" s="50">
        <v>7600</v>
      </c>
      <c r="FE182" s="50">
        <v>7346</v>
      </c>
      <c r="FF182" s="50">
        <v>7391</v>
      </c>
      <c r="FG182" s="50">
        <v>7254</v>
      </c>
      <c r="FH182" s="50">
        <v>7008</v>
      </c>
      <c r="FI182" s="50">
        <v>6950</v>
      </c>
      <c r="FJ182" s="50">
        <v>6907</v>
      </c>
      <c r="FK182" s="50">
        <v>6823</v>
      </c>
      <c r="FL182" s="50">
        <v>6762</v>
      </c>
      <c r="FM182" s="50">
        <v>6541</v>
      </c>
      <c r="FN182" s="50">
        <v>6603</v>
      </c>
      <c r="FO182" s="50">
        <v>6787</v>
      </c>
      <c r="FP182" s="50">
        <v>6712</v>
      </c>
      <c r="FQ182" s="50">
        <v>6577</v>
      </c>
      <c r="FR182" s="50">
        <v>6831</v>
      </c>
      <c r="FS182" s="50">
        <v>6975</v>
      </c>
      <c r="FT182" s="50">
        <v>7701</v>
      </c>
      <c r="FU182" s="50">
        <v>8727</v>
      </c>
      <c r="FV182" s="50">
        <v>6395</v>
      </c>
      <c r="FW182" s="50">
        <v>6025</v>
      </c>
      <c r="FX182" s="50">
        <v>6000</v>
      </c>
      <c r="FY182" s="50">
        <v>5561</v>
      </c>
      <c r="FZ182" s="50">
        <v>4738</v>
      </c>
      <c r="GA182" s="50">
        <v>4280</v>
      </c>
      <c r="GB182" s="50">
        <v>4232</v>
      </c>
      <c r="GC182" s="50">
        <v>4065</v>
      </c>
      <c r="GD182" s="50">
        <v>3974</v>
      </c>
      <c r="GE182" s="50">
        <v>3731</v>
      </c>
      <c r="GF182" s="50">
        <v>3456</v>
      </c>
      <c r="GG182" s="50">
        <v>3125</v>
      </c>
      <c r="GH182" s="50">
        <v>2838</v>
      </c>
      <c r="GI182" s="50">
        <v>2602</v>
      </c>
      <c r="GJ182" s="50">
        <v>2402</v>
      </c>
      <c r="GK182" s="50">
        <v>2168</v>
      </c>
      <c r="GL182" s="51">
        <v>9166</v>
      </c>
    </row>
    <row r="183" spans="1:194" s="1" customFormat="1" hidden="1" x14ac:dyDescent="0.25">
      <c r="A183" s="120" t="s">
        <v>223</v>
      </c>
      <c r="B183" s="112" t="s">
        <v>326</v>
      </c>
      <c r="C183" s="151" t="str">
        <f t="shared" si="55"/>
        <v xml:space="preserve">England ICS - North Central London </v>
      </c>
      <c r="D183" s="83">
        <f t="shared" si="65"/>
        <v>593891</v>
      </c>
      <c r="E183" s="83">
        <f t="shared" si="66"/>
        <v>596826</v>
      </c>
      <c r="F183" s="113">
        <f t="shared" si="67"/>
        <v>1526582</v>
      </c>
      <c r="G183" s="52">
        <f t="shared" si="68"/>
        <v>766256</v>
      </c>
      <c r="H183" s="53">
        <f t="shared" si="69"/>
        <v>760326</v>
      </c>
      <c r="I183" s="52">
        <f t="shared" si="70"/>
        <v>593891</v>
      </c>
      <c r="J183" s="115">
        <f t="shared" si="71"/>
        <v>596826</v>
      </c>
      <c r="K183" s="117">
        <f t="shared" si="72"/>
        <v>172365</v>
      </c>
      <c r="L183" s="51">
        <f t="shared" si="73"/>
        <v>163500</v>
      </c>
      <c r="M183" s="117">
        <v>9302</v>
      </c>
      <c r="N183" s="50">
        <v>9275</v>
      </c>
      <c r="O183" s="50">
        <v>9788</v>
      </c>
      <c r="P183" s="50">
        <v>9863</v>
      </c>
      <c r="Q183" s="50">
        <v>9982</v>
      </c>
      <c r="R183" s="50">
        <v>9977</v>
      </c>
      <c r="S183" s="50">
        <v>9964</v>
      </c>
      <c r="T183" s="50">
        <v>10165</v>
      </c>
      <c r="U183" s="50">
        <v>10344</v>
      </c>
      <c r="V183" s="50">
        <v>9955</v>
      </c>
      <c r="W183" s="50">
        <v>9877</v>
      </c>
      <c r="X183" s="50">
        <v>9568</v>
      </c>
      <c r="Y183" s="50">
        <v>9717</v>
      </c>
      <c r="Z183" s="50">
        <v>9467</v>
      </c>
      <c r="AA183" s="50">
        <v>9212</v>
      </c>
      <c r="AB183" s="50">
        <v>8961</v>
      </c>
      <c r="AC183" s="50">
        <v>8544</v>
      </c>
      <c r="AD183" s="50">
        <v>8404</v>
      </c>
      <c r="AE183" s="50">
        <v>8454</v>
      </c>
      <c r="AF183" s="50">
        <v>8416</v>
      </c>
      <c r="AG183" s="50">
        <v>8864</v>
      </c>
      <c r="AH183" s="50">
        <v>9634</v>
      </c>
      <c r="AI183" s="50">
        <v>10563</v>
      </c>
      <c r="AJ183" s="50">
        <v>12124</v>
      </c>
      <c r="AK183" s="50">
        <v>13209</v>
      </c>
      <c r="AL183" s="50">
        <v>13493</v>
      </c>
      <c r="AM183" s="50">
        <v>14095</v>
      </c>
      <c r="AN183" s="50">
        <v>13944</v>
      </c>
      <c r="AO183" s="50">
        <v>14752</v>
      </c>
      <c r="AP183" s="50">
        <v>14677</v>
      </c>
      <c r="AQ183" s="50">
        <v>15016</v>
      </c>
      <c r="AR183" s="50">
        <v>14458</v>
      </c>
      <c r="AS183" s="50">
        <v>14778</v>
      </c>
      <c r="AT183" s="50">
        <v>14103</v>
      </c>
      <c r="AU183" s="50">
        <v>14032</v>
      </c>
      <c r="AV183" s="50">
        <v>13772</v>
      </c>
      <c r="AW183" s="50">
        <v>13280</v>
      </c>
      <c r="AX183" s="50">
        <v>13298</v>
      </c>
      <c r="AY183" s="50">
        <v>12836</v>
      </c>
      <c r="AZ183" s="50">
        <v>12984</v>
      </c>
      <c r="BA183" s="50">
        <v>12736</v>
      </c>
      <c r="BB183" s="50">
        <v>12178</v>
      </c>
      <c r="BC183" s="50">
        <v>11239</v>
      </c>
      <c r="BD183" s="50">
        <v>10688</v>
      </c>
      <c r="BE183" s="50">
        <v>10438</v>
      </c>
      <c r="BF183" s="50">
        <v>10077</v>
      </c>
      <c r="BG183" s="50">
        <v>10131</v>
      </c>
      <c r="BH183" s="50">
        <v>10094</v>
      </c>
      <c r="BI183" s="50">
        <v>9923</v>
      </c>
      <c r="BJ183" s="50">
        <v>10215</v>
      </c>
      <c r="BK183" s="50">
        <v>9678</v>
      </c>
      <c r="BL183" s="50">
        <v>9581</v>
      </c>
      <c r="BM183" s="50">
        <v>9641</v>
      </c>
      <c r="BN183" s="50">
        <v>9607</v>
      </c>
      <c r="BO183" s="50">
        <v>9457</v>
      </c>
      <c r="BP183" s="50">
        <v>8921</v>
      </c>
      <c r="BQ183" s="50">
        <v>8631</v>
      </c>
      <c r="BR183" s="50">
        <v>8407</v>
      </c>
      <c r="BS183" s="50">
        <v>7833</v>
      </c>
      <c r="BT183" s="50">
        <v>7445</v>
      </c>
      <c r="BU183" s="50">
        <v>7124</v>
      </c>
      <c r="BV183" s="50">
        <v>6808</v>
      </c>
      <c r="BW183" s="50">
        <v>6498</v>
      </c>
      <c r="BX183" s="50">
        <v>6207</v>
      </c>
      <c r="BY183" s="50">
        <v>5904</v>
      </c>
      <c r="BZ183" s="50">
        <v>5609</v>
      </c>
      <c r="CA183" s="50">
        <v>5116</v>
      </c>
      <c r="CB183" s="50">
        <v>5091</v>
      </c>
      <c r="CC183" s="50">
        <v>4753</v>
      </c>
      <c r="CD183" s="50">
        <v>4585</v>
      </c>
      <c r="CE183" s="50">
        <v>4596</v>
      </c>
      <c r="CF183" s="50">
        <v>4560</v>
      </c>
      <c r="CG183" s="50">
        <v>4580</v>
      </c>
      <c r="CH183" s="50">
        <v>4630</v>
      </c>
      <c r="CI183" s="50">
        <v>3720</v>
      </c>
      <c r="CJ183" s="50">
        <v>3579</v>
      </c>
      <c r="CK183" s="50">
        <v>3635</v>
      </c>
      <c r="CL183" s="50">
        <v>3103</v>
      </c>
      <c r="CM183" s="50">
        <v>2719</v>
      </c>
      <c r="CN183" s="50">
        <v>2379</v>
      </c>
      <c r="CO183" s="50">
        <v>2509</v>
      </c>
      <c r="CP183" s="50">
        <v>2384</v>
      </c>
      <c r="CQ183" s="50">
        <v>2196</v>
      </c>
      <c r="CR183" s="50">
        <v>2029</v>
      </c>
      <c r="CS183" s="50">
        <v>1812</v>
      </c>
      <c r="CT183" s="50">
        <v>1632</v>
      </c>
      <c r="CU183" s="50">
        <v>1519</v>
      </c>
      <c r="CV183" s="50">
        <v>1274</v>
      </c>
      <c r="CW183" s="50">
        <v>1079</v>
      </c>
      <c r="CX183" s="50">
        <v>973</v>
      </c>
      <c r="CY183" s="51">
        <v>3586</v>
      </c>
      <c r="CZ183" s="117">
        <v>8613</v>
      </c>
      <c r="DA183" s="50">
        <v>8970</v>
      </c>
      <c r="DB183" s="50">
        <v>9205</v>
      </c>
      <c r="DC183" s="50">
        <v>9409</v>
      </c>
      <c r="DD183" s="50">
        <v>9549</v>
      </c>
      <c r="DE183" s="50">
        <v>9407</v>
      </c>
      <c r="DF183" s="50">
        <v>9353</v>
      </c>
      <c r="DG183" s="50">
        <v>9554</v>
      </c>
      <c r="DH183" s="50">
        <v>9929</v>
      </c>
      <c r="DI183" s="50">
        <v>9656</v>
      </c>
      <c r="DJ183" s="50">
        <v>9357</v>
      </c>
      <c r="DK183" s="50">
        <v>9214</v>
      </c>
      <c r="DL183" s="50">
        <v>9208</v>
      </c>
      <c r="DM183" s="50">
        <v>8775</v>
      </c>
      <c r="DN183" s="50">
        <v>8625</v>
      </c>
      <c r="DO183" s="50">
        <v>8185</v>
      </c>
      <c r="DP183" s="50">
        <v>8299</v>
      </c>
      <c r="DQ183" s="50">
        <v>8192</v>
      </c>
      <c r="DR183" s="50">
        <v>7878</v>
      </c>
      <c r="DS183" s="50">
        <v>8016</v>
      </c>
      <c r="DT183" s="50">
        <v>8325</v>
      </c>
      <c r="DU183" s="50">
        <v>8984</v>
      </c>
      <c r="DV183" s="50">
        <v>10602</v>
      </c>
      <c r="DW183" s="50">
        <v>11972</v>
      </c>
      <c r="DX183" s="50">
        <v>12884</v>
      </c>
      <c r="DY183" s="50">
        <v>13211</v>
      </c>
      <c r="DZ183" s="50">
        <v>13660</v>
      </c>
      <c r="EA183" s="50">
        <v>13462</v>
      </c>
      <c r="EB183" s="50">
        <v>14069</v>
      </c>
      <c r="EC183" s="50">
        <v>14001</v>
      </c>
      <c r="ED183" s="50">
        <v>13638</v>
      </c>
      <c r="EE183" s="50">
        <v>13616</v>
      </c>
      <c r="EF183" s="50">
        <v>13575</v>
      </c>
      <c r="EG183" s="50">
        <v>12709</v>
      </c>
      <c r="EH183" s="50">
        <v>12666</v>
      </c>
      <c r="EI183" s="50">
        <v>12734</v>
      </c>
      <c r="EJ183" s="50">
        <v>12034</v>
      </c>
      <c r="EK183" s="50">
        <v>11719</v>
      </c>
      <c r="EL183" s="50">
        <v>11848</v>
      </c>
      <c r="EM183" s="50">
        <v>11713</v>
      </c>
      <c r="EN183" s="50">
        <v>11356</v>
      </c>
      <c r="EO183" s="50">
        <v>10998</v>
      </c>
      <c r="EP183" s="50">
        <v>10532</v>
      </c>
      <c r="EQ183" s="50">
        <v>10255</v>
      </c>
      <c r="ER183" s="50">
        <v>10345</v>
      </c>
      <c r="ES183" s="50">
        <v>9963</v>
      </c>
      <c r="ET183" s="50">
        <v>10006</v>
      </c>
      <c r="EU183" s="50">
        <v>9844</v>
      </c>
      <c r="EV183" s="50">
        <v>9846</v>
      </c>
      <c r="EW183" s="50">
        <v>10079</v>
      </c>
      <c r="EX183" s="50">
        <v>9885</v>
      </c>
      <c r="EY183" s="50">
        <v>10092</v>
      </c>
      <c r="EZ183" s="50">
        <v>9844</v>
      </c>
      <c r="FA183" s="50">
        <v>9323</v>
      </c>
      <c r="FB183" s="50">
        <v>9636</v>
      </c>
      <c r="FC183" s="50">
        <v>9429</v>
      </c>
      <c r="FD183" s="50">
        <v>9108</v>
      </c>
      <c r="FE183" s="50">
        <v>8744</v>
      </c>
      <c r="FF183" s="50">
        <v>8334</v>
      </c>
      <c r="FG183" s="50">
        <v>7970</v>
      </c>
      <c r="FH183" s="50">
        <v>7690</v>
      </c>
      <c r="FI183" s="50">
        <v>7144</v>
      </c>
      <c r="FJ183" s="50">
        <v>6897</v>
      </c>
      <c r="FK183" s="50">
        <v>6445</v>
      </c>
      <c r="FL183" s="50">
        <v>6325</v>
      </c>
      <c r="FM183" s="50">
        <v>5904</v>
      </c>
      <c r="FN183" s="50">
        <v>5813</v>
      </c>
      <c r="FO183" s="50">
        <v>5524</v>
      </c>
      <c r="FP183" s="50">
        <v>5523</v>
      </c>
      <c r="FQ183" s="50">
        <v>5216</v>
      </c>
      <c r="FR183" s="50">
        <v>5376</v>
      </c>
      <c r="FS183" s="50">
        <v>5283</v>
      </c>
      <c r="FT183" s="50">
        <v>5084</v>
      </c>
      <c r="FU183" s="50">
        <v>5299</v>
      </c>
      <c r="FV183" s="50">
        <v>4709</v>
      </c>
      <c r="FW183" s="50">
        <v>4360</v>
      </c>
      <c r="FX183" s="50">
        <v>4222</v>
      </c>
      <c r="FY183" s="50">
        <v>3889</v>
      </c>
      <c r="FZ183" s="50">
        <v>3504</v>
      </c>
      <c r="GA183" s="50">
        <v>3093</v>
      </c>
      <c r="GB183" s="50">
        <v>3160</v>
      </c>
      <c r="GC183" s="50">
        <v>3208</v>
      </c>
      <c r="GD183" s="50">
        <v>2930</v>
      </c>
      <c r="GE183" s="50">
        <v>2613</v>
      </c>
      <c r="GF183" s="50">
        <v>2561</v>
      </c>
      <c r="GG183" s="50">
        <v>2353</v>
      </c>
      <c r="GH183" s="50">
        <v>2050</v>
      </c>
      <c r="GI183" s="50">
        <v>1994</v>
      </c>
      <c r="GJ183" s="50">
        <v>1721</v>
      </c>
      <c r="GK183" s="50">
        <v>1554</v>
      </c>
      <c r="GL183" s="51">
        <v>6477</v>
      </c>
    </row>
    <row r="184" spans="1:194" s="1" customFormat="1" hidden="1" x14ac:dyDescent="0.25">
      <c r="A184" s="120" t="s">
        <v>223</v>
      </c>
      <c r="B184" s="112" t="s">
        <v>418</v>
      </c>
      <c r="C184" s="151" t="str">
        <f t="shared" si="55"/>
        <v>England ICS - North East and North Cumbria</v>
      </c>
      <c r="D184" s="83">
        <f t="shared" si="65"/>
        <v>1170091</v>
      </c>
      <c r="E184" s="83">
        <f t="shared" si="66"/>
        <v>1236662</v>
      </c>
      <c r="F184" s="113">
        <f t="shared" si="67"/>
        <v>3000432</v>
      </c>
      <c r="G184" s="52">
        <f t="shared" si="68"/>
        <v>1475310</v>
      </c>
      <c r="H184" s="53">
        <f t="shared" si="69"/>
        <v>1525122</v>
      </c>
      <c r="I184" s="52">
        <f t="shared" si="70"/>
        <v>1170091</v>
      </c>
      <c r="J184" s="115">
        <f t="shared" si="71"/>
        <v>1236662</v>
      </c>
      <c r="K184" s="117">
        <f t="shared" si="72"/>
        <v>305219</v>
      </c>
      <c r="L184" s="51">
        <f t="shared" si="73"/>
        <v>288460</v>
      </c>
      <c r="M184" s="117">
        <v>14436</v>
      </c>
      <c r="N184" s="50">
        <v>15257</v>
      </c>
      <c r="O184" s="50">
        <v>15821</v>
      </c>
      <c r="P184" s="50">
        <v>16300</v>
      </c>
      <c r="Q184" s="50">
        <v>17092</v>
      </c>
      <c r="R184" s="50">
        <v>17037</v>
      </c>
      <c r="S184" s="50">
        <v>17392</v>
      </c>
      <c r="T184" s="50">
        <v>17854</v>
      </c>
      <c r="U184" s="50">
        <v>18372</v>
      </c>
      <c r="V184" s="50">
        <v>18240</v>
      </c>
      <c r="W184" s="50">
        <v>18059</v>
      </c>
      <c r="X184" s="50">
        <v>17828</v>
      </c>
      <c r="Y184" s="50">
        <v>17920</v>
      </c>
      <c r="Z184" s="50">
        <v>17313</v>
      </c>
      <c r="AA184" s="50">
        <v>17362</v>
      </c>
      <c r="AB184" s="50">
        <v>16382</v>
      </c>
      <c r="AC184" s="50">
        <v>16354</v>
      </c>
      <c r="AD184" s="50">
        <v>16200</v>
      </c>
      <c r="AE184" s="50">
        <v>16196</v>
      </c>
      <c r="AF184" s="50">
        <v>18460</v>
      </c>
      <c r="AG184" s="50">
        <v>19675</v>
      </c>
      <c r="AH184" s="50">
        <v>20201</v>
      </c>
      <c r="AI184" s="50">
        <v>20120</v>
      </c>
      <c r="AJ184" s="50">
        <v>19568</v>
      </c>
      <c r="AK184" s="50">
        <v>19446</v>
      </c>
      <c r="AL184" s="50">
        <v>19505</v>
      </c>
      <c r="AM184" s="50">
        <v>19913</v>
      </c>
      <c r="AN184" s="50">
        <v>20026</v>
      </c>
      <c r="AO184" s="50">
        <v>20790</v>
      </c>
      <c r="AP184" s="50">
        <v>20792</v>
      </c>
      <c r="AQ184" s="50">
        <v>19647</v>
      </c>
      <c r="AR184" s="50">
        <v>18977</v>
      </c>
      <c r="AS184" s="50">
        <v>18567</v>
      </c>
      <c r="AT184" s="50">
        <v>17976</v>
      </c>
      <c r="AU184" s="50">
        <v>18643</v>
      </c>
      <c r="AV184" s="50">
        <v>18057</v>
      </c>
      <c r="AW184" s="50">
        <v>17323</v>
      </c>
      <c r="AX184" s="50">
        <v>17526</v>
      </c>
      <c r="AY184" s="50">
        <v>17141</v>
      </c>
      <c r="AZ184" s="50">
        <v>17357</v>
      </c>
      <c r="BA184" s="50">
        <v>17620</v>
      </c>
      <c r="BB184" s="50">
        <v>17049</v>
      </c>
      <c r="BC184" s="50">
        <v>15504</v>
      </c>
      <c r="BD184" s="50">
        <v>14858</v>
      </c>
      <c r="BE184" s="50">
        <v>15608</v>
      </c>
      <c r="BF184" s="50">
        <v>15970</v>
      </c>
      <c r="BG184" s="50">
        <v>16173</v>
      </c>
      <c r="BH184" s="50">
        <v>17539</v>
      </c>
      <c r="BI184" s="50">
        <v>18983</v>
      </c>
      <c r="BJ184" s="50">
        <v>20127</v>
      </c>
      <c r="BK184" s="50">
        <v>19218</v>
      </c>
      <c r="BL184" s="50">
        <v>19725</v>
      </c>
      <c r="BM184" s="50">
        <v>20028</v>
      </c>
      <c r="BN184" s="50">
        <v>20797</v>
      </c>
      <c r="BO184" s="50">
        <v>21046</v>
      </c>
      <c r="BP184" s="50">
        <v>21749</v>
      </c>
      <c r="BQ184" s="50">
        <v>21242</v>
      </c>
      <c r="BR184" s="50">
        <v>21400</v>
      </c>
      <c r="BS184" s="50">
        <v>21184</v>
      </c>
      <c r="BT184" s="50">
        <v>20187</v>
      </c>
      <c r="BU184" s="50">
        <v>19706</v>
      </c>
      <c r="BV184" s="50">
        <v>19812</v>
      </c>
      <c r="BW184" s="50">
        <v>19549</v>
      </c>
      <c r="BX184" s="50">
        <v>18791</v>
      </c>
      <c r="BY184" s="50">
        <v>17734</v>
      </c>
      <c r="BZ184" s="50">
        <v>17007</v>
      </c>
      <c r="CA184" s="50">
        <v>16988</v>
      </c>
      <c r="CB184" s="50">
        <v>16615</v>
      </c>
      <c r="CC184" s="50">
        <v>15927</v>
      </c>
      <c r="CD184" s="50">
        <v>16006</v>
      </c>
      <c r="CE184" s="50">
        <v>15912</v>
      </c>
      <c r="CF184" s="50">
        <v>16510</v>
      </c>
      <c r="CG184" s="50">
        <v>16844</v>
      </c>
      <c r="CH184" s="50">
        <v>18241</v>
      </c>
      <c r="CI184" s="50">
        <v>13426</v>
      </c>
      <c r="CJ184" s="50">
        <v>12716</v>
      </c>
      <c r="CK184" s="50">
        <v>12250</v>
      </c>
      <c r="CL184" s="50">
        <v>10672</v>
      </c>
      <c r="CM184" s="50">
        <v>9555</v>
      </c>
      <c r="CN184" s="50">
        <v>8670</v>
      </c>
      <c r="CO184" s="50">
        <v>8470</v>
      </c>
      <c r="CP184" s="50">
        <v>8188</v>
      </c>
      <c r="CQ184" s="50">
        <v>7607</v>
      </c>
      <c r="CR184" s="50">
        <v>6881</v>
      </c>
      <c r="CS184" s="50">
        <v>5923</v>
      </c>
      <c r="CT184" s="50">
        <v>5289</v>
      </c>
      <c r="CU184" s="50">
        <v>4459</v>
      </c>
      <c r="CV184" s="50">
        <v>3906</v>
      </c>
      <c r="CW184" s="50">
        <v>3436</v>
      </c>
      <c r="CX184" s="50">
        <v>2767</v>
      </c>
      <c r="CY184" s="51">
        <v>8321</v>
      </c>
      <c r="CZ184" s="117">
        <v>13619</v>
      </c>
      <c r="DA184" s="50">
        <v>14475</v>
      </c>
      <c r="DB184" s="50">
        <v>15014</v>
      </c>
      <c r="DC184" s="50">
        <v>15772</v>
      </c>
      <c r="DD184" s="50">
        <v>16031</v>
      </c>
      <c r="DE184" s="50">
        <v>15783</v>
      </c>
      <c r="DF184" s="50">
        <v>16436</v>
      </c>
      <c r="DG184" s="50">
        <v>16760</v>
      </c>
      <c r="DH184" s="50">
        <v>17379</v>
      </c>
      <c r="DI184" s="50">
        <v>17550</v>
      </c>
      <c r="DJ184" s="50">
        <v>17199</v>
      </c>
      <c r="DK184" s="50">
        <v>16616</v>
      </c>
      <c r="DL184" s="50">
        <v>17006</v>
      </c>
      <c r="DM184" s="50">
        <v>16371</v>
      </c>
      <c r="DN184" s="50">
        <v>16590</v>
      </c>
      <c r="DO184" s="50">
        <v>15556</v>
      </c>
      <c r="DP184" s="50">
        <v>15384</v>
      </c>
      <c r="DQ184" s="50">
        <v>14919</v>
      </c>
      <c r="DR184" s="50">
        <v>15177</v>
      </c>
      <c r="DS184" s="50">
        <v>17567</v>
      </c>
      <c r="DT184" s="50">
        <v>18274</v>
      </c>
      <c r="DU184" s="50">
        <v>18832</v>
      </c>
      <c r="DV184" s="50">
        <v>18575</v>
      </c>
      <c r="DW184" s="50">
        <v>18447</v>
      </c>
      <c r="DX184" s="50">
        <v>18152</v>
      </c>
      <c r="DY184" s="50">
        <v>17734</v>
      </c>
      <c r="DZ184" s="50">
        <v>18676</v>
      </c>
      <c r="EA184" s="50">
        <v>19138</v>
      </c>
      <c r="EB184" s="50">
        <v>20524</v>
      </c>
      <c r="EC184" s="50">
        <v>20229</v>
      </c>
      <c r="ED184" s="50">
        <v>19159</v>
      </c>
      <c r="EE184" s="50">
        <v>18761</v>
      </c>
      <c r="EF184" s="50">
        <v>19209</v>
      </c>
      <c r="EG184" s="50">
        <v>18694</v>
      </c>
      <c r="EH184" s="50">
        <v>19161</v>
      </c>
      <c r="EI184" s="50">
        <v>18990</v>
      </c>
      <c r="EJ184" s="50">
        <v>18241</v>
      </c>
      <c r="EK184" s="50">
        <v>18476</v>
      </c>
      <c r="EL184" s="50">
        <v>18356</v>
      </c>
      <c r="EM184" s="50">
        <v>18432</v>
      </c>
      <c r="EN184" s="50">
        <v>18500</v>
      </c>
      <c r="EO184" s="50">
        <v>17544</v>
      </c>
      <c r="EP184" s="50">
        <v>15917</v>
      </c>
      <c r="EQ184" s="50">
        <v>15596</v>
      </c>
      <c r="ER184" s="50">
        <v>16698</v>
      </c>
      <c r="ES184" s="50">
        <v>16715</v>
      </c>
      <c r="ET184" s="50">
        <v>17382</v>
      </c>
      <c r="EU184" s="50">
        <v>18407</v>
      </c>
      <c r="EV184" s="50">
        <v>19947</v>
      </c>
      <c r="EW184" s="50">
        <v>21199</v>
      </c>
      <c r="EX184" s="50">
        <v>20629</v>
      </c>
      <c r="EY184" s="50">
        <v>20961</v>
      </c>
      <c r="EZ184" s="50">
        <v>21231</v>
      </c>
      <c r="FA184" s="50">
        <v>21836</v>
      </c>
      <c r="FB184" s="50">
        <v>22169</v>
      </c>
      <c r="FC184" s="50">
        <v>22574</v>
      </c>
      <c r="FD184" s="50">
        <v>22566</v>
      </c>
      <c r="FE184" s="50">
        <v>22587</v>
      </c>
      <c r="FF184" s="50">
        <v>22183</v>
      </c>
      <c r="FG184" s="50">
        <v>21352</v>
      </c>
      <c r="FH184" s="50">
        <v>20585</v>
      </c>
      <c r="FI184" s="50">
        <v>20792</v>
      </c>
      <c r="FJ184" s="50">
        <v>20707</v>
      </c>
      <c r="FK184" s="50">
        <v>19379</v>
      </c>
      <c r="FL184" s="50">
        <v>18818</v>
      </c>
      <c r="FM184" s="50">
        <v>17888</v>
      </c>
      <c r="FN184" s="50">
        <v>17690</v>
      </c>
      <c r="FO184" s="50">
        <v>17662</v>
      </c>
      <c r="FP184" s="50">
        <v>16881</v>
      </c>
      <c r="FQ184" s="50">
        <v>17161</v>
      </c>
      <c r="FR184" s="50">
        <v>17505</v>
      </c>
      <c r="FS184" s="50">
        <v>17483</v>
      </c>
      <c r="FT184" s="50">
        <v>18383</v>
      </c>
      <c r="FU184" s="50">
        <v>19381</v>
      </c>
      <c r="FV184" s="50">
        <v>14618</v>
      </c>
      <c r="FW184" s="50">
        <v>13927</v>
      </c>
      <c r="FX184" s="50">
        <v>13497</v>
      </c>
      <c r="FY184" s="50">
        <v>12018</v>
      </c>
      <c r="FZ184" s="50">
        <v>11082</v>
      </c>
      <c r="GA184" s="50">
        <v>10127</v>
      </c>
      <c r="GB184" s="50">
        <v>10535</v>
      </c>
      <c r="GC184" s="50">
        <v>10231</v>
      </c>
      <c r="GD184" s="50">
        <v>9946</v>
      </c>
      <c r="GE184" s="50">
        <v>9246</v>
      </c>
      <c r="GF184" s="50">
        <v>8078</v>
      </c>
      <c r="GG184" s="50">
        <v>7604</v>
      </c>
      <c r="GH184" s="50">
        <v>6568</v>
      </c>
      <c r="GI184" s="50">
        <v>5994</v>
      </c>
      <c r="GJ184" s="50">
        <v>5357</v>
      </c>
      <c r="GK184" s="50">
        <v>4820</v>
      </c>
      <c r="GL184" s="51">
        <v>17902</v>
      </c>
    </row>
    <row r="185" spans="1:194" s="1" customFormat="1" hidden="1" x14ac:dyDescent="0.25">
      <c r="A185" s="120" t="s">
        <v>223</v>
      </c>
      <c r="B185" s="112" t="s">
        <v>330</v>
      </c>
      <c r="C185" s="151" t="str">
        <f t="shared" si="55"/>
        <v xml:space="preserve">England ICS - North East London </v>
      </c>
      <c r="D185" s="83">
        <f t="shared" si="65"/>
        <v>784566</v>
      </c>
      <c r="E185" s="83">
        <f t="shared" si="66"/>
        <v>758991</v>
      </c>
      <c r="F185" s="113">
        <f t="shared" si="67"/>
        <v>2036470</v>
      </c>
      <c r="G185" s="52">
        <f t="shared" si="68"/>
        <v>1037604</v>
      </c>
      <c r="H185" s="53">
        <f t="shared" si="69"/>
        <v>998866</v>
      </c>
      <c r="I185" s="52">
        <f t="shared" si="70"/>
        <v>784566</v>
      </c>
      <c r="J185" s="115">
        <f t="shared" si="71"/>
        <v>758991</v>
      </c>
      <c r="K185" s="117">
        <f t="shared" si="72"/>
        <v>253038</v>
      </c>
      <c r="L185" s="51">
        <f t="shared" si="73"/>
        <v>239875</v>
      </c>
      <c r="M185" s="117">
        <v>15005</v>
      </c>
      <c r="N185" s="50">
        <v>15129</v>
      </c>
      <c r="O185" s="50">
        <v>15277</v>
      </c>
      <c r="P185" s="50">
        <v>15295</v>
      </c>
      <c r="Q185" s="50">
        <v>15333</v>
      </c>
      <c r="R185" s="50">
        <v>15058</v>
      </c>
      <c r="S185" s="50">
        <v>14917</v>
      </c>
      <c r="T185" s="50">
        <v>14974</v>
      </c>
      <c r="U185" s="50">
        <v>15433</v>
      </c>
      <c r="V185" s="50">
        <v>14057</v>
      </c>
      <c r="W185" s="50">
        <v>13669</v>
      </c>
      <c r="X185" s="50">
        <v>13095</v>
      </c>
      <c r="Y185" s="50">
        <v>13419</v>
      </c>
      <c r="Z185" s="50">
        <v>13211</v>
      </c>
      <c r="AA185" s="50">
        <v>12704</v>
      </c>
      <c r="AB185" s="50">
        <v>12470</v>
      </c>
      <c r="AC185" s="50">
        <v>11870</v>
      </c>
      <c r="AD185" s="50">
        <v>12122</v>
      </c>
      <c r="AE185" s="50">
        <v>11500</v>
      </c>
      <c r="AF185" s="50">
        <v>11039</v>
      </c>
      <c r="AG185" s="50">
        <v>11422</v>
      </c>
      <c r="AH185" s="50">
        <v>12105</v>
      </c>
      <c r="AI185" s="50">
        <v>13331</v>
      </c>
      <c r="AJ185" s="50">
        <v>15015</v>
      </c>
      <c r="AK185" s="50">
        <v>16418</v>
      </c>
      <c r="AL185" s="50">
        <v>17117</v>
      </c>
      <c r="AM185" s="50">
        <v>17792</v>
      </c>
      <c r="AN185" s="50">
        <v>18216</v>
      </c>
      <c r="AO185" s="50">
        <v>19057</v>
      </c>
      <c r="AP185" s="50">
        <v>20660</v>
      </c>
      <c r="AQ185" s="50">
        <v>21747</v>
      </c>
      <c r="AR185" s="50">
        <v>21680</v>
      </c>
      <c r="AS185" s="50">
        <v>22490</v>
      </c>
      <c r="AT185" s="50">
        <v>21769</v>
      </c>
      <c r="AU185" s="50">
        <v>22179</v>
      </c>
      <c r="AV185" s="50">
        <v>22355</v>
      </c>
      <c r="AW185" s="50">
        <v>21180</v>
      </c>
      <c r="AX185" s="50">
        <v>20606</v>
      </c>
      <c r="AY185" s="50">
        <v>19530</v>
      </c>
      <c r="AZ185" s="50">
        <v>18613</v>
      </c>
      <c r="BA185" s="50">
        <v>17689</v>
      </c>
      <c r="BB185" s="50">
        <v>16268</v>
      </c>
      <c r="BC185" s="50">
        <v>15388</v>
      </c>
      <c r="BD185" s="50">
        <v>14787</v>
      </c>
      <c r="BE185" s="50">
        <v>14183</v>
      </c>
      <c r="BF185" s="50">
        <v>13921</v>
      </c>
      <c r="BG185" s="50">
        <v>13381</v>
      </c>
      <c r="BH185" s="50">
        <v>12825</v>
      </c>
      <c r="BI185" s="50">
        <v>13100</v>
      </c>
      <c r="BJ185" s="50">
        <v>12834</v>
      </c>
      <c r="BK185" s="50">
        <v>12443</v>
      </c>
      <c r="BL185" s="50">
        <v>12041</v>
      </c>
      <c r="BM185" s="50">
        <v>12115</v>
      </c>
      <c r="BN185" s="50">
        <v>11568</v>
      </c>
      <c r="BO185" s="50">
        <v>11083</v>
      </c>
      <c r="BP185" s="50">
        <v>10759</v>
      </c>
      <c r="BQ185" s="50">
        <v>10680</v>
      </c>
      <c r="BR185" s="50">
        <v>10049</v>
      </c>
      <c r="BS185" s="50">
        <v>9557</v>
      </c>
      <c r="BT185" s="50">
        <v>9132</v>
      </c>
      <c r="BU185" s="50">
        <v>9094</v>
      </c>
      <c r="BV185" s="50">
        <v>8565</v>
      </c>
      <c r="BW185" s="50">
        <v>8204</v>
      </c>
      <c r="BX185" s="50">
        <v>7723</v>
      </c>
      <c r="BY185" s="50">
        <v>7301</v>
      </c>
      <c r="BZ185" s="50">
        <v>6847</v>
      </c>
      <c r="CA185" s="50">
        <v>6374</v>
      </c>
      <c r="CB185" s="50">
        <v>5961</v>
      </c>
      <c r="CC185" s="50">
        <v>5705</v>
      </c>
      <c r="CD185" s="50">
        <v>5405</v>
      </c>
      <c r="CE185" s="50">
        <v>5159</v>
      </c>
      <c r="CF185" s="50">
        <v>4896</v>
      </c>
      <c r="CG185" s="50">
        <v>5011</v>
      </c>
      <c r="CH185" s="50">
        <v>5152</v>
      </c>
      <c r="CI185" s="50">
        <v>4162</v>
      </c>
      <c r="CJ185" s="50">
        <v>3731</v>
      </c>
      <c r="CK185" s="50">
        <v>3448</v>
      </c>
      <c r="CL185" s="50">
        <v>3269</v>
      </c>
      <c r="CM185" s="50">
        <v>3051</v>
      </c>
      <c r="CN185" s="50">
        <v>2691</v>
      </c>
      <c r="CO185" s="50">
        <v>2844</v>
      </c>
      <c r="CP185" s="50">
        <v>2640</v>
      </c>
      <c r="CQ185" s="50">
        <v>2506</v>
      </c>
      <c r="CR185" s="50">
        <v>2257</v>
      </c>
      <c r="CS185" s="50">
        <v>2085</v>
      </c>
      <c r="CT185" s="50">
        <v>1804</v>
      </c>
      <c r="CU185" s="50">
        <v>1577</v>
      </c>
      <c r="CV185" s="50">
        <v>1357</v>
      </c>
      <c r="CW185" s="50">
        <v>1269</v>
      </c>
      <c r="CX185" s="50">
        <v>1040</v>
      </c>
      <c r="CY185" s="51">
        <v>3814</v>
      </c>
      <c r="CZ185" s="117">
        <v>14168</v>
      </c>
      <c r="DA185" s="50">
        <v>14308</v>
      </c>
      <c r="DB185" s="50">
        <v>14501</v>
      </c>
      <c r="DC185" s="50">
        <v>14858</v>
      </c>
      <c r="DD185" s="50">
        <v>14832</v>
      </c>
      <c r="DE185" s="50">
        <v>14383</v>
      </c>
      <c r="DF185" s="50">
        <v>14068</v>
      </c>
      <c r="DG185" s="50">
        <v>14670</v>
      </c>
      <c r="DH185" s="50">
        <v>14454</v>
      </c>
      <c r="DI185" s="50">
        <v>13214</v>
      </c>
      <c r="DJ185" s="50">
        <v>12614</v>
      </c>
      <c r="DK185" s="50">
        <v>12669</v>
      </c>
      <c r="DL185" s="50">
        <v>12697</v>
      </c>
      <c r="DM185" s="50">
        <v>12408</v>
      </c>
      <c r="DN185" s="50">
        <v>12076</v>
      </c>
      <c r="DO185" s="50">
        <v>11485</v>
      </c>
      <c r="DP185" s="50">
        <v>11253</v>
      </c>
      <c r="DQ185" s="50">
        <v>11217</v>
      </c>
      <c r="DR185" s="50">
        <v>10791</v>
      </c>
      <c r="DS185" s="50">
        <v>9993</v>
      </c>
      <c r="DT185" s="50">
        <v>9959</v>
      </c>
      <c r="DU185" s="50">
        <v>10797</v>
      </c>
      <c r="DV185" s="50">
        <v>12296</v>
      </c>
      <c r="DW185" s="50">
        <v>14389</v>
      </c>
      <c r="DX185" s="50">
        <v>15565</v>
      </c>
      <c r="DY185" s="50">
        <v>16538</v>
      </c>
      <c r="DZ185" s="50">
        <v>16842</v>
      </c>
      <c r="EA185" s="50">
        <v>17600</v>
      </c>
      <c r="EB185" s="50">
        <v>18257</v>
      </c>
      <c r="EC185" s="50">
        <v>19247</v>
      </c>
      <c r="ED185" s="50">
        <v>18739</v>
      </c>
      <c r="EE185" s="50">
        <v>19432</v>
      </c>
      <c r="EF185" s="50">
        <v>20325</v>
      </c>
      <c r="EG185" s="50">
        <v>20095</v>
      </c>
      <c r="EH185" s="50">
        <v>19353</v>
      </c>
      <c r="EI185" s="50">
        <v>18689</v>
      </c>
      <c r="EJ185" s="50">
        <v>18100</v>
      </c>
      <c r="EK185" s="50">
        <v>17538</v>
      </c>
      <c r="EL185" s="50">
        <v>17154</v>
      </c>
      <c r="EM185" s="50">
        <v>16412</v>
      </c>
      <c r="EN185" s="50">
        <v>16041</v>
      </c>
      <c r="EO185" s="50">
        <v>15161</v>
      </c>
      <c r="EP185" s="50">
        <v>14207</v>
      </c>
      <c r="EQ185" s="50">
        <v>13698</v>
      </c>
      <c r="ER185" s="50">
        <v>13160</v>
      </c>
      <c r="ES185" s="50">
        <v>12585</v>
      </c>
      <c r="ET185" s="50">
        <v>12280</v>
      </c>
      <c r="EU185" s="50">
        <v>12085</v>
      </c>
      <c r="EV185" s="50">
        <v>12127</v>
      </c>
      <c r="EW185" s="50">
        <v>12047</v>
      </c>
      <c r="EX185" s="50">
        <v>12039</v>
      </c>
      <c r="EY185" s="50">
        <v>11941</v>
      </c>
      <c r="EZ185" s="50">
        <v>11741</v>
      </c>
      <c r="FA185" s="50">
        <v>11657</v>
      </c>
      <c r="FB185" s="50">
        <v>11394</v>
      </c>
      <c r="FC185" s="50">
        <v>10995</v>
      </c>
      <c r="FD185" s="50">
        <v>10841</v>
      </c>
      <c r="FE185" s="50">
        <v>10398</v>
      </c>
      <c r="FF185" s="50">
        <v>9756</v>
      </c>
      <c r="FG185" s="50">
        <v>9587</v>
      </c>
      <c r="FH185" s="50">
        <v>9040</v>
      </c>
      <c r="FI185" s="50">
        <v>8676</v>
      </c>
      <c r="FJ185" s="50">
        <v>8189</v>
      </c>
      <c r="FK185" s="50">
        <v>7992</v>
      </c>
      <c r="FL185" s="50">
        <v>7411</v>
      </c>
      <c r="FM185" s="50">
        <v>7052</v>
      </c>
      <c r="FN185" s="50">
        <v>6965</v>
      </c>
      <c r="FO185" s="50">
        <v>6546</v>
      </c>
      <c r="FP185" s="50">
        <v>6461</v>
      </c>
      <c r="FQ185" s="50">
        <v>6023</v>
      </c>
      <c r="FR185" s="50">
        <v>6059</v>
      </c>
      <c r="FS185" s="50">
        <v>5785</v>
      </c>
      <c r="FT185" s="50">
        <v>5785</v>
      </c>
      <c r="FU185" s="50">
        <v>5923</v>
      </c>
      <c r="FV185" s="50">
        <v>4842</v>
      </c>
      <c r="FW185" s="50">
        <v>4506</v>
      </c>
      <c r="FX185" s="50">
        <v>4301</v>
      </c>
      <c r="FY185" s="50">
        <v>4227</v>
      </c>
      <c r="FZ185" s="50">
        <v>3772</v>
      </c>
      <c r="GA185" s="50">
        <v>3311</v>
      </c>
      <c r="GB185" s="50">
        <v>3510</v>
      </c>
      <c r="GC185" s="50">
        <v>3393</v>
      </c>
      <c r="GD185" s="50">
        <v>3327</v>
      </c>
      <c r="GE185" s="50">
        <v>3036</v>
      </c>
      <c r="GF185" s="50">
        <v>2750</v>
      </c>
      <c r="GG185" s="50">
        <v>2663</v>
      </c>
      <c r="GH185" s="50">
        <v>2345</v>
      </c>
      <c r="GI185" s="50">
        <v>2078</v>
      </c>
      <c r="GJ185" s="50">
        <v>1904</v>
      </c>
      <c r="GK185" s="50">
        <v>1670</v>
      </c>
      <c r="GL185" s="51">
        <v>7598</v>
      </c>
    </row>
    <row r="186" spans="1:194" s="1" customFormat="1" hidden="1" x14ac:dyDescent="0.25">
      <c r="A186" s="120" t="s">
        <v>223</v>
      </c>
      <c r="B186" s="112" t="s">
        <v>419</v>
      </c>
      <c r="C186" s="151" t="str">
        <f t="shared" si="55"/>
        <v>England ICS - North West London</v>
      </c>
      <c r="D186" s="83">
        <f t="shared" si="65"/>
        <v>828249</v>
      </c>
      <c r="E186" s="83">
        <f t="shared" si="66"/>
        <v>805826</v>
      </c>
      <c r="F186" s="113">
        <f t="shared" si="67"/>
        <v>2111469</v>
      </c>
      <c r="G186" s="52">
        <f t="shared" si="68"/>
        <v>1073359</v>
      </c>
      <c r="H186" s="53">
        <f t="shared" si="69"/>
        <v>1038110</v>
      </c>
      <c r="I186" s="52">
        <f t="shared" si="70"/>
        <v>828249</v>
      </c>
      <c r="J186" s="115">
        <f t="shared" si="71"/>
        <v>805826</v>
      </c>
      <c r="K186" s="117">
        <f t="shared" si="72"/>
        <v>245110</v>
      </c>
      <c r="L186" s="51">
        <f t="shared" si="73"/>
        <v>232284</v>
      </c>
      <c r="M186" s="117">
        <v>13413</v>
      </c>
      <c r="N186" s="50">
        <v>14002</v>
      </c>
      <c r="O186" s="50">
        <v>14286</v>
      </c>
      <c r="P186" s="50">
        <v>14512</v>
      </c>
      <c r="Q186" s="50">
        <v>14876</v>
      </c>
      <c r="R186" s="50">
        <v>14398</v>
      </c>
      <c r="S186" s="50">
        <v>14735</v>
      </c>
      <c r="T186" s="50">
        <v>14829</v>
      </c>
      <c r="U186" s="50">
        <v>15259</v>
      </c>
      <c r="V186" s="50">
        <v>14151</v>
      </c>
      <c r="W186" s="50">
        <v>13609</v>
      </c>
      <c r="X186" s="50">
        <v>13185</v>
      </c>
      <c r="Y186" s="50">
        <v>13195</v>
      </c>
      <c r="Z186" s="50">
        <v>12809</v>
      </c>
      <c r="AA186" s="50">
        <v>12502</v>
      </c>
      <c r="AB186" s="50">
        <v>11904</v>
      </c>
      <c r="AC186" s="50">
        <v>11769</v>
      </c>
      <c r="AD186" s="50">
        <v>11676</v>
      </c>
      <c r="AE186" s="50">
        <v>11602</v>
      </c>
      <c r="AF186" s="50">
        <v>11368</v>
      </c>
      <c r="AG186" s="50">
        <v>11685</v>
      </c>
      <c r="AH186" s="50">
        <v>12934</v>
      </c>
      <c r="AI186" s="50">
        <v>13918</v>
      </c>
      <c r="AJ186" s="50">
        <v>15234</v>
      </c>
      <c r="AK186" s="50">
        <v>15995</v>
      </c>
      <c r="AL186" s="50">
        <v>16346</v>
      </c>
      <c r="AM186" s="50">
        <v>17465</v>
      </c>
      <c r="AN186" s="50">
        <v>17058</v>
      </c>
      <c r="AO186" s="50">
        <v>17267</v>
      </c>
      <c r="AP186" s="50">
        <v>18071</v>
      </c>
      <c r="AQ186" s="50">
        <v>18099</v>
      </c>
      <c r="AR186" s="50">
        <v>18267</v>
      </c>
      <c r="AS186" s="50">
        <v>18349</v>
      </c>
      <c r="AT186" s="50">
        <v>18260</v>
      </c>
      <c r="AU186" s="50">
        <v>19317</v>
      </c>
      <c r="AV186" s="50">
        <v>18752</v>
      </c>
      <c r="AW186" s="50">
        <v>18197</v>
      </c>
      <c r="AX186" s="50">
        <v>18035</v>
      </c>
      <c r="AY186" s="50">
        <v>18136</v>
      </c>
      <c r="AZ186" s="50">
        <v>18215</v>
      </c>
      <c r="BA186" s="50">
        <v>18090</v>
      </c>
      <c r="BB186" s="50">
        <v>17599</v>
      </c>
      <c r="BC186" s="50">
        <v>16284</v>
      </c>
      <c r="BD186" s="50">
        <v>16172</v>
      </c>
      <c r="BE186" s="50">
        <v>15486</v>
      </c>
      <c r="BF186" s="50">
        <v>14999</v>
      </c>
      <c r="BG186" s="50">
        <v>14749</v>
      </c>
      <c r="BH186" s="50">
        <v>14772</v>
      </c>
      <c r="BI186" s="50">
        <v>14687</v>
      </c>
      <c r="BJ186" s="50">
        <v>14015</v>
      </c>
      <c r="BK186" s="50">
        <v>13986</v>
      </c>
      <c r="BL186" s="50">
        <v>13604</v>
      </c>
      <c r="BM186" s="50">
        <v>13672</v>
      </c>
      <c r="BN186" s="50">
        <v>13454</v>
      </c>
      <c r="BO186" s="50">
        <v>13051</v>
      </c>
      <c r="BP186" s="50">
        <v>13096</v>
      </c>
      <c r="BQ186" s="50">
        <v>12741</v>
      </c>
      <c r="BR186" s="50">
        <v>12214</v>
      </c>
      <c r="BS186" s="50">
        <v>11736</v>
      </c>
      <c r="BT186" s="50">
        <v>11183</v>
      </c>
      <c r="BU186" s="50">
        <v>10923</v>
      </c>
      <c r="BV186" s="50">
        <v>10272</v>
      </c>
      <c r="BW186" s="50">
        <v>9843</v>
      </c>
      <c r="BX186" s="50">
        <v>9445</v>
      </c>
      <c r="BY186" s="50">
        <v>9426</v>
      </c>
      <c r="BZ186" s="50">
        <v>8831</v>
      </c>
      <c r="CA186" s="50">
        <v>8165</v>
      </c>
      <c r="CB186" s="50">
        <v>7947</v>
      </c>
      <c r="CC186" s="50">
        <v>7614</v>
      </c>
      <c r="CD186" s="50">
        <v>7230</v>
      </c>
      <c r="CE186" s="50">
        <v>7292</v>
      </c>
      <c r="CF186" s="50">
        <v>6917</v>
      </c>
      <c r="CG186" s="50">
        <v>6801</v>
      </c>
      <c r="CH186" s="50">
        <v>6973</v>
      </c>
      <c r="CI186" s="50">
        <v>5711</v>
      </c>
      <c r="CJ186" s="50">
        <v>5255</v>
      </c>
      <c r="CK186" s="50">
        <v>5139</v>
      </c>
      <c r="CL186" s="50">
        <v>4635</v>
      </c>
      <c r="CM186" s="50">
        <v>4245</v>
      </c>
      <c r="CN186" s="50">
        <v>3739</v>
      </c>
      <c r="CO186" s="50">
        <v>4122</v>
      </c>
      <c r="CP186" s="50">
        <v>3894</v>
      </c>
      <c r="CQ186" s="50">
        <v>3591</v>
      </c>
      <c r="CR186" s="50">
        <v>3194</v>
      </c>
      <c r="CS186" s="50">
        <v>2963</v>
      </c>
      <c r="CT186" s="50">
        <v>2692</v>
      </c>
      <c r="CU186" s="50">
        <v>2346</v>
      </c>
      <c r="CV186" s="50">
        <v>2041</v>
      </c>
      <c r="CW186" s="50">
        <v>1804</v>
      </c>
      <c r="CX186" s="50">
        <v>1441</v>
      </c>
      <c r="CY186" s="51">
        <v>5598</v>
      </c>
      <c r="CZ186" s="117">
        <v>13124</v>
      </c>
      <c r="DA186" s="50">
        <v>13370</v>
      </c>
      <c r="DB186" s="50">
        <v>13524</v>
      </c>
      <c r="DC186" s="50">
        <v>13791</v>
      </c>
      <c r="DD186" s="50">
        <v>14099</v>
      </c>
      <c r="DE186" s="50">
        <v>13858</v>
      </c>
      <c r="DF186" s="50">
        <v>13771</v>
      </c>
      <c r="DG186" s="50">
        <v>14147</v>
      </c>
      <c r="DH186" s="50">
        <v>14428</v>
      </c>
      <c r="DI186" s="50">
        <v>13256</v>
      </c>
      <c r="DJ186" s="50">
        <v>12948</v>
      </c>
      <c r="DK186" s="50">
        <v>12615</v>
      </c>
      <c r="DL186" s="50">
        <v>12561</v>
      </c>
      <c r="DM186" s="50">
        <v>11912</v>
      </c>
      <c r="DN186" s="50">
        <v>11721</v>
      </c>
      <c r="DO186" s="50">
        <v>11212</v>
      </c>
      <c r="DP186" s="50">
        <v>10918</v>
      </c>
      <c r="DQ186" s="50">
        <v>11029</v>
      </c>
      <c r="DR186" s="50">
        <v>10275</v>
      </c>
      <c r="DS186" s="50">
        <v>9853</v>
      </c>
      <c r="DT186" s="50">
        <v>10107</v>
      </c>
      <c r="DU186" s="50">
        <v>10363</v>
      </c>
      <c r="DV186" s="50">
        <v>12444</v>
      </c>
      <c r="DW186" s="50">
        <v>13966</v>
      </c>
      <c r="DX186" s="50">
        <v>15098</v>
      </c>
      <c r="DY186" s="50">
        <v>15378</v>
      </c>
      <c r="DZ186" s="50">
        <v>15474</v>
      </c>
      <c r="EA186" s="50">
        <v>15509</v>
      </c>
      <c r="EB186" s="50">
        <v>14757</v>
      </c>
      <c r="EC186" s="50">
        <v>14982</v>
      </c>
      <c r="ED186" s="50">
        <v>15282</v>
      </c>
      <c r="EE186" s="50">
        <v>15983</v>
      </c>
      <c r="EF186" s="50">
        <v>16034</v>
      </c>
      <c r="EG186" s="50">
        <v>16133</v>
      </c>
      <c r="EH186" s="50">
        <v>16996</v>
      </c>
      <c r="EI186" s="50">
        <v>16432</v>
      </c>
      <c r="EJ186" s="50">
        <v>15993</v>
      </c>
      <c r="EK186" s="50">
        <v>16376</v>
      </c>
      <c r="EL186" s="50">
        <v>16614</v>
      </c>
      <c r="EM186" s="50">
        <v>16555</v>
      </c>
      <c r="EN186" s="50">
        <v>16342</v>
      </c>
      <c r="EO186" s="50">
        <v>15793</v>
      </c>
      <c r="EP186" s="50">
        <v>14780</v>
      </c>
      <c r="EQ186" s="50">
        <v>14475</v>
      </c>
      <c r="ER186" s="50">
        <v>14438</v>
      </c>
      <c r="ES186" s="50">
        <v>14571</v>
      </c>
      <c r="ET186" s="50">
        <v>14480</v>
      </c>
      <c r="EU186" s="50">
        <v>14102</v>
      </c>
      <c r="EV186" s="50">
        <v>13906</v>
      </c>
      <c r="EW186" s="50">
        <v>13699</v>
      </c>
      <c r="EX186" s="50">
        <v>13842</v>
      </c>
      <c r="EY186" s="50">
        <v>13709</v>
      </c>
      <c r="EZ186" s="50">
        <v>13700</v>
      </c>
      <c r="FA186" s="50">
        <v>13525</v>
      </c>
      <c r="FB186" s="50">
        <v>13503</v>
      </c>
      <c r="FC186" s="50">
        <v>13347</v>
      </c>
      <c r="FD186" s="50">
        <v>13047</v>
      </c>
      <c r="FE186" s="50">
        <v>12605</v>
      </c>
      <c r="FF186" s="50">
        <v>12200</v>
      </c>
      <c r="FG186" s="50">
        <v>11660</v>
      </c>
      <c r="FH186" s="50">
        <v>11513</v>
      </c>
      <c r="FI186" s="50">
        <v>11095</v>
      </c>
      <c r="FJ186" s="50">
        <v>10690</v>
      </c>
      <c r="FK186" s="50">
        <v>10027</v>
      </c>
      <c r="FL186" s="50">
        <v>9700</v>
      </c>
      <c r="FM186" s="50">
        <v>9516</v>
      </c>
      <c r="FN186" s="50">
        <v>9022</v>
      </c>
      <c r="FO186" s="50">
        <v>8865</v>
      </c>
      <c r="FP186" s="50">
        <v>8337</v>
      </c>
      <c r="FQ186" s="50">
        <v>8028</v>
      </c>
      <c r="FR186" s="50">
        <v>8148</v>
      </c>
      <c r="FS186" s="50">
        <v>7873</v>
      </c>
      <c r="FT186" s="50">
        <v>7853</v>
      </c>
      <c r="FU186" s="50">
        <v>7782</v>
      </c>
      <c r="FV186" s="50">
        <v>6818</v>
      </c>
      <c r="FW186" s="50">
        <v>6280</v>
      </c>
      <c r="FX186" s="50">
        <v>6064</v>
      </c>
      <c r="FY186" s="50">
        <v>5642</v>
      </c>
      <c r="FZ186" s="50">
        <v>5199</v>
      </c>
      <c r="GA186" s="50">
        <v>4618</v>
      </c>
      <c r="GB186" s="50">
        <v>4656</v>
      </c>
      <c r="GC186" s="50">
        <v>4608</v>
      </c>
      <c r="GD186" s="50">
        <v>4418</v>
      </c>
      <c r="GE186" s="50">
        <v>4135</v>
      </c>
      <c r="GF186" s="50">
        <v>3786</v>
      </c>
      <c r="GG186" s="50">
        <v>3513</v>
      </c>
      <c r="GH186" s="50">
        <v>3037</v>
      </c>
      <c r="GI186" s="50">
        <v>2744</v>
      </c>
      <c r="GJ186" s="50">
        <v>2349</v>
      </c>
      <c r="GK186" s="50">
        <v>2217</v>
      </c>
      <c r="GL186" s="51">
        <v>8965</v>
      </c>
    </row>
    <row r="187" spans="1:194" s="1" customFormat="1" hidden="1" x14ac:dyDescent="0.25">
      <c r="A187" s="120" t="s">
        <v>223</v>
      </c>
      <c r="B187" s="112" t="s">
        <v>420</v>
      </c>
      <c r="C187" s="151" t="str">
        <f t="shared" si="55"/>
        <v>England ICS - Northamptonshire</v>
      </c>
      <c r="D187" s="83">
        <f>I187</f>
        <v>280031</v>
      </c>
      <c r="E187" s="83">
        <f>J187</f>
        <v>290793</v>
      </c>
      <c r="F187" s="113">
        <f>G187+H187</f>
        <v>740111</v>
      </c>
      <c r="G187" s="52">
        <f>SUM(M187:CY187)</f>
        <v>366197</v>
      </c>
      <c r="H187" s="53">
        <f>SUM(CZ187:GL187)</f>
        <v>373914</v>
      </c>
      <c r="I187" s="52">
        <f>SUM(AE187:CY187)</f>
        <v>280031</v>
      </c>
      <c r="J187" s="115">
        <f>SUM(DR187:GL187)</f>
        <v>290793</v>
      </c>
      <c r="K187" s="117">
        <f>SUM(M187:AD187)</f>
        <v>86166</v>
      </c>
      <c r="L187" s="51">
        <f>SUM(CZ187:DQ187)</f>
        <v>83121</v>
      </c>
      <c r="M187" s="117">
        <v>4287</v>
      </c>
      <c r="N187" s="50">
        <v>4404</v>
      </c>
      <c r="O187" s="50">
        <v>4570</v>
      </c>
      <c r="P187" s="50">
        <v>4740</v>
      </c>
      <c r="Q187" s="50">
        <v>4972</v>
      </c>
      <c r="R187" s="50">
        <v>5022</v>
      </c>
      <c r="S187" s="50">
        <v>5053</v>
      </c>
      <c r="T187" s="50">
        <v>5102</v>
      </c>
      <c r="U187" s="50">
        <v>5273</v>
      </c>
      <c r="V187" s="50">
        <v>5204</v>
      </c>
      <c r="W187" s="50">
        <v>5124</v>
      </c>
      <c r="X187" s="50">
        <v>5039</v>
      </c>
      <c r="Y187" s="50">
        <v>5070</v>
      </c>
      <c r="Z187" s="50">
        <v>4786</v>
      </c>
      <c r="AA187" s="50">
        <v>4571</v>
      </c>
      <c r="AB187" s="50">
        <v>4277</v>
      </c>
      <c r="AC187" s="50">
        <v>4393</v>
      </c>
      <c r="AD187" s="50">
        <v>4279</v>
      </c>
      <c r="AE187" s="50">
        <v>3979</v>
      </c>
      <c r="AF187" s="50">
        <v>3547</v>
      </c>
      <c r="AG187" s="50">
        <v>3603</v>
      </c>
      <c r="AH187" s="50">
        <v>3638</v>
      </c>
      <c r="AI187" s="50">
        <v>3738</v>
      </c>
      <c r="AJ187" s="50">
        <v>4216</v>
      </c>
      <c r="AK187" s="50">
        <v>4223</v>
      </c>
      <c r="AL187" s="50">
        <v>4380</v>
      </c>
      <c r="AM187" s="50">
        <v>4183</v>
      </c>
      <c r="AN187" s="50">
        <v>4459</v>
      </c>
      <c r="AO187" s="50">
        <v>4454</v>
      </c>
      <c r="AP187" s="50">
        <v>4639</v>
      </c>
      <c r="AQ187" s="50">
        <v>4492</v>
      </c>
      <c r="AR187" s="50">
        <v>4362</v>
      </c>
      <c r="AS187" s="50">
        <v>4805</v>
      </c>
      <c r="AT187" s="50">
        <v>4486</v>
      </c>
      <c r="AU187" s="50">
        <v>4697</v>
      </c>
      <c r="AV187" s="50">
        <v>4700</v>
      </c>
      <c r="AW187" s="50">
        <v>4634</v>
      </c>
      <c r="AX187" s="50">
        <v>4883</v>
      </c>
      <c r="AY187" s="50">
        <v>4860</v>
      </c>
      <c r="AZ187" s="50">
        <v>4979</v>
      </c>
      <c r="BA187" s="50">
        <v>5087</v>
      </c>
      <c r="BB187" s="50">
        <v>4971</v>
      </c>
      <c r="BC187" s="50">
        <v>4487</v>
      </c>
      <c r="BD187" s="50">
        <v>4469</v>
      </c>
      <c r="BE187" s="50">
        <v>4592</v>
      </c>
      <c r="BF187" s="50">
        <v>4707</v>
      </c>
      <c r="BG187" s="50">
        <v>4983</v>
      </c>
      <c r="BH187" s="50">
        <v>5081</v>
      </c>
      <c r="BI187" s="50">
        <v>5226</v>
      </c>
      <c r="BJ187" s="50">
        <v>5425</v>
      </c>
      <c r="BK187" s="50">
        <v>5175</v>
      </c>
      <c r="BL187" s="50">
        <v>5353</v>
      </c>
      <c r="BM187" s="50">
        <v>5306</v>
      </c>
      <c r="BN187" s="50">
        <v>5447</v>
      </c>
      <c r="BO187" s="50">
        <v>5379</v>
      </c>
      <c r="BP187" s="50">
        <v>5582</v>
      </c>
      <c r="BQ187" s="50">
        <v>5265</v>
      </c>
      <c r="BR187" s="50">
        <v>5108</v>
      </c>
      <c r="BS187" s="50">
        <v>4897</v>
      </c>
      <c r="BT187" s="50">
        <v>4579</v>
      </c>
      <c r="BU187" s="50">
        <v>4431</v>
      </c>
      <c r="BV187" s="50">
        <v>4228</v>
      </c>
      <c r="BW187" s="50">
        <v>4162</v>
      </c>
      <c r="BX187" s="50">
        <v>4033</v>
      </c>
      <c r="BY187" s="50">
        <v>3764</v>
      </c>
      <c r="BZ187" s="50">
        <v>3752</v>
      </c>
      <c r="CA187" s="50">
        <v>3801</v>
      </c>
      <c r="CB187" s="50">
        <v>3563</v>
      </c>
      <c r="CC187" s="50">
        <v>3504</v>
      </c>
      <c r="CD187" s="50">
        <v>3495</v>
      </c>
      <c r="CE187" s="50">
        <v>3533</v>
      </c>
      <c r="CF187" s="50">
        <v>3616</v>
      </c>
      <c r="CG187" s="50">
        <v>3812</v>
      </c>
      <c r="CH187" s="50">
        <v>4042</v>
      </c>
      <c r="CI187" s="50">
        <v>3121</v>
      </c>
      <c r="CJ187" s="50">
        <v>2969</v>
      </c>
      <c r="CK187" s="50">
        <v>2827</v>
      </c>
      <c r="CL187" s="50">
        <v>2356</v>
      </c>
      <c r="CM187" s="50">
        <v>2274</v>
      </c>
      <c r="CN187" s="50">
        <v>1880</v>
      </c>
      <c r="CO187" s="50">
        <v>1736</v>
      </c>
      <c r="CP187" s="50">
        <v>1725</v>
      </c>
      <c r="CQ187" s="50">
        <v>1556</v>
      </c>
      <c r="CR187" s="50">
        <v>1318</v>
      </c>
      <c r="CS187" s="50">
        <v>1302</v>
      </c>
      <c r="CT187" s="50">
        <v>1132</v>
      </c>
      <c r="CU187" s="50">
        <v>890</v>
      </c>
      <c r="CV187" s="50">
        <v>851</v>
      </c>
      <c r="CW187" s="50">
        <v>759</v>
      </c>
      <c r="CX187" s="50">
        <v>595</v>
      </c>
      <c r="CY187" s="51">
        <v>1928</v>
      </c>
      <c r="CZ187" s="117">
        <v>4154</v>
      </c>
      <c r="DA187" s="50">
        <v>4211</v>
      </c>
      <c r="DB187" s="50">
        <v>4524</v>
      </c>
      <c r="DC187" s="50">
        <v>4592</v>
      </c>
      <c r="DD187" s="50">
        <v>4798</v>
      </c>
      <c r="DE187" s="50">
        <v>4699</v>
      </c>
      <c r="DF187" s="50">
        <v>4874</v>
      </c>
      <c r="DG187" s="50">
        <v>4983</v>
      </c>
      <c r="DH187" s="50">
        <v>5021</v>
      </c>
      <c r="DI187" s="50">
        <v>4824</v>
      </c>
      <c r="DJ187" s="50">
        <v>4840</v>
      </c>
      <c r="DK187" s="50">
        <v>4809</v>
      </c>
      <c r="DL187" s="50">
        <v>4861</v>
      </c>
      <c r="DM187" s="50">
        <v>4823</v>
      </c>
      <c r="DN187" s="50">
        <v>4616</v>
      </c>
      <c r="DO187" s="50">
        <v>4318</v>
      </c>
      <c r="DP187" s="50">
        <v>4182</v>
      </c>
      <c r="DQ187" s="50">
        <v>3992</v>
      </c>
      <c r="DR187" s="50">
        <v>3899</v>
      </c>
      <c r="DS187" s="50">
        <v>3407</v>
      </c>
      <c r="DT187" s="50">
        <v>3174</v>
      </c>
      <c r="DU187" s="50">
        <v>3473</v>
      </c>
      <c r="DV187" s="50">
        <v>3661</v>
      </c>
      <c r="DW187" s="50">
        <v>3802</v>
      </c>
      <c r="DX187" s="50">
        <v>3813</v>
      </c>
      <c r="DY187" s="50">
        <v>3663</v>
      </c>
      <c r="DZ187" s="50">
        <v>4101</v>
      </c>
      <c r="EA187" s="50">
        <v>4087</v>
      </c>
      <c r="EB187" s="50">
        <v>4388</v>
      </c>
      <c r="EC187" s="50">
        <v>4428</v>
      </c>
      <c r="ED187" s="50">
        <v>4506</v>
      </c>
      <c r="EE187" s="50">
        <v>4814</v>
      </c>
      <c r="EF187" s="50">
        <v>4999</v>
      </c>
      <c r="EG187" s="50">
        <v>4913</v>
      </c>
      <c r="EH187" s="50">
        <v>5029</v>
      </c>
      <c r="EI187" s="50">
        <v>5218</v>
      </c>
      <c r="EJ187" s="50">
        <v>4984</v>
      </c>
      <c r="EK187" s="50">
        <v>5293</v>
      </c>
      <c r="EL187" s="50">
        <v>5012</v>
      </c>
      <c r="EM187" s="50">
        <v>5063</v>
      </c>
      <c r="EN187" s="50">
        <v>5235</v>
      </c>
      <c r="EO187" s="50">
        <v>4825</v>
      </c>
      <c r="EP187" s="50">
        <v>4488</v>
      </c>
      <c r="EQ187" s="50">
        <v>4367</v>
      </c>
      <c r="ER187" s="50">
        <v>4679</v>
      </c>
      <c r="ES187" s="50">
        <v>4872</v>
      </c>
      <c r="ET187" s="50">
        <v>5030</v>
      </c>
      <c r="EU187" s="50">
        <v>5108</v>
      </c>
      <c r="EV187" s="50">
        <v>5352</v>
      </c>
      <c r="EW187" s="50">
        <v>5563</v>
      </c>
      <c r="EX187" s="50">
        <v>5085</v>
      </c>
      <c r="EY187" s="50">
        <v>5532</v>
      </c>
      <c r="EZ187" s="50">
        <v>5508</v>
      </c>
      <c r="FA187" s="50">
        <v>5469</v>
      </c>
      <c r="FB187" s="50">
        <v>5288</v>
      </c>
      <c r="FC187" s="50">
        <v>5354</v>
      </c>
      <c r="FD187" s="50">
        <v>5333</v>
      </c>
      <c r="FE187" s="50">
        <v>5178</v>
      </c>
      <c r="FF187" s="50">
        <v>5031</v>
      </c>
      <c r="FG187" s="50">
        <v>4784</v>
      </c>
      <c r="FH187" s="50">
        <v>4581</v>
      </c>
      <c r="FI187" s="50">
        <v>4374</v>
      </c>
      <c r="FJ187" s="50">
        <v>4340</v>
      </c>
      <c r="FK187" s="50">
        <v>4039</v>
      </c>
      <c r="FL187" s="50">
        <v>4004</v>
      </c>
      <c r="FM187" s="50">
        <v>3810</v>
      </c>
      <c r="FN187" s="50">
        <v>3845</v>
      </c>
      <c r="FO187" s="50">
        <v>3834</v>
      </c>
      <c r="FP187" s="50">
        <v>3813</v>
      </c>
      <c r="FQ187" s="50">
        <v>3894</v>
      </c>
      <c r="FR187" s="50">
        <v>3937</v>
      </c>
      <c r="FS187" s="50">
        <v>4086</v>
      </c>
      <c r="FT187" s="50">
        <v>4316</v>
      </c>
      <c r="FU187" s="50">
        <v>4545</v>
      </c>
      <c r="FV187" s="50">
        <v>3310</v>
      </c>
      <c r="FW187" s="50">
        <v>3095</v>
      </c>
      <c r="FX187" s="50">
        <v>3129</v>
      </c>
      <c r="FY187" s="50">
        <v>2701</v>
      </c>
      <c r="FZ187" s="50">
        <v>2355</v>
      </c>
      <c r="GA187" s="50">
        <v>2043</v>
      </c>
      <c r="GB187" s="50">
        <v>2031</v>
      </c>
      <c r="GC187" s="50">
        <v>2013</v>
      </c>
      <c r="GD187" s="50">
        <v>1909</v>
      </c>
      <c r="GE187" s="50">
        <v>1706</v>
      </c>
      <c r="GF187" s="50">
        <v>1548</v>
      </c>
      <c r="GG187" s="50">
        <v>1349</v>
      </c>
      <c r="GH187" s="50">
        <v>1371</v>
      </c>
      <c r="GI187" s="50">
        <v>1126</v>
      </c>
      <c r="GJ187" s="50">
        <v>1062</v>
      </c>
      <c r="GK187" s="50">
        <v>871</v>
      </c>
      <c r="GL187" s="51">
        <v>3948</v>
      </c>
    </row>
    <row r="188" spans="1:194" s="1" customFormat="1" hidden="1" x14ac:dyDescent="0.25">
      <c r="A188" s="120" t="s">
        <v>223</v>
      </c>
      <c r="B188" s="112" t="s">
        <v>421</v>
      </c>
      <c r="C188" s="151" t="str">
        <f t="shared" si="55"/>
        <v>England ICS - Nottinghamshire</v>
      </c>
      <c r="D188" s="83">
        <f t="shared" si="65"/>
        <v>413641</v>
      </c>
      <c r="E188" s="83">
        <f t="shared" si="66"/>
        <v>424616</v>
      </c>
      <c r="F188" s="113">
        <f t="shared" si="67"/>
        <v>1052195</v>
      </c>
      <c r="G188" s="52">
        <f t="shared" si="68"/>
        <v>523505</v>
      </c>
      <c r="H188" s="53">
        <f t="shared" si="69"/>
        <v>528690</v>
      </c>
      <c r="I188" s="52">
        <f t="shared" si="70"/>
        <v>413641</v>
      </c>
      <c r="J188" s="115">
        <f t="shared" si="71"/>
        <v>424616</v>
      </c>
      <c r="K188" s="117">
        <f t="shared" si="72"/>
        <v>109864</v>
      </c>
      <c r="L188" s="51">
        <f t="shared" si="73"/>
        <v>104074</v>
      </c>
      <c r="M188" s="117">
        <v>5296</v>
      </c>
      <c r="N188" s="50">
        <v>5520</v>
      </c>
      <c r="O188" s="50">
        <v>5837</v>
      </c>
      <c r="P188" s="50">
        <v>6122</v>
      </c>
      <c r="Q188" s="50">
        <v>6192</v>
      </c>
      <c r="R188" s="50">
        <v>6338</v>
      </c>
      <c r="S188" s="50">
        <v>6278</v>
      </c>
      <c r="T188" s="50">
        <v>6355</v>
      </c>
      <c r="U188" s="50">
        <v>6779</v>
      </c>
      <c r="V188" s="50">
        <v>6625</v>
      </c>
      <c r="W188" s="50">
        <v>6512</v>
      </c>
      <c r="X188" s="50">
        <v>6353</v>
      </c>
      <c r="Y188" s="50">
        <v>6329</v>
      </c>
      <c r="Z188" s="50">
        <v>6200</v>
      </c>
      <c r="AA188" s="50">
        <v>6102</v>
      </c>
      <c r="AB188" s="50">
        <v>5705</v>
      </c>
      <c r="AC188" s="50">
        <v>5699</v>
      </c>
      <c r="AD188" s="50">
        <v>5622</v>
      </c>
      <c r="AE188" s="50">
        <v>6130</v>
      </c>
      <c r="AF188" s="50">
        <v>10044</v>
      </c>
      <c r="AG188" s="50">
        <v>10407</v>
      </c>
      <c r="AH188" s="50">
        <v>9828</v>
      </c>
      <c r="AI188" s="50">
        <v>8909</v>
      </c>
      <c r="AJ188" s="50">
        <v>7996</v>
      </c>
      <c r="AK188" s="50">
        <v>7533</v>
      </c>
      <c r="AL188" s="50">
        <v>7437</v>
      </c>
      <c r="AM188" s="50">
        <v>8274</v>
      </c>
      <c r="AN188" s="50">
        <v>8045</v>
      </c>
      <c r="AO188" s="50">
        <v>7837</v>
      </c>
      <c r="AP188" s="50">
        <v>7937</v>
      </c>
      <c r="AQ188" s="50">
        <v>7914</v>
      </c>
      <c r="AR188" s="50">
        <v>7087</v>
      </c>
      <c r="AS188" s="50">
        <v>6780</v>
      </c>
      <c r="AT188" s="50">
        <v>6452</v>
      </c>
      <c r="AU188" s="50">
        <v>6787</v>
      </c>
      <c r="AV188" s="50">
        <v>6508</v>
      </c>
      <c r="AW188" s="50">
        <v>6495</v>
      </c>
      <c r="AX188" s="50">
        <v>6195</v>
      </c>
      <c r="AY188" s="50">
        <v>6278</v>
      </c>
      <c r="AZ188" s="50">
        <v>6403</v>
      </c>
      <c r="BA188" s="50">
        <v>6653</v>
      </c>
      <c r="BB188" s="50">
        <v>6195</v>
      </c>
      <c r="BC188" s="50">
        <v>5809</v>
      </c>
      <c r="BD188" s="50">
        <v>5736</v>
      </c>
      <c r="BE188" s="50">
        <v>5918</v>
      </c>
      <c r="BF188" s="50">
        <v>5878</v>
      </c>
      <c r="BG188" s="50">
        <v>5947</v>
      </c>
      <c r="BH188" s="50">
        <v>6494</v>
      </c>
      <c r="BI188" s="50">
        <v>6805</v>
      </c>
      <c r="BJ188" s="50">
        <v>6883</v>
      </c>
      <c r="BK188" s="50">
        <v>6799</v>
      </c>
      <c r="BL188" s="50">
        <v>7001</v>
      </c>
      <c r="BM188" s="50">
        <v>7005</v>
      </c>
      <c r="BN188" s="50">
        <v>6943</v>
      </c>
      <c r="BO188" s="50">
        <v>7044</v>
      </c>
      <c r="BP188" s="50">
        <v>6991</v>
      </c>
      <c r="BQ188" s="50">
        <v>6843</v>
      </c>
      <c r="BR188" s="50">
        <v>6988</v>
      </c>
      <c r="BS188" s="50">
        <v>6618</v>
      </c>
      <c r="BT188" s="50">
        <v>6361</v>
      </c>
      <c r="BU188" s="50">
        <v>6171</v>
      </c>
      <c r="BV188" s="50">
        <v>6051</v>
      </c>
      <c r="BW188" s="50">
        <v>5746</v>
      </c>
      <c r="BX188" s="50">
        <v>5530</v>
      </c>
      <c r="BY188" s="50">
        <v>5177</v>
      </c>
      <c r="BZ188" s="50">
        <v>5051</v>
      </c>
      <c r="CA188" s="50">
        <v>5044</v>
      </c>
      <c r="CB188" s="50">
        <v>4978</v>
      </c>
      <c r="CC188" s="50">
        <v>4872</v>
      </c>
      <c r="CD188" s="50">
        <v>5004</v>
      </c>
      <c r="CE188" s="50">
        <v>5014</v>
      </c>
      <c r="CF188" s="50">
        <v>4943</v>
      </c>
      <c r="CG188" s="50">
        <v>5062</v>
      </c>
      <c r="CH188" s="50">
        <v>5609</v>
      </c>
      <c r="CI188" s="50">
        <v>4110</v>
      </c>
      <c r="CJ188" s="50">
        <v>3833</v>
      </c>
      <c r="CK188" s="50">
        <v>3941</v>
      </c>
      <c r="CL188" s="50">
        <v>3526</v>
      </c>
      <c r="CM188" s="50">
        <v>2873</v>
      </c>
      <c r="CN188" s="50">
        <v>2619</v>
      </c>
      <c r="CO188" s="50">
        <v>2562</v>
      </c>
      <c r="CP188" s="50">
        <v>2487</v>
      </c>
      <c r="CQ188" s="50">
        <v>2360</v>
      </c>
      <c r="CR188" s="50">
        <v>2108</v>
      </c>
      <c r="CS188" s="50">
        <v>1828</v>
      </c>
      <c r="CT188" s="50">
        <v>1683</v>
      </c>
      <c r="CU188" s="50">
        <v>1347</v>
      </c>
      <c r="CV188" s="50">
        <v>1193</v>
      </c>
      <c r="CW188" s="50">
        <v>1110</v>
      </c>
      <c r="CX188" s="50">
        <v>915</v>
      </c>
      <c r="CY188" s="51">
        <v>2707</v>
      </c>
      <c r="CZ188" s="117">
        <v>5007</v>
      </c>
      <c r="DA188" s="50">
        <v>5296</v>
      </c>
      <c r="DB188" s="50">
        <v>5341</v>
      </c>
      <c r="DC188" s="50">
        <v>5875</v>
      </c>
      <c r="DD188" s="50">
        <v>6066</v>
      </c>
      <c r="DE188" s="50">
        <v>5951</v>
      </c>
      <c r="DF188" s="50">
        <v>6055</v>
      </c>
      <c r="DG188" s="50">
        <v>6230</v>
      </c>
      <c r="DH188" s="50">
        <v>6274</v>
      </c>
      <c r="DI188" s="50">
        <v>6213</v>
      </c>
      <c r="DJ188" s="50">
        <v>6083</v>
      </c>
      <c r="DK188" s="50">
        <v>6056</v>
      </c>
      <c r="DL188" s="50">
        <v>6145</v>
      </c>
      <c r="DM188" s="50">
        <v>5903</v>
      </c>
      <c r="DN188" s="50">
        <v>5738</v>
      </c>
      <c r="DO188" s="50">
        <v>5513</v>
      </c>
      <c r="DP188" s="50">
        <v>5230</v>
      </c>
      <c r="DQ188" s="50">
        <v>5098</v>
      </c>
      <c r="DR188" s="50">
        <v>5987</v>
      </c>
      <c r="DS188" s="50">
        <v>10232</v>
      </c>
      <c r="DT188" s="50">
        <v>10646</v>
      </c>
      <c r="DU188" s="50">
        <v>9558</v>
      </c>
      <c r="DV188" s="50">
        <v>8160</v>
      </c>
      <c r="DW188" s="50">
        <v>7195</v>
      </c>
      <c r="DX188" s="50">
        <v>6888</v>
      </c>
      <c r="DY188" s="50">
        <v>6880</v>
      </c>
      <c r="DZ188" s="50">
        <v>7338</v>
      </c>
      <c r="EA188" s="50">
        <v>7399</v>
      </c>
      <c r="EB188" s="50">
        <v>7793</v>
      </c>
      <c r="EC188" s="50">
        <v>7678</v>
      </c>
      <c r="ED188" s="50">
        <v>7235</v>
      </c>
      <c r="EE188" s="50">
        <v>6984</v>
      </c>
      <c r="EF188" s="50">
        <v>6640</v>
      </c>
      <c r="EG188" s="50">
        <v>6855</v>
      </c>
      <c r="EH188" s="50">
        <v>6548</v>
      </c>
      <c r="EI188" s="50">
        <v>6514</v>
      </c>
      <c r="EJ188" s="50">
        <v>6396</v>
      </c>
      <c r="EK188" s="50">
        <v>6588</v>
      </c>
      <c r="EL188" s="50">
        <v>6248</v>
      </c>
      <c r="EM188" s="50">
        <v>6374</v>
      </c>
      <c r="EN188" s="50">
        <v>6508</v>
      </c>
      <c r="EO188" s="50">
        <v>6111</v>
      </c>
      <c r="EP188" s="50">
        <v>5891</v>
      </c>
      <c r="EQ188" s="50">
        <v>5556</v>
      </c>
      <c r="ER188" s="50">
        <v>5777</v>
      </c>
      <c r="ES188" s="50">
        <v>6016</v>
      </c>
      <c r="ET188" s="50">
        <v>6158</v>
      </c>
      <c r="EU188" s="50">
        <v>6570</v>
      </c>
      <c r="EV188" s="50">
        <v>6642</v>
      </c>
      <c r="EW188" s="50">
        <v>7059</v>
      </c>
      <c r="EX188" s="50">
        <v>6826</v>
      </c>
      <c r="EY188" s="50">
        <v>7199</v>
      </c>
      <c r="EZ188" s="50">
        <v>6991</v>
      </c>
      <c r="FA188" s="50">
        <v>7109</v>
      </c>
      <c r="FB188" s="50">
        <v>7132</v>
      </c>
      <c r="FC188" s="50">
        <v>7236</v>
      </c>
      <c r="FD188" s="50">
        <v>7133</v>
      </c>
      <c r="FE188" s="50">
        <v>6987</v>
      </c>
      <c r="FF188" s="50">
        <v>6761</v>
      </c>
      <c r="FG188" s="50">
        <v>6521</v>
      </c>
      <c r="FH188" s="50">
        <v>6469</v>
      </c>
      <c r="FI188" s="50">
        <v>6084</v>
      </c>
      <c r="FJ188" s="50">
        <v>5846</v>
      </c>
      <c r="FK188" s="50">
        <v>5488</v>
      </c>
      <c r="FL188" s="50">
        <v>5394</v>
      </c>
      <c r="FM188" s="50">
        <v>5367</v>
      </c>
      <c r="FN188" s="50">
        <v>5458</v>
      </c>
      <c r="FO188" s="50">
        <v>5113</v>
      </c>
      <c r="FP188" s="50">
        <v>5089</v>
      </c>
      <c r="FQ188" s="50">
        <v>4945</v>
      </c>
      <c r="FR188" s="50">
        <v>5138</v>
      </c>
      <c r="FS188" s="50">
        <v>5176</v>
      </c>
      <c r="FT188" s="50">
        <v>5454</v>
      </c>
      <c r="FU188" s="50">
        <v>5805</v>
      </c>
      <c r="FV188" s="50">
        <v>4460</v>
      </c>
      <c r="FW188" s="50">
        <v>4503</v>
      </c>
      <c r="FX188" s="50">
        <v>4406</v>
      </c>
      <c r="FY188" s="50">
        <v>3982</v>
      </c>
      <c r="FZ188" s="50">
        <v>3524</v>
      </c>
      <c r="GA188" s="50">
        <v>3082</v>
      </c>
      <c r="GB188" s="50">
        <v>3185</v>
      </c>
      <c r="GC188" s="50">
        <v>3167</v>
      </c>
      <c r="GD188" s="50">
        <v>2900</v>
      </c>
      <c r="GE188" s="50">
        <v>2707</v>
      </c>
      <c r="GF188" s="50">
        <v>2485</v>
      </c>
      <c r="GG188" s="50">
        <v>2253</v>
      </c>
      <c r="GH188" s="50">
        <v>2063</v>
      </c>
      <c r="GI188" s="50">
        <v>1760</v>
      </c>
      <c r="GJ188" s="50">
        <v>1648</v>
      </c>
      <c r="GK188" s="50">
        <v>1393</v>
      </c>
      <c r="GL188" s="51">
        <v>5953</v>
      </c>
    </row>
    <row r="189" spans="1:194" s="1" customFormat="1" hidden="1" x14ac:dyDescent="0.25">
      <c r="A189" s="120" t="s">
        <v>223</v>
      </c>
      <c r="B189" s="112" t="s">
        <v>422</v>
      </c>
      <c r="C189" s="151" t="str">
        <f t="shared" si="55"/>
        <v>England ICS - Shropshire and Telford and Wrekin</v>
      </c>
      <c r="D189" s="83">
        <f t="shared" ref="D189:E193" si="74">I189</f>
        <v>199279</v>
      </c>
      <c r="E189" s="83">
        <f t="shared" si="74"/>
        <v>205519</v>
      </c>
      <c r="F189" s="113">
        <f>G189+H189</f>
        <v>506737</v>
      </c>
      <c r="G189" s="52">
        <f>SUM(M189:CY189)</f>
        <v>251214</v>
      </c>
      <c r="H189" s="53">
        <f>SUM(CZ189:GL189)</f>
        <v>255523</v>
      </c>
      <c r="I189" s="52">
        <f>SUM(AE189:CY189)</f>
        <v>199279</v>
      </c>
      <c r="J189" s="115">
        <f>SUM(DR189:GL189)</f>
        <v>205519</v>
      </c>
      <c r="K189" s="117">
        <f>SUM(M189:AD189)</f>
        <v>51935</v>
      </c>
      <c r="L189" s="51">
        <f>SUM(CZ189:DQ189)</f>
        <v>50004</v>
      </c>
      <c r="M189" s="117">
        <v>2465</v>
      </c>
      <c r="N189" s="50">
        <v>2447</v>
      </c>
      <c r="O189" s="50">
        <v>2594</v>
      </c>
      <c r="P189" s="50">
        <v>2801</v>
      </c>
      <c r="Q189" s="50">
        <v>2896</v>
      </c>
      <c r="R189" s="50">
        <v>2797</v>
      </c>
      <c r="S189" s="50">
        <v>2959</v>
      </c>
      <c r="T189" s="50">
        <v>3035</v>
      </c>
      <c r="U189" s="50">
        <v>2989</v>
      </c>
      <c r="V189" s="50">
        <v>3066</v>
      </c>
      <c r="W189" s="50">
        <v>3175</v>
      </c>
      <c r="X189" s="50">
        <v>3121</v>
      </c>
      <c r="Y189" s="50">
        <v>3091</v>
      </c>
      <c r="Z189" s="50">
        <v>3113</v>
      </c>
      <c r="AA189" s="50">
        <v>2959</v>
      </c>
      <c r="AB189" s="50">
        <v>2924</v>
      </c>
      <c r="AC189" s="50">
        <v>2764</v>
      </c>
      <c r="AD189" s="50">
        <v>2739</v>
      </c>
      <c r="AE189" s="50">
        <v>2735</v>
      </c>
      <c r="AF189" s="50">
        <v>2412</v>
      </c>
      <c r="AG189" s="50">
        <v>2480</v>
      </c>
      <c r="AH189" s="50">
        <v>2465</v>
      </c>
      <c r="AI189" s="50">
        <v>2570</v>
      </c>
      <c r="AJ189" s="50">
        <v>2822</v>
      </c>
      <c r="AK189" s="50">
        <v>2819</v>
      </c>
      <c r="AL189" s="50">
        <v>2833</v>
      </c>
      <c r="AM189" s="50">
        <v>2959</v>
      </c>
      <c r="AN189" s="50">
        <v>2761</v>
      </c>
      <c r="AO189" s="50">
        <v>2972</v>
      </c>
      <c r="AP189" s="50">
        <v>3137</v>
      </c>
      <c r="AQ189" s="50">
        <v>2968</v>
      </c>
      <c r="AR189" s="50">
        <v>3162</v>
      </c>
      <c r="AS189" s="50">
        <v>2884</v>
      </c>
      <c r="AT189" s="50">
        <v>2955</v>
      </c>
      <c r="AU189" s="50">
        <v>3093</v>
      </c>
      <c r="AV189" s="50">
        <v>3105</v>
      </c>
      <c r="AW189" s="50">
        <v>2872</v>
      </c>
      <c r="AX189" s="50">
        <v>3096</v>
      </c>
      <c r="AY189" s="50">
        <v>2845</v>
      </c>
      <c r="AZ189" s="50">
        <v>2916</v>
      </c>
      <c r="BA189" s="50">
        <v>3002</v>
      </c>
      <c r="BB189" s="50">
        <v>2781</v>
      </c>
      <c r="BC189" s="50">
        <v>2792</v>
      </c>
      <c r="BD189" s="50">
        <v>2732</v>
      </c>
      <c r="BE189" s="50">
        <v>2791</v>
      </c>
      <c r="BF189" s="50">
        <v>2980</v>
      </c>
      <c r="BG189" s="50">
        <v>2995</v>
      </c>
      <c r="BH189" s="50">
        <v>3229</v>
      </c>
      <c r="BI189" s="50">
        <v>3473</v>
      </c>
      <c r="BJ189" s="50">
        <v>3754</v>
      </c>
      <c r="BK189" s="50">
        <v>3567</v>
      </c>
      <c r="BL189" s="50">
        <v>3751</v>
      </c>
      <c r="BM189" s="50">
        <v>3763</v>
      </c>
      <c r="BN189" s="50">
        <v>3891</v>
      </c>
      <c r="BO189" s="50">
        <v>3834</v>
      </c>
      <c r="BP189" s="50">
        <v>3797</v>
      </c>
      <c r="BQ189" s="50">
        <v>3824</v>
      </c>
      <c r="BR189" s="50">
        <v>3875</v>
      </c>
      <c r="BS189" s="50">
        <v>3836</v>
      </c>
      <c r="BT189" s="50">
        <v>3544</v>
      </c>
      <c r="BU189" s="50">
        <v>3326</v>
      </c>
      <c r="BV189" s="50">
        <v>3287</v>
      </c>
      <c r="BW189" s="50">
        <v>3183</v>
      </c>
      <c r="BX189" s="50">
        <v>3093</v>
      </c>
      <c r="BY189" s="50">
        <v>2986</v>
      </c>
      <c r="BZ189" s="50">
        <v>3033</v>
      </c>
      <c r="CA189" s="50">
        <v>3072</v>
      </c>
      <c r="CB189" s="50">
        <v>2911</v>
      </c>
      <c r="CC189" s="50">
        <v>2991</v>
      </c>
      <c r="CD189" s="50">
        <v>2812</v>
      </c>
      <c r="CE189" s="50">
        <v>2875</v>
      </c>
      <c r="CF189" s="50">
        <v>2999</v>
      </c>
      <c r="CG189" s="50">
        <v>3078</v>
      </c>
      <c r="CH189" s="50">
        <v>3144</v>
      </c>
      <c r="CI189" s="50">
        <v>2578</v>
      </c>
      <c r="CJ189" s="50">
        <v>2444</v>
      </c>
      <c r="CK189" s="50">
        <v>2493</v>
      </c>
      <c r="CL189" s="50">
        <v>2194</v>
      </c>
      <c r="CM189" s="50">
        <v>1836</v>
      </c>
      <c r="CN189" s="50">
        <v>1689</v>
      </c>
      <c r="CO189" s="50">
        <v>1630</v>
      </c>
      <c r="CP189" s="50">
        <v>1441</v>
      </c>
      <c r="CQ189" s="50">
        <v>1391</v>
      </c>
      <c r="CR189" s="50">
        <v>1308</v>
      </c>
      <c r="CS189" s="50">
        <v>1077</v>
      </c>
      <c r="CT189" s="50">
        <v>985</v>
      </c>
      <c r="CU189" s="50">
        <v>888</v>
      </c>
      <c r="CV189" s="50">
        <v>669</v>
      </c>
      <c r="CW189" s="50">
        <v>632</v>
      </c>
      <c r="CX189" s="50">
        <v>515</v>
      </c>
      <c r="CY189" s="51">
        <v>1647</v>
      </c>
      <c r="CZ189" s="117">
        <v>2188</v>
      </c>
      <c r="DA189" s="50">
        <v>2381</v>
      </c>
      <c r="DB189" s="50">
        <v>2543</v>
      </c>
      <c r="DC189" s="50">
        <v>2612</v>
      </c>
      <c r="DD189" s="50">
        <v>2650</v>
      </c>
      <c r="DE189" s="50">
        <v>2596</v>
      </c>
      <c r="DF189" s="50">
        <v>2732</v>
      </c>
      <c r="DG189" s="50">
        <v>2770</v>
      </c>
      <c r="DH189" s="50">
        <v>3011</v>
      </c>
      <c r="DI189" s="50">
        <v>2989</v>
      </c>
      <c r="DJ189" s="50">
        <v>3048</v>
      </c>
      <c r="DK189" s="50">
        <v>2866</v>
      </c>
      <c r="DL189" s="50">
        <v>3108</v>
      </c>
      <c r="DM189" s="50">
        <v>2947</v>
      </c>
      <c r="DN189" s="50">
        <v>2943</v>
      </c>
      <c r="DO189" s="50">
        <v>2870</v>
      </c>
      <c r="DP189" s="50">
        <v>2893</v>
      </c>
      <c r="DQ189" s="50">
        <v>2857</v>
      </c>
      <c r="DR189" s="50">
        <v>2662</v>
      </c>
      <c r="DS189" s="50">
        <v>2241</v>
      </c>
      <c r="DT189" s="50">
        <v>2193</v>
      </c>
      <c r="DU189" s="50">
        <v>2171</v>
      </c>
      <c r="DV189" s="50">
        <v>2444</v>
      </c>
      <c r="DW189" s="50">
        <v>2688</v>
      </c>
      <c r="DX189" s="50">
        <v>2417</v>
      </c>
      <c r="DY189" s="50">
        <v>2830</v>
      </c>
      <c r="DZ189" s="50">
        <v>2700</v>
      </c>
      <c r="EA189" s="50">
        <v>2623</v>
      </c>
      <c r="EB189" s="50">
        <v>2747</v>
      </c>
      <c r="EC189" s="50">
        <v>2747</v>
      </c>
      <c r="ED189" s="50">
        <v>2778</v>
      </c>
      <c r="EE189" s="50">
        <v>2885</v>
      </c>
      <c r="EF189" s="50">
        <v>2939</v>
      </c>
      <c r="EG189" s="50">
        <v>2955</v>
      </c>
      <c r="EH189" s="50">
        <v>2953</v>
      </c>
      <c r="EI189" s="50">
        <v>2986</v>
      </c>
      <c r="EJ189" s="50">
        <v>2901</v>
      </c>
      <c r="EK189" s="50">
        <v>2978</v>
      </c>
      <c r="EL189" s="50">
        <v>2893</v>
      </c>
      <c r="EM189" s="50">
        <v>3016</v>
      </c>
      <c r="EN189" s="50">
        <v>3104</v>
      </c>
      <c r="EO189" s="50">
        <v>3006</v>
      </c>
      <c r="EP189" s="50">
        <v>2696</v>
      </c>
      <c r="EQ189" s="50">
        <v>2703</v>
      </c>
      <c r="ER189" s="50">
        <v>2660</v>
      </c>
      <c r="ES189" s="50">
        <v>2984</v>
      </c>
      <c r="ET189" s="50">
        <v>3090</v>
      </c>
      <c r="EU189" s="50">
        <v>3276</v>
      </c>
      <c r="EV189" s="50">
        <v>3523</v>
      </c>
      <c r="EW189" s="50">
        <v>3727</v>
      </c>
      <c r="EX189" s="50">
        <v>3542</v>
      </c>
      <c r="EY189" s="50">
        <v>3751</v>
      </c>
      <c r="EZ189" s="50">
        <v>3806</v>
      </c>
      <c r="FA189" s="50">
        <v>3737</v>
      </c>
      <c r="FB189" s="50">
        <v>3972</v>
      </c>
      <c r="FC189" s="50">
        <v>3962</v>
      </c>
      <c r="FD189" s="50">
        <v>3860</v>
      </c>
      <c r="FE189" s="50">
        <v>3824</v>
      </c>
      <c r="FF189" s="50">
        <v>3612</v>
      </c>
      <c r="FG189" s="50">
        <v>3676</v>
      </c>
      <c r="FH189" s="50">
        <v>3558</v>
      </c>
      <c r="FI189" s="50">
        <v>3472</v>
      </c>
      <c r="FJ189" s="50">
        <v>3339</v>
      </c>
      <c r="FK189" s="50">
        <v>3113</v>
      </c>
      <c r="FL189" s="50">
        <v>3156</v>
      </c>
      <c r="FM189" s="50">
        <v>3184</v>
      </c>
      <c r="FN189" s="50">
        <v>3186</v>
      </c>
      <c r="FO189" s="50">
        <v>3128</v>
      </c>
      <c r="FP189" s="50">
        <v>3079</v>
      </c>
      <c r="FQ189" s="50">
        <v>3057</v>
      </c>
      <c r="FR189" s="50">
        <v>3122</v>
      </c>
      <c r="FS189" s="50">
        <v>3226</v>
      </c>
      <c r="FT189" s="50">
        <v>3305</v>
      </c>
      <c r="FU189" s="50">
        <v>3494</v>
      </c>
      <c r="FV189" s="50">
        <v>2845</v>
      </c>
      <c r="FW189" s="50">
        <v>2633</v>
      </c>
      <c r="FX189" s="50">
        <v>2703</v>
      </c>
      <c r="FY189" s="50">
        <v>2421</v>
      </c>
      <c r="FZ189" s="50">
        <v>2217</v>
      </c>
      <c r="GA189" s="50">
        <v>1883</v>
      </c>
      <c r="GB189" s="50">
        <v>1897</v>
      </c>
      <c r="GC189" s="50">
        <v>1870</v>
      </c>
      <c r="GD189" s="50">
        <v>1687</v>
      </c>
      <c r="GE189" s="50">
        <v>1616</v>
      </c>
      <c r="GF189" s="50">
        <v>1379</v>
      </c>
      <c r="GG189" s="50">
        <v>1281</v>
      </c>
      <c r="GH189" s="50">
        <v>1108</v>
      </c>
      <c r="GI189" s="50">
        <v>1085</v>
      </c>
      <c r="GJ189" s="50">
        <v>938</v>
      </c>
      <c r="GK189" s="50">
        <v>811</v>
      </c>
      <c r="GL189" s="51">
        <v>3468</v>
      </c>
    </row>
    <row r="190" spans="1:194" s="1" customFormat="1" hidden="1" x14ac:dyDescent="0.25">
      <c r="A190" s="120" t="s">
        <v>223</v>
      </c>
      <c r="B190" s="112" t="s">
        <v>423</v>
      </c>
      <c r="C190" s="151" t="str">
        <f t="shared" si="55"/>
        <v>England ICS - Somerset</v>
      </c>
      <c r="D190" s="83">
        <f t="shared" si="74"/>
        <v>218431</v>
      </c>
      <c r="E190" s="83">
        <f t="shared" si="74"/>
        <v>234127</v>
      </c>
      <c r="F190" s="113">
        <f>G190+H190</f>
        <v>563851</v>
      </c>
      <c r="G190" s="52">
        <f>SUM(M190:CY190)</f>
        <v>275288</v>
      </c>
      <c r="H190" s="53">
        <f>SUM(CZ190:GL190)</f>
        <v>288563</v>
      </c>
      <c r="I190" s="52">
        <f>SUM(AE190:CY190)</f>
        <v>218431</v>
      </c>
      <c r="J190" s="115">
        <f>SUM(DR190:GL190)</f>
        <v>234127</v>
      </c>
      <c r="K190" s="117">
        <f>SUM(M190:AD190)</f>
        <v>56857</v>
      </c>
      <c r="L190" s="51">
        <f>SUM(CZ190:DQ190)</f>
        <v>54436</v>
      </c>
      <c r="M190" s="117">
        <v>2631</v>
      </c>
      <c r="N190" s="50">
        <v>2709</v>
      </c>
      <c r="O190" s="50">
        <v>2796</v>
      </c>
      <c r="P190" s="50">
        <v>2960</v>
      </c>
      <c r="Q190" s="50">
        <v>3122</v>
      </c>
      <c r="R190" s="50">
        <v>3186</v>
      </c>
      <c r="S190" s="50">
        <v>3169</v>
      </c>
      <c r="T190" s="50">
        <v>3252</v>
      </c>
      <c r="U190" s="50">
        <v>3331</v>
      </c>
      <c r="V190" s="50">
        <v>3322</v>
      </c>
      <c r="W190" s="50">
        <v>3346</v>
      </c>
      <c r="X190" s="50">
        <v>3402</v>
      </c>
      <c r="Y190" s="50">
        <v>3441</v>
      </c>
      <c r="Z190" s="50">
        <v>3359</v>
      </c>
      <c r="AA190" s="50">
        <v>3234</v>
      </c>
      <c r="AB190" s="50">
        <v>3204</v>
      </c>
      <c r="AC190" s="50">
        <v>3205</v>
      </c>
      <c r="AD190" s="50">
        <v>3188</v>
      </c>
      <c r="AE190" s="50">
        <v>2960</v>
      </c>
      <c r="AF190" s="50">
        <v>2378</v>
      </c>
      <c r="AG190" s="50">
        <v>2334</v>
      </c>
      <c r="AH190" s="50">
        <v>2381</v>
      </c>
      <c r="AI190" s="50">
        <v>2601</v>
      </c>
      <c r="AJ190" s="50">
        <v>2778</v>
      </c>
      <c r="AK190" s="50">
        <v>2915</v>
      </c>
      <c r="AL190" s="50">
        <v>2769</v>
      </c>
      <c r="AM190" s="50">
        <v>3023</v>
      </c>
      <c r="AN190" s="50">
        <v>2783</v>
      </c>
      <c r="AO190" s="50">
        <v>2879</v>
      </c>
      <c r="AP190" s="50">
        <v>2802</v>
      </c>
      <c r="AQ190" s="50">
        <v>3024</v>
      </c>
      <c r="AR190" s="50">
        <v>3052</v>
      </c>
      <c r="AS190" s="50">
        <v>3067</v>
      </c>
      <c r="AT190" s="50">
        <v>2930</v>
      </c>
      <c r="AU190" s="50">
        <v>2962</v>
      </c>
      <c r="AV190" s="50">
        <v>2991</v>
      </c>
      <c r="AW190" s="50">
        <v>2864</v>
      </c>
      <c r="AX190" s="50">
        <v>3047</v>
      </c>
      <c r="AY190" s="50">
        <v>2906</v>
      </c>
      <c r="AZ190" s="50">
        <v>2874</v>
      </c>
      <c r="BA190" s="50">
        <v>2799</v>
      </c>
      <c r="BB190" s="50">
        <v>2881</v>
      </c>
      <c r="BC190" s="50">
        <v>2771</v>
      </c>
      <c r="BD190" s="50">
        <v>2728</v>
      </c>
      <c r="BE190" s="50">
        <v>2795</v>
      </c>
      <c r="BF190" s="50">
        <v>2975</v>
      </c>
      <c r="BG190" s="50">
        <v>3071</v>
      </c>
      <c r="BH190" s="50">
        <v>3352</v>
      </c>
      <c r="BI190" s="50">
        <v>3573</v>
      </c>
      <c r="BJ190" s="50">
        <v>3827</v>
      </c>
      <c r="BK190" s="50">
        <v>3812</v>
      </c>
      <c r="BL190" s="50">
        <v>3913</v>
      </c>
      <c r="BM190" s="50">
        <v>4051</v>
      </c>
      <c r="BN190" s="50">
        <v>4055</v>
      </c>
      <c r="BO190" s="50">
        <v>4153</v>
      </c>
      <c r="BP190" s="50">
        <v>4252</v>
      </c>
      <c r="BQ190" s="50">
        <v>4238</v>
      </c>
      <c r="BR190" s="50">
        <v>4098</v>
      </c>
      <c r="BS190" s="50">
        <v>4118</v>
      </c>
      <c r="BT190" s="50">
        <v>4143</v>
      </c>
      <c r="BU190" s="50">
        <v>3900</v>
      </c>
      <c r="BV190" s="50">
        <v>3898</v>
      </c>
      <c r="BW190" s="50">
        <v>3761</v>
      </c>
      <c r="BX190" s="50">
        <v>3698</v>
      </c>
      <c r="BY190" s="50">
        <v>3571</v>
      </c>
      <c r="BZ190" s="50">
        <v>3475</v>
      </c>
      <c r="CA190" s="50">
        <v>3616</v>
      </c>
      <c r="CB190" s="50">
        <v>3614</v>
      </c>
      <c r="CC190" s="50">
        <v>3598</v>
      </c>
      <c r="CD190" s="50">
        <v>3746</v>
      </c>
      <c r="CE190" s="50">
        <v>3649</v>
      </c>
      <c r="CF190" s="50">
        <v>3767</v>
      </c>
      <c r="CG190" s="50">
        <v>3896</v>
      </c>
      <c r="CH190" s="50">
        <v>4113</v>
      </c>
      <c r="CI190" s="50">
        <v>3171</v>
      </c>
      <c r="CJ190" s="50">
        <v>3063</v>
      </c>
      <c r="CK190" s="50">
        <v>2918</v>
      </c>
      <c r="CL190" s="50">
        <v>2711</v>
      </c>
      <c r="CM190" s="50">
        <v>2409</v>
      </c>
      <c r="CN190" s="50">
        <v>1922</v>
      </c>
      <c r="CO190" s="50">
        <v>2022</v>
      </c>
      <c r="CP190" s="50">
        <v>1894</v>
      </c>
      <c r="CQ190" s="50">
        <v>1815</v>
      </c>
      <c r="CR190" s="50">
        <v>1580</v>
      </c>
      <c r="CS190" s="50">
        <v>1417</v>
      </c>
      <c r="CT190" s="50">
        <v>1236</v>
      </c>
      <c r="CU190" s="50">
        <v>1094</v>
      </c>
      <c r="CV190" s="50">
        <v>938</v>
      </c>
      <c r="CW190" s="50">
        <v>814</v>
      </c>
      <c r="CX190" s="50">
        <v>732</v>
      </c>
      <c r="CY190" s="51">
        <v>2468</v>
      </c>
      <c r="CZ190" s="117">
        <v>2433</v>
      </c>
      <c r="DA190" s="50">
        <v>2531</v>
      </c>
      <c r="DB190" s="50">
        <v>2813</v>
      </c>
      <c r="DC190" s="50">
        <v>2835</v>
      </c>
      <c r="DD190" s="50">
        <v>2954</v>
      </c>
      <c r="DE190" s="50">
        <v>2951</v>
      </c>
      <c r="DF190" s="50">
        <v>3046</v>
      </c>
      <c r="DG190" s="50">
        <v>3152</v>
      </c>
      <c r="DH190" s="50">
        <v>3275</v>
      </c>
      <c r="DI190" s="50">
        <v>3304</v>
      </c>
      <c r="DJ190" s="50">
        <v>3299</v>
      </c>
      <c r="DK190" s="50">
        <v>3205</v>
      </c>
      <c r="DL190" s="50">
        <v>3207</v>
      </c>
      <c r="DM190" s="50">
        <v>3144</v>
      </c>
      <c r="DN190" s="50">
        <v>3169</v>
      </c>
      <c r="DO190" s="50">
        <v>3099</v>
      </c>
      <c r="DP190" s="50">
        <v>2957</v>
      </c>
      <c r="DQ190" s="50">
        <v>3062</v>
      </c>
      <c r="DR190" s="50">
        <v>2714</v>
      </c>
      <c r="DS190" s="50">
        <v>2165</v>
      </c>
      <c r="DT190" s="50">
        <v>2001</v>
      </c>
      <c r="DU190" s="50">
        <v>2076</v>
      </c>
      <c r="DV190" s="50">
        <v>2413</v>
      </c>
      <c r="DW190" s="50">
        <v>2601</v>
      </c>
      <c r="DX190" s="50">
        <v>2578</v>
      </c>
      <c r="DY190" s="50">
        <v>2666</v>
      </c>
      <c r="DZ190" s="50">
        <v>2729</v>
      </c>
      <c r="EA190" s="50">
        <v>2603</v>
      </c>
      <c r="EB190" s="50">
        <v>2821</v>
      </c>
      <c r="EC190" s="50">
        <v>2975</v>
      </c>
      <c r="ED190" s="50">
        <v>3023</v>
      </c>
      <c r="EE190" s="50">
        <v>3325</v>
      </c>
      <c r="EF190" s="50">
        <v>3215</v>
      </c>
      <c r="EG190" s="50">
        <v>3184</v>
      </c>
      <c r="EH190" s="50">
        <v>3062</v>
      </c>
      <c r="EI190" s="50">
        <v>3085</v>
      </c>
      <c r="EJ190" s="50">
        <v>3041</v>
      </c>
      <c r="EK190" s="50">
        <v>3047</v>
      </c>
      <c r="EL190" s="50">
        <v>3010</v>
      </c>
      <c r="EM190" s="50">
        <v>3285</v>
      </c>
      <c r="EN190" s="50">
        <v>3213</v>
      </c>
      <c r="EO190" s="50">
        <v>3103</v>
      </c>
      <c r="EP190" s="50">
        <v>2908</v>
      </c>
      <c r="EQ190" s="50">
        <v>2964</v>
      </c>
      <c r="ER190" s="50">
        <v>3028</v>
      </c>
      <c r="ES190" s="50">
        <v>3241</v>
      </c>
      <c r="ET190" s="50">
        <v>3441</v>
      </c>
      <c r="EU190" s="50">
        <v>3587</v>
      </c>
      <c r="EV190" s="50">
        <v>3929</v>
      </c>
      <c r="EW190" s="50">
        <v>4023</v>
      </c>
      <c r="EX190" s="50">
        <v>4074</v>
      </c>
      <c r="EY190" s="50">
        <v>4177</v>
      </c>
      <c r="EZ190" s="50">
        <v>4236</v>
      </c>
      <c r="FA190" s="50">
        <v>4382</v>
      </c>
      <c r="FB190" s="50">
        <v>4501</v>
      </c>
      <c r="FC190" s="50">
        <v>4482</v>
      </c>
      <c r="FD190" s="50">
        <v>4452</v>
      </c>
      <c r="FE190" s="50">
        <v>4460</v>
      </c>
      <c r="FF190" s="50">
        <v>4288</v>
      </c>
      <c r="FG190" s="50">
        <v>4274</v>
      </c>
      <c r="FH190" s="50">
        <v>3983</v>
      </c>
      <c r="FI190" s="50">
        <v>3960</v>
      </c>
      <c r="FJ190" s="50">
        <v>4017</v>
      </c>
      <c r="FK190" s="50">
        <v>3894</v>
      </c>
      <c r="FL190" s="50">
        <v>3600</v>
      </c>
      <c r="FM190" s="50">
        <v>3723</v>
      </c>
      <c r="FN190" s="50">
        <v>3882</v>
      </c>
      <c r="FO190" s="50">
        <v>3809</v>
      </c>
      <c r="FP190" s="50">
        <v>3869</v>
      </c>
      <c r="FQ190" s="50">
        <v>3771</v>
      </c>
      <c r="FR190" s="50">
        <v>3854</v>
      </c>
      <c r="FS190" s="50">
        <v>3962</v>
      </c>
      <c r="FT190" s="50">
        <v>4142</v>
      </c>
      <c r="FU190" s="50">
        <v>4420</v>
      </c>
      <c r="FV190" s="50">
        <v>3391</v>
      </c>
      <c r="FW190" s="50">
        <v>3339</v>
      </c>
      <c r="FX190" s="50">
        <v>3204</v>
      </c>
      <c r="FY190" s="50">
        <v>3123</v>
      </c>
      <c r="FZ190" s="50">
        <v>2687</v>
      </c>
      <c r="GA190" s="50">
        <v>2349</v>
      </c>
      <c r="GB190" s="50">
        <v>2328</v>
      </c>
      <c r="GC190" s="50">
        <v>2170</v>
      </c>
      <c r="GD190" s="50">
        <v>2050</v>
      </c>
      <c r="GE190" s="50">
        <v>2023</v>
      </c>
      <c r="GF190" s="50">
        <v>1795</v>
      </c>
      <c r="GG190" s="50">
        <v>1627</v>
      </c>
      <c r="GH190" s="50">
        <v>1569</v>
      </c>
      <c r="GI190" s="50">
        <v>1395</v>
      </c>
      <c r="GJ190" s="50">
        <v>1249</v>
      </c>
      <c r="GK190" s="50">
        <v>1138</v>
      </c>
      <c r="GL190" s="51">
        <v>5422</v>
      </c>
    </row>
    <row r="191" spans="1:194" s="1" customFormat="1" hidden="1" x14ac:dyDescent="0.25">
      <c r="A191" s="120" t="s">
        <v>223</v>
      </c>
      <c r="B191" s="112" t="s">
        <v>424</v>
      </c>
      <c r="C191" s="151" t="str">
        <f t="shared" si="55"/>
        <v>England ICS - South East London</v>
      </c>
      <c r="D191" s="83">
        <f t="shared" si="74"/>
        <v>697479</v>
      </c>
      <c r="E191" s="83">
        <f t="shared" si="74"/>
        <v>722545</v>
      </c>
      <c r="F191" s="113">
        <f>G191+H191</f>
        <v>1818226</v>
      </c>
      <c r="G191" s="52">
        <f>SUM(M191:CY191)</f>
        <v>901719</v>
      </c>
      <c r="H191" s="53">
        <f>SUM(CZ191:GL191)</f>
        <v>916507</v>
      </c>
      <c r="I191" s="52">
        <f>SUM(AE191:CY191)</f>
        <v>697479</v>
      </c>
      <c r="J191" s="115">
        <f>SUM(DR191:GL191)</f>
        <v>722545</v>
      </c>
      <c r="K191" s="117">
        <f>SUM(M191:AD191)</f>
        <v>204240</v>
      </c>
      <c r="L191" s="51">
        <f>SUM(CZ191:DQ191)</f>
        <v>193962</v>
      </c>
      <c r="M191" s="117">
        <v>11643</v>
      </c>
      <c r="N191" s="50">
        <v>11638</v>
      </c>
      <c r="O191" s="50">
        <v>12036</v>
      </c>
      <c r="P191" s="50">
        <v>11830</v>
      </c>
      <c r="Q191" s="50">
        <v>12334</v>
      </c>
      <c r="R191" s="50">
        <v>11991</v>
      </c>
      <c r="S191" s="50">
        <v>11924</v>
      </c>
      <c r="T191" s="50">
        <v>12259</v>
      </c>
      <c r="U191" s="50">
        <v>12375</v>
      </c>
      <c r="V191" s="50">
        <v>11724</v>
      </c>
      <c r="W191" s="50">
        <v>11402</v>
      </c>
      <c r="X191" s="50">
        <v>11349</v>
      </c>
      <c r="Y191" s="50">
        <v>11388</v>
      </c>
      <c r="Z191" s="50">
        <v>10812</v>
      </c>
      <c r="AA191" s="50">
        <v>10519</v>
      </c>
      <c r="AB191" s="50">
        <v>10066</v>
      </c>
      <c r="AC191" s="50">
        <v>9624</v>
      </c>
      <c r="AD191" s="50">
        <v>9326</v>
      </c>
      <c r="AE191" s="50">
        <v>9072</v>
      </c>
      <c r="AF191" s="50">
        <v>8283</v>
      </c>
      <c r="AG191" s="50">
        <v>8406</v>
      </c>
      <c r="AH191" s="50">
        <v>8937</v>
      </c>
      <c r="AI191" s="50">
        <v>10076</v>
      </c>
      <c r="AJ191" s="50">
        <v>11899</v>
      </c>
      <c r="AK191" s="50">
        <v>13565</v>
      </c>
      <c r="AL191" s="50">
        <v>13936</v>
      </c>
      <c r="AM191" s="50">
        <v>15005</v>
      </c>
      <c r="AN191" s="50">
        <v>15729</v>
      </c>
      <c r="AO191" s="50">
        <v>16360</v>
      </c>
      <c r="AP191" s="50">
        <v>17043</v>
      </c>
      <c r="AQ191" s="50">
        <v>17530</v>
      </c>
      <c r="AR191" s="50">
        <v>18476</v>
      </c>
      <c r="AS191" s="50">
        <v>18179</v>
      </c>
      <c r="AT191" s="50">
        <v>17522</v>
      </c>
      <c r="AU191" s="50">
        <v>17683</v>
      </c>
      <c r="AV191" s="50">
        <v>17660</v>
      </c>
      <c r="AW191" s="50">
        <v>16755</v>
      </c>
      <c r="AX191" s="50">
        <v>16477</v>
      </c>
      <c r="AY191" s="50">
        <v>15716</v>
      </c>
      <c r="AZ191" s="50">
        <v>16068</v>
      </c>
      <c r="BA191" s="50">
        <v>15460</v>
      </c>
      <c r="BB191" s="50">
        <v>14860</v>
      </c>
      <c r="BC191" s="50">
        <v>14079</v>
      </c>
      <c r="BD191" s="50">
        <v>13280</v>
      </c>
      <c r="BE191" s="50">
        <v>12855</v>
      </c>
      <c r="BF191" s="50">
        <v>12260</v>
      </c>
      <c r="BG191" s="50">
        <v>11915</v>
      </c>
      <c r="BH191" s="50">
        <v>12269</v>
      </c>
      <c r="BI191" s="50">
        <v>12058</v>
      </c>
      <c r="BJ191" s="50">
        <v>12106</v>
      </c>
      <c r="BK191" s="50">
        <v>12102</v>
      </c>
      <c r="BL191" s="50">
        <v>11571</v>
      </c>
      <c r="BM191" s="50">
        <v>11622</v>
      </c>
      <c r="BN191" s="50">
        <v>11758</v>
      </c>
      <c r="BO191" s="50">
        <v>11340</v>
      </c>
      <c r="BP191" s="50">
        <v>11357</v>
      </c>
      <c r="BQ191" s="50">
        <v>11077</v>
      </c>
      <c r="BR191" s="50">
        <v>10360</v>
      </c>
      <c r="BS191" s="50">
        <v>9828</v>
      </c>
      <c r="BT191" s="50">
        <v>9722</v>
      </c>
      <c r="BU191" s="50">
        <v>8943</v>
      </c>
      <c r="BV191" s="50">
        <v>8413</v>
      </c>
      <c r="BW191" s="50">
        <v>8158</v>
      </c>
      <c r="BX191" s="50">
        <v>7451</v>
      </c>
      <c r="BY191" s="50">
        <v>7000</v>
      </c>
      <c r="BZ191" s="50">
        <v>6480</v>
      </c>
      <c r="CA191" s="50">
        <v>5960</v>
      </c>
      <c r="CB191" s="50">
        <v>5704</v>
      </c>
      <c r="CC191" s="50">
        <v>5363</v>
      </c>
      <c r="CD191" s="50">
        <v>5377</v>
      </c>
      <c r="CE191" s="50">
        <v>5183</v>
      </c>
      <c r="CF191" s="50">
        <v>5156</v>
      </c>
      <c r="CG191" s="50">
        <v>5352</v>
      </c>
      <c r="CH191" s="50">
        <v>5670</v>
      </c>
      <c r="CI191" s="50">
        <v>4290</v>
      </c>
      <c r="CJ191" s="50">
        <v>3890</v>
      </c>
      <c r="CK191" s="50">
        <v>3709</v>
      </c>
      <c r="CL191" s="50">
        <v>3537</v>
      </c>
      <c r="CM191" s="50">
        <v>3031</v>
      </c>
      <c r="CN191" s="50">
        <v>2673</v>
      </c>
      <c r="CO191" s="50">
        <v>2883</v>
      </c>
      <c r="CP191" s="50">
        <v>2803</v>
      </c>
      <c r="CQ191" s="50">
        <v>2589</v>
      </c>
      <c r="CR191" s="50">
        <v>2245</v>
      </c>
      <c r="CS191" s="50">
        <v>2199</v>
      </c>
      <c r="CT191" s="50">
        <v>1894</v>
      </c>
      <c r="CU191" s="50">
        <v>1633</v>
      </c>
      <c r="CV191" s="50">
        <v>1431</v>
      </c>
      <c r="CW191" s="50">
        <v>1274</v>
      </c>
      <c r="CX191" s="50">
        <v>1085</v>
      </c>
      <c r="CY191" s="51">
        <v>3847</v>
      </c>
      <c r="CZ191" s="117">
        <v>10920</v>
      </c>
      <c r="DA191" s="50">
        <v>10988</v>
      </c>
      <c r="DB191" s="50">
        <v>11334</v>
      </c>
      <c r="DC191" s="50">
        <v>11545</v>
      </c>
      <c r="DD191" s="50">
        <v>11341</v>
      </c>
      <c r="DE191" s="50">
        <v>11453</v>
      </c>
      <c r="DF191" s="50">
        <v>11344</v>
      </c>
      <c r="DG191" s="50">
        <v>11749</v>
      </c>
      <c r="DH191" s="50">
        <v>11936</v>
      </c>
      <c r="DI191" s="50">
        <v>11155</v>
      </c>
      <c r="DJ191" s="50">
        <v>10774</v>
      </c>
      <c r="DK191" s="50">
        <v>10561</v>
      </c>
      <c r="DL191" s="50">
        <v>10659</v>
      </c>
      <c r="DM191" s="50">
        <v>10320</v>
      </c>
      <c r="DN191" s="50">
        <v>10090</v>
      </c>
      <c r="DO191" s="50">
        <v>9593</v>
      </c>
      <c r="DP191" s="50">
        <v>9096</v>
      </c>
      <c r="DQ191" s="50">
        <v>9104</v>
      </c>
      <c r="DR191" s="50">
        <v>8558</v>
      </c>
      <c r="DS191" s="50">
        <v>7588</v>
      </c>
      <c r="DT191" s="50">
        <v>7757</v>
      </c>
      <c r="DU191" s="50">
        <v>8699</v>
      </c>
      <c r="DV191" s="50">
        <v>10346</v>
      </c>
      <c r="DW191" s="50">
        <v>12840</v>
      </c>
      <c r="DX191" s="50">
        <v>14402</v>
      </c>
      <c r="DY191" s="50">
        <v>15585</v>
      </c>
      <c r="DZ191" s="50">
        <v>15758</v>
      </c>
      <c r="EA191" s="50">
        <v>16574</v>
      </c>
      <c r="EB191" s="50">
        <v>17158</v>
      </c>
      <c r="EC191" s="50">
        <v>17923</v>
      </c>
      <c r="ED191" s="50">
        <v>18131</v>
      </c>
      <c r="EE191" s="50">
        <v>18091</v>
      </c>
      <c r="EF191" s="50">
        <v>18053</v>
      </c>
      <c r="EG191" s="50">
        <v>17541</v>
      </c>
      <c r="EH191" s="50">
        <v>16555</v>
      </c>
      <c r="EI191" s="50">
        <v>16164</v>
      </c>
      <c r="EJ191" s="50">
        <v>15528</v>
      </c>
      <c r="EK191" s="50">
        <v>15222</v>
      </c>
      <c r="EL191" s="50">
        <v>14452</v>
      </c>
      <c r="EM191" s="50">
        <v>15183</v>
      </c>
      <c r="EN191" s="50">
        <v>14804</v>
      </c>
      <c r="EO191" s="50">
        <v>14138</v>
      </c>
      <c r="EP191" s="50">
        <v>13318</v>
      </c>
      <c r="EQ191" s="50">
        <v>12833</v>
      </c>
      <c r="ER191" s="50">
        <v>12275</v>
      </c>
      <c r="ES191" s="50">
        <v>12036</v>
      </c>
      <c r="ET191" s="50">
        <v>11818</v>
      </c>
      <c r="EU191" s="50">
        <v>11813</v>
      </c>
      <c r="EV191" s="50">
        <v>11831</v>
      </c>
      <c r="EW191" s="50">
        <v>12150</v>
      </c>
      <c r="EX191" s="50">
        <v>11753</v>
      </c>
      <c r="EY191" s="50">
        <v>12208</v>
      </c>
      <c r="EZ191" s="50">
        <v>11754</v>
      </c>
      <c r="FA191" s="50">
        <v>12001</v>
      </c>
      <c r="FB191" s="50">
        <v>12006</v>
      </c>
      <c r="FC191" s="50">
        <v>11812</v>
      </c>
      <c r="FD191" s="50">
        <v>11656</v>
      </c>
      <c r="FE191" s="50">
        <v>11212</v>
      </c>
      <c r="FF191" s="50">
        <v>10662</v>
      </c>
      <c r="FG191" s="50">
        <v>10048</v>
      </c>
      <c r="FH191" s="50">
        <v>9675</v>
      </c>
      <c r="FI191" s="50">
        <v>8838</v>
      </c>
      <c r="FJ191" s="50">
        <v>8373</v>
      </c>
      <c r="FK191" s="50">
        <v>7989</v>
      </c>
      <c r="FL191" s="50">
        <v>7509</v>
      </c>
      <c r="FM191" s="50">
        <v>6983</v>
      </c>
      <c r="FN191" s="50">
        <v>6684</v>
      </c>
      <c r="FO191" s="50">
        <v>6339</v>
      </c>
      <c r="FP191" s="50">
        <v>6040</v>
      </c>
      <c r="FQ191" s="50">
        <v>6008</v>
      </c>
      <c r="FR191" s="50">
        <v>5766</v>
      </c>
      <c r="FS191" s="50">
        <v>5997</v>
      </c>
      <c r="FT191" s="50">
        <v>6067</v>
      </c>
      <c r="FU191" s="50">
        <v>6423</v>
      </c>
      <c r="FV191" s="50">
        <v>5195</v>
      </c>
      <c r="FW191" s="50">
        <v>4779</v>
      </c>
      <c r="FX191" s="50">
        <v>4536</v>
      </c>
      <c r="FY191" s="50">
        <v>4465</v>
      </c>
      <c r="FZ191" s="50">
        <v>4055</v>
      </c>
      <c r="GA191" s="50">
        <v>3767</v>
      </c>
      <c r="GB191" s="50">
        <v>3877</v>
      </c>
      <c r="GC191" s="50">
        <v>3673</v>
      </c>
      <c r="GD191" s="50">
        <v>3565</v>
      </c>
      <c r="GE191" s="50">
        <v>3259</v>
      </c>
      <c r="GF191" s="50">
        <v>3079</v>
      </c>
      <c r="GG191" s="50">
        <v>2782</v>
      </c>
      <c r="GH191" s="50">
        <v>2412</v>
      </c>
      <c r="GI191" s="50">
        <v>2291</v>
      </c>
      <c r="GJ191" s="50">
        <v>2084</v>
      </c>
      <c r="GK191" s="50">
        <v>1819</v>
      </c>
      <c r="GL191" s="51">
        <v>7980</v>
      </c>
    </row>
    <row r="192" spans="1:194" s="1" customFormat="1" hidden="1" x14ac:dyDescent="0.25">
      <c r="A192" s="120" t="s">
        <v>223</v>
      </c>
      <c r="B192" s="112" t="s">
        <v>425</v>
      </c>
      <c r="C192" s="151" t="str">
        <f t="shared" si="55"/>
        <v>England ICS - South West London</v>
      </c>
      <c r="D192" s="83">
        <f t="shared" si="74"/>
        <v>560076</v>
      </c>
      <c r="E192" s="83">
        <f t="shared" si="74"/>
        <v>606444</v>
      </c>
      <c r="F192" s="113">
        <f>G192+H192</f>
        <v>1509741</v>
      </c>
      <c r="G192" s="52">
        <f>SUM(M192:CY192)</f>
        <v>735440</v>
      </c>
      <c r="H192" s="53">
        <f>SUM(CZ192:GL192)</f>
        <v>774301</v>
      </c>
      <c r="I192" s="52">
        <f>SUM(AE192:CY192)</f>
        <v>560076</v>
      </c>
      <c r="J192" s="115">
        <f>SUM(DR192:GL192)</f>
        <v>606444</v>
      </c>
      <c r="K192" s="117">
        <f>SUM(M192:AD192)</f>
        <v>175364</v>
      </c>
      <c r="L192" s="51">
        <f>SUM(CZ192:DQ192)</f>
        <v>167857</v>
      </c>
      <c r="M192" s="117">
        <v>9757</v>
      </c>
      <c r="N192" s="50">
        <v>9927</v>
      </c>
      <c r="O192" s="50">
        <v>10114</v>
      </c>
      <c r="P192" s="50">
        <v>10285</v>
      </c>
      <c r="Q192" s="50">
        <v>10513</v>
      </c>
      <c r="R192" s="50">
        <v>10599</v>
      </c>
      <c r="S192" s="50">
        <v>10222</v>
      </c>
      <c r="T192" s="50">
        <v>10351</v>
      </c>
      <c r="U192" s="50">
        <v>10687</v>
      </c>
      <c r="V192" s="50">
        <v>10435</v>
      </c>
      <c r="W192" s="50">
        <v>10214</v>
      </c>
      <c r="X192" s="50">
        <v>9761</v>
      </c>
      <c r="Y192" s="50">
        <v>9673</v>
      </c>
      <c r="Z192" s="50">
        <v>9640</v>
      </c>
      <c r="AA192" s="50">
        <v>8712</v>
      </c>
      <c r="AB192" s="50">
        <v>8337</v>
      </c>
      <c r="AC192" s="50">
        <v>8265</v>
      </c>
      <c r="AD192" s="50">
        <v>7872</v>
      </c>
      <c r="AE192" s="50">
        <v>7557</v>
      </c>
      <c r="AF192" s="50">
        <v>6330</v>
      </c>
      <c r="AG192" s="50">
        <v>6098</v>
      </c>
      <c r="AH192" s="50">
        <v>6680</v>
      </c>
      <c r="AI192" s="50">
        <v>7451</v>
      </c>
      <c r="AJ192" s="50">
        <v>8854</v>
      </c>
      <c r="AK192" s="50">
        <v>9653</v>
      </c>
      <c r="AL192" s="50">
        <v>10496</v>
      </c>
      <c r="AM192" s="50">
        <v>10500</v>
      </c>
      <c r="AN192" s="50">
        <v>10400</v>
      </c>
      <c r="AO192" s="50">
        <v>11263</v>
      </c>
      <c r="AP192" s="50">
        <v>11207</v>
      </c>
      <c r="AQ192" s="50">
        <v>11143</v>
      </c>
      <c r="AR192" s="50">
        <v>11586</v>
      </c>
      <c r="AS192" s="50">
        <v>12353</v>
      </c>
      <c r="AT192" s="50">
        <v>12095</v>
      </c>
      <c r="AU192" s="50">
        <v>12907</v>
      </c>
      <c r="AV192" s="50">
        <v>12882</v>
      </c>
      <c r="AW192" s="50">
        <v>12615</v>
      </c>
      <c r="AX192" s="50">
        <v>12934</v>
      </c>
      <c r="AY192" s="50">
        <v>12701</v>
      </c>
      <c r="AZ192" s="50">
        <v>12619</v>
      </c>
      <c r="BA192" s="50">
        <v>12457</v>
      </c>
      <c r="BB192" s="50">
        <v>12176</v>
      </c>
      <c r="BC192" s="50">
        <v>11849</v>
      </c>
      <c r="BD192" s="50">
        <v>11361</v>
      </c>
      <c r="BE192" s="50">
        <v>10848</v>
      </c>
      <c r="BF192" s="50">
        <v>11115</v>
      </c>
      <c r="BG192" s="50">
        <v>10641</v>
      </c>
      <c r="BH192" s="50">
        <v>10494</v>
      </c>
      <c r="BI192" s="50">
        <v>10544</v>
      </c>
      <c r="BJ192" s="50">
        <v>10118</v>
      </c>
      <c r="BK192" s="50">
        <v>9747</v>
      </c>
      <c r="BL192" s="50">
        <v>9945</v>
      </c>
      <c r="BM192" s="50">
        <v>9786</v>
      </c>
      <c r="BN192" s="50">
        <v>9755</v>
      </c>
      <c r="BO192" s="50">
        <v>9966</v>
      </c>
      <c r="BP192" s="50">
        <v>9355</v>
      </c>
      <c r="BQ192" s="50">
        <v>9586</v>
      </c>
      <c r="BR192" s="50">
        <v>8883</v>
      </c>
      <c r="BS192" s="50">
        <v>8345</v>
      </c>
      <c r="BT192" s="50">
        <v>8148</v>
      </c>
      <c r="BU192" s="50">
        <v>7588</v>
      </c>
      <c r="BV192" s="50">
        <v>7438</v>
      </c>
      <c r="BW192" s="50">
        <v>6780</v>
      </c>
      <c r="BX192" s="50">
        <v>6596</v>
      </c>
      <c r="BY192" s="50">
        <v>6230</v>
      </c>
      <c r="BZ192" s="50">
        <v>5871</v>
      </c>
      <c r="CA192" s="50">
        <v>5662</v>
      </c>
      <c r="CB192" s="50">
        <v>5259</v>
      </c>
      <c r="CC192" s="50">
        <v>5111</v>
      </c>
      <c r="CD192" s="50">
        <v>5041</v>
      </c>
      <c r="CE192" s="50">
        <v>4928</v>
      </c>
      <c r="CF192" s="50">
        <v>4953</v>
      </c>
      <c r="CG192" s="50">
        <v>4906</v>
      </c>
      <c r="CH192" s="50">
        <v>5438</v>
      </c>
      <c r="CI192" s="50">
        <v>4188</v>
      </c>
      <c r="CJ192" s="50">
        <v>3754</v>
      </c>
      <c r="CK192" s="50">
        <v>3565</v>
      </c>
      <c r="CL192" s="50">
        <v>3304</v>
      </c>
      <c r="CM192" s="50">
        <v>2878</v>
      </c>
      <c r="CN192" s="50">
        <v>2734</v>
      </c>
      <c r="CO192" s="50">
        <v>2735</v>
      </c>
      <c r="CP192" s="50">
        <v>2572</v>
      </c>
      <c r="CQ192" s="50">
        <v>2401</v>
      </c>
      <c r="CR192" s="50">
        <v>2190</v>
      </c>
      <c r="CS192" s="50">
        <v>1995</v>
      </c>
      <c r="CT192" s="50">
        <v>1793</v>
      </c>
      <c r="CU192" s="50">
        <v>1548</v>
      </c>
      <c r="CV192" s="50">
        <v>1376</v>
      </c>
      <c r="CW192" s="50">
        <v>1183</v>
      </c>
      <c r="CX192" s="50">
        <v>990</v>
      </c>
      <c r="CY192" s="51">
        <v>3626</v>
      </c>
      <c r="CZ192" s="117">
        <v>9300</v>
      </c>
      <c r="DA192" s="50">
        <v>9372</v>
      </c>
      <c r="DB192" s="50">
        <v>9542</v>
      </c>
      <c r="DC192" s="50">
        <v>9790</v>
      </c>
      <c r="DD192" s="50">
        <v>9931</v>
      </c>
      <c r="DE192" s="50">
        <v>9864</v>
      </c>
      <c r="DF192" s="50">
        <v>9777</v>
      </c>
      <c r="DG192" s="50">
        <v>9979</v>
      </c>
      <c r="DH192" s="50">
        <v>10355</v>
      </c>
      <c r="DI192" s="50">
        <v>9790</v>
      </c>
      <c r="DJ192" s="50">
        <v>9732</v>
      </c>
      <c r="DK192" s="50">
        <v>9509</v>
      </c>
      <c r="DL192" s="50">
        <v>9430</v>
      </c>
      <c r="DM192" s="50">
        <v>9071</v>
      </c>
      <c r="DN192" s="50">
        <v>8498</v>
      </c>
      <c r="DO192" s="50">
        <v>8109</v>
      </c>
      <c r="DP192" s="50">
        <v>7996</v>
      </c>
      <c r="DQ192" s="50">
        <v>7812</v>
      </c>
      <c r="DR192" s="50">
        <v>7168</v>
      </c>
      <c r="DS192" s="50">
        <v>6005</v>
      </c>
      <c r="DT192" s="50">
        <v>5940</v>
      </c>
      <c r="DU192" s="50">
        <v>6640</v>
      </c>
      <c r="DV192" s="50">
        <v>7939</v>
      </c>
      <c r="DW192" s="50">
        <v>9441</v>
      </c>
      <c r="DX192" s="50">
        <v>10769</v>
      </c>
      <c r="DY192" s="50">
        <v>11652</v>
      </c>
      <c r="DZ192" s="50">
        <v>11423</v>
      </c>
      <c r="EA192" s="50">
        <v>11734</v>
      </c>
      <c r="EB192" s="50">
        <v>12353</v>
      </c>
      <c r="EC192" s="50">
        <v>12752</v>
      </c>
      <c r="ED192" s="50">
        <v>12539</v>
      </c>
      <c r="EE192" s="50">
        <v>12738</v>
      </c>
      <c r="EF192" s="50">
        <v>13401</v>
      </c>
      <c r="EG192" s="50">
        <v>13156</v>
      </c>
      <c r="EH192" s="50">
        <v>13285</v>
      </c>
      <c r="EI192" s="50">
        <v>13297</v>
      </c>
      <c r="EJ192" s="50">
        <v>13104</v>
      </c>
      <c r="EK192" s="50">
        <v>13708</v>
      </c>
      <c r="EL192" s="50">
        <v>14042</v>
      </c>
      <c r="EM192" s="50">
        <v>13107</v>
      </c>
      <c r="EN192" s="50">
        <v>13052</v>
      </c>
      <c r="EO192" s="50">
        <v>12874</v>
      </c>
      <c r="EP192" s="50">
        <v>11569</v>
      </c>
      <c r="EQ192" s="50">
        <v>11377</v>
      </c>
      <c r="ER192" s="50">
        <v>11192</v>
      </c>
      <c r="ES192" s="50">
        <v>10914</v>
      </c>
      <c r="ET192" s="50">
        <v>10707</v>
      </c>
      <c r="EU192" s="50">
        <v>10780</v>
      </c>
      <c r="EV192" s="50">
        <v>10940</v>
      </c>
      <c r="EW192" s="50">
        <v>10683</v>
      </c>
      <c r="EX192" s="50">
        <v>10447</v>
      </c>
      <c r="EY192" s="50">
        <v>10337</v>
      </c>
      <c r="EZ192" s="50">
        <v>10495</v>
      </c>
      <c r="FA192" s="50">
        <v>10245</v>
      </c>
      <c r="FB192" s="50">
        <v>10288</v>
      </c>
      <c r="FC192" s="50">
        <v>9853</v>
      </c>
      <c r="FD192" s="50">
        <v>9687</v>
      </c>
      <c r="FE192" s="50">
        <v>9503</v>
      </c>
      <c r="FF192" s="50">
        <v>8931</v>
      </c>
      <c r="FG192" s="50">
        <v>8292</v>
      </c>
      <c r="FH192" s="50">
        <v>8057</v>
      </c>
      <c r="FI192" s="50">
        <v>7482</v>
      </c>
      <c r="FJ192" s="50">
        <v>7144</v>
      </c>
      <c r="FK192" s="50">
        <v>6953</v>
      </c>
      <c r="FL192" s="50">
        <v>6788</v>
      </c>
      <c r="FM192" s="50">
        <v>6377</v>
      </c>
      <c r="FN192" s="50">
        <v>6279</v>
      </c>
      <c r="FO192" s="50">
        <v>6014</v>
      </c>
      <c r="FP192" s="50">
        <v>5777</v>
      </c>
      <c r="FQ192" s="50">
        <v>5785</v>
      </c>
      <c r="FR192" s="50">
        <v>5617</v>
      </c>
      <c r="FS192" s="50">
        <v>5689</v>
      </c>
      <c r="FT192" s="50">
        <v>5860</v>
      </c>
      <c r="FU192" s="50">
        <v>6123</v>
      </c>
      <c r="FV192" s="50">
        <v>4852</v>
      </c>
      <c r="FW192" s="50">
        <v>4460</v>
      </c>
      <c r="FX192" s="50">
        <v>4400</v>
      </c>
      <c r="FY192" s="50">
        <v>4138</v>
      </c>
      <c r="FZ192" s="50">
        <v>3736</v>
      </c>
      <c r="GA192" s="50">
        <v>3402</v>
      </c>
      <c r="GB192" s="50">
        <v>3486</v>
      </c>
      <c r="GC192" s="50">
        <v>3418</v>
      </c>
      <c r="GD192" s="50">
        <v>3159</v>
      </c>
      <c r="GE192" s="50">
        <v>2951</v>
      </c>
      <c r="GF192" s="50">
        <v>2784</v>
      </c>
      <c r="GG192" s="50">
        <v>2474</v>
      </c>
      <c r="GH192" s="50">
        <v>2184</v>
      </c>
      <c r="GI192" s="50">
        <v>1980</v>
      </c>
      <c r="GJ192" s="50">
        <v>1925</v>
      </c>
      <c r="GK192" s="50">
        <v>1610</v>
      </c>
      <c r="GL192" s="51">
        <v>7181</v>
      </c>
    </row>
    <row r="193" spans="1:194" s="1" customFormat="1" hidden="1" x14ac:dyDescent="0.25">
      <c r="A193" s="120" t="s">
        <v>223</v>
      </c>
      <c r="B193" s="112" t="s">
        <v>426</v>
      </c>
      <c r="C193" s="151" t="str">
        <f t="shared" si="55"/>
        <v>England ICS - South Yorkshire and Bassetlaw</v>
      </c>
      <c r="D193" s="83">
        <f t="shared" si="74"/>
        <v>597392</v>
      </c>
      <c r="E193" s="83">
        <f t="shared" si="74"/>
        <v>617280</v>
      </c>
      <c r="F193" s="113">
        <f>G193+H193</f>
        <v>1533334</v>
      </c>
      <c r="G193" s="52">
        <f>SUM(M193:CY193)</f>
        <v>760543</v>
      </c>
      <c r="H193" s="53">
        <f>SUM(CZ193:GL193)</f>
        <v>772791</v>
      </c>
      <c r="I193" s="52">
        <f>SUM(AE193:CY193)</f>
        <v>597392</v>
      </c>
      <c r="J193" s="115">
        <f>SUM(DR193:GL193)</f>
        <v>617280</v>
      </c>
      <c r="K193" s="117">
        <f>SUM(M193:AD193)</f>
        <v>163151</v>
      </c>
      <c r="L193" s="51">
        <f>SUM(CZ193:DQ193)</f>
        <v>155511</v>
      </c>
      <c r="M193" s="117">
        <v>8269</v>
      </c>
      <c r="N193" s="50">
        <v>8293</v>
      </c>
      <c r="O193" s="50">
        <v>8719</v>
      </c>
      <c r="P193" s="50">
        <v>9126</v>
      </c>
      <c r="Q193" s="50">
        <v>9172</v>
      </c>
      <c r="R193" s="50">
        <v>9177</v>
      </c>
      <c r="S193" s="50">
        <v>9154</v>
      </c>
      <c r="T193" s="50">
        <v>9493</v>
      </c>
      <c r="U193" s="50">
        <v>9696</v>
      </c>
      <c r="V193" s="50">
        <v>9594</v>
      </c>
      <c r="W193" s="50">
        <v>9432</v>
      </c>
      <c r="X193" s="50">
        <v>9574</v>
      </c>
      <c r="Y193" s="50">
        <v>9520</v>
      </c>
      <c r="Z193" s="50">
        <v>9158</v>
      </c>
      <c r="AA193" s="50">
        <v>9107</v>
      </c>
      <c r="AB193" s="50">
        <v>8743</v>
      </c>
      <c r="AC193" s="50">
        <v>8682</v>
      </c>
      <c r="AD193" s="50">
        <v>8242</v>
      </c>
      <c r="AE193" s="50">
        <v>8459</v>
      </c>
      <c r="AF193" s="50">
        <v>9739</v>
      </c>
      <c r="AG193" s="50">
        <v>11039</v>
      </c>
      <c r="AH193" s="50">
        <v>11569</v>
      </c>
      <c r="AI193" s="50">
        <v>11689</v>
      </c>
      <c r="AJ193" s="50">
        <v>11507</v>
      </c>
      <c r="AK193" s="50">
        <v>11139</v>
      </c>
      <c r="AL193" s="50">
        <v>10899</v>
      </c>
      <c r="AM193" s="50">
        <v>11473</v>
      </c>
      <c r="AN193" s="50">
        <v>11716</v>
      </c>
      <c r="AO193" s="50">
        <v>11810</v>
      </c>
      <c r="AP193" s="50">
        <v>11675</v>
      </c>
      <c r="AQ193" s="50">
        <v>10968</v>
      </c>
      <c r="AR193" s="50">
        <v>10354</v>
      </c>
      <c r="AS193" s="50">
        <v>10278</v>
      </c>
      <c r="AT193" s="50">
        <v>9568</v>
      </c>
      <c r="AU193" s="50">
        <v>9933</v>
      </c>
      <c r="AV193" s="50">
        <v>9871</v>
      </c>
      <c r="AW193" s="50">
        <v>9168</v>
      </c>
      <c r="AX193" s="50">
        <v>9256</v>
      </c>
      <c r="AY193" s="50">
        <v>9190</v>
      </c>
      <c r="AZ193" s="50">
        <v>9297</v>
      </c>
      <c r="BA193" s="50">
        <v>9440</v>
      </c>
      <c r="BB193" s="50">
        <v>8889</v>
      </c>
      <c r="BC193" s="50">
        <v>8296</v>
      </c>
      <c r="BD193" s="50">
        <v>7897</v>
      </c>
      <c r="BE193" s="50">
        <v>8336</v>
      </c>
      <c r="BF193" s="50">
        <v>8734</v>
      </c>
      <c r="BG193" s="50">
        <v>8701</v>
      </c>
      <c r="BH193" s="50">
        <v>9312</v>
      </c>
      <c r="BI193" s="50">
        <v>9658</v>
      </c>
      <c r="BJ193" s="50">
        <v>10425</v>
      </c>
      <c r="BK193" s="50">
        <v>10316</v>
      </c>
      <c r="BL193" s="50">
        <v>10463</v>
      </c>
      <c r="BM193" s="50">
        <v>10728</v>
      </c>
      <c r="BN193" s="50">
        <v>10528</v>
      </c>
      <c r="BO193" s="50">
        <v>10537</v>
      </c>
      <c r="BP193" s="50">
        <v>10419</v>
      </c>
      <c r="BQ193" s="50">
        <v>10369</v>
      </c>
      <c r="BR193" s="50">
        <v>10334</v>
      </c>
      <c r="BS193" s="50">
        <v>9931</v>
      </c>
      <c r="BT193" s="50">
        <v>9708</v>
      </c>
      <c r="BU193" s="50">
        <v>9277</v>
      </c>
      <c r="BV193" s="50">
        <v>8954</v>
      </c>
      <c r="BW193" s="50">
        <v>8938</v>
      </c>
      <c r="BX193" s="50">
        <v>8498</v>
      </c>
      <c r="BY193" s="50">
        <v>8105</v>
      </c>
      <c r="BZ193" s="50">
        <v>7721</v>
      </c>
      <c r="CA193" s="50">
        <v>7652</v>
      </c>
      <c r="CB193" s="50">
        <v>7487</v>
      </c>
      <c r="CC193" s="50">
        <v>7110</v>
      </c>
      <c r="CD193" s="50">
        <v>7249</v>
      </c>
      <c r="CE193" s="50">
        <v>7005</v>
      </c>
      <c r="CF193" s="50">
        <v>7392</v>
      </c>
      <c r="CG193" s="50">
        <v>7655</v>
      </c>
      <c r="CH193" s="50">
        <v>7985</v>
      </c>
      <c r="CI193" s="50">
        <v>6156</v>
      </c>
      <c r="CJ193" s="50">
        <v>6224</v>
      </c>
      <c r="CK193" s="50">
        <v>6034</v>
      </c>
      <c r="CL193" s="50">
        <v>5195</v>
      </c>
      <c r="CM193" s="50">
        <v>4530</v>
      </c>
      <c r="CN193" s="50">
        <v>4102</v>
      </c>
      <c r="CO193" s="50">
        <v>4059</v>
      </c>
      <c r="CP193" s="50">
        <v>3713</v>
      </c>
      <c r="CQ193" s="50">
        <v>3522</v>
      </c>
      <c r="CR193" s="50">
        <v>3177</v>
      </c>
      <c r="CS193" s="50">
        <v>2826</v>
      </c>
      <c r="CT193" s="50">
        <v>2488</v>
      </c>
      <c r="CU193" s="50">
        <v>2127</v>
      </c>
      <c r="CV193" s="50">
        <v>1737</v>
      </c>
      <c r="CW193" s="50">
        <v>1504</v>
      </c>
      <c r="CX193" s="50">
        <v>1242</v>
      </c>
      <c r="CY193" s="51">
        <v>4110</v>
      </c>
      <c r="CZ193" s="117">
        <v>7604</v>
      </c>
      <c r="DA193" s="50">
        <v>7990</v>
      </c>
      <c r="DB193" s="50">
        <v>8418</v>
      </c>
      <c r="DC193" s="50">
        <v>8675</v>
      </c>
      <c r="DD193" s="50">
        <v>8798</v>
      </c>
      <c r="DE193" s="50">
        <v>8721</v>
      </c>
      <c r="DF193" s="50">
        <v>8814</v>
      </c>
      <c r="DG193" s="50">
        <v>9064</v>
      </c>
      <c r="DH193" s="50">
        <v>9397</v>
      </c>
      <c r="DI193" s="50">
        <v>8973</v>
      </c>
      <c r="DJ193" s="50">
        <v>9093</v>
      </c>
      <c r="DK193" s="50">
        <v>9110</v>
      </c>
      <c r="DL193" s="50">
        <v>9068</v>
      </c>
      <c r="DM193" s="50">
        <v>8731</v>
      </c>
      <c r="DN193" s="50">
        <v>8675</v>
      </c>
      <c r="DO193" s="50">
        <v>8361</v>
      </c>
      <c r="DP193" s="50">
        <v>8105</v>
      </c>
      <c r="DQ193" s="50">
        <v>7914</v>
      </c>
      <c r="DR193" s="50">
        <v>8064</v>
      </c>
      <c r="DS193" s="50">
        <v>9241</v>
      </c>
      <c r="DT193" s="50">
        <v>10291</v>
      </c>
      <c r="DU193" s="50">
        <v>10605</v>
      </c>
      <c r="DV193" s="50">
        <v>10921</v>
      </c>
      <c r="DW193" s="50">
        <v>10751</v>
      </c>
      <c r="DX193" s="50">
        <v>10204</v>
      </c>
      <c r="DY193" s="50">
        <v>10420</v>
      </c>
      <c r="DZ193" s="50">
        <v>10606</v>
      </c>
      <c r="EA193" s="50">
        <v>11367</v>
      </c>
      <c r="EB193" s="50">
        <v>11610</v>
      </c>
      <c r="EC193" s="50">
        <v>11463</v>
      </c>
      <c r="ED193" s="50">
        <v>10886</v>
      </c>
      <c r="EE193" s="50">
        <v>10301</v>
      </c>
      <c r="EF193" s="50">
        <v>10831</v>
      </c>
      <c r="EG193" s="50">
        <v>10328</v>
      </c>
      <c r="EH193" s="50">
        <v>9798</v>
      </c>
      <c r="EI193" s="50">
        <v>9972</v>
      </c>
      <c r="EJ193" s="50">
        <v>9838</v>
      </c>
      <c r="EK193" s="50">
        <v>9506</v>
      </c>
      <c r="EL193" s="50">
        <v>9388</v>
      </c>
      <c r="EM193" s="50">
        <v>9485</v>
      </c>
      <c r="EN193" s="50">
        <v>9525</v>
      </c>
      <c r="EO193" s="50">
        <v>8722</v>
      </c>
      <c r="EP193" s="50">
        <v>8057</v>
      </c>
      <c r="EQ193" s="50">
        <v>8078</v>
      </c>
      <c r="ER193" s="50">
        <v>8283</v>
      </c>
      <c r="ES193" s="50">
        <v>8467</v>
      </c>
      <c r="ET193" s="50">
        <v>8873</v>
      </c>
      <c r="EU193" s="50">
        <v>9597</v>
      </c>
      <c r="EV193" s="50">
        <v>10108</v>
      </c>
      <c r="EW193" s="50">
        <v>10839</v>
      </c>
      <c r="EX193" s="50">
        <v>10474</v>
      </c>
      <c r="EY193" s="50">
        <v>10685</v>
      </c>
      <c r="EZ193" s="50">
        <v>10717</v>
      </c>
      <c r="FA193" s="50">
        <v>10651</v>
      </c>
      <c r="FB193" s="50">
        <v>10613</v>
      </c>
      <c r="FC193" s="50">
        <v>10452</v>
      </c>
      <c r="FD193" s="50">
        <v>10310</v>
      </c>
      <c r="FE193" s="50">
        <v>10126</v>
      </c>
      <c r="FF193" s="50">
        <v>10002</v>
      </c>
      <c r="FG193" s="50">
        <v>9694</v>
      </c>
      <c r="FH193" s="50">
        <v>9451</v>
      </c>
      <c r="FI193" s="50">
        <v>9248</v>
      </c>
      <c r="FJ193" s="50">
        <v>9057</v>
      </c>
      <c r="FK193" s="50">
        <v>8684</v>
      </c>
      <c r="FL193" s="50">
        <v>8191</v>
      </c>
      <c r="FM193" s="50">
        <v>7949</v>
      </c>
      <c r="FN193" s="50">
        <v>7998</v>
      </c>
      <c r="FO193" s="50">
        <v>7866</v>
      </c>
      <c r="FP193" s="50">
        <v>7483</v>
      </c>
      <c r="FQ193" s="50">
        <v>7536</v>
      </c>
      <c r="FR193" s="50">
        <v>7682</v>
      </c>
      <c r="FS193" s="50">
        <v>7663</v>
      </c>
      <c r="FT193" s="50">
        <v>8319</v>
      </c>
      <c r="FU193" s="50">
        <v>8703</v>
      </c>
      <c r="FV193" s="50">
        <v>6951</v>
      </c>
      <c r="FW193" s="50">
        <v>6953</v>
      </c>
      <c r="FX193" s="50">
        <v>6651</v>
      </c>
      <c r="FY193" s="50">
        <v>5879</v>
      </c>
      <c r="FZ193" s="50">
        <v>5240</v>
      </c>
      <c r="GA193" s="50">
        <v>4870</v>
      </c>
      <c r="GB193" s="50">
        <v>4852</v>
      </c>
      <c r="GC193" s="50">
        <v>4818</v>
      </c>
      <c r="GD193" s="50">
        <v>4561</v>
      </c>
      <c r="GE193" s="50">
        <v>4041</v>
      </c>
      <c r="GF193" s="50">
        <v>3899</v>
      </c>
      <c r="GG193" s="50">
        <v>3519</v>
      </c>
      <c r="GH193" s="50">
        <v>3122</v>
      </c>
      <c r="GI193" s="50">
        <v>2780</v>
      </c>
      <c r="GJ193" s="50">
        <v>2472</v>
      </c>
      <c r="GK193" s="50">
        <v>2240</v>
      </c>
      <c r="GL193" s="51">
        <v>8453</v>
      </c>
    </row>
    <row r="194" spans="1:194" s="1" customFormat="1" hidden="1" x14ac:dyDescent="0.25">
      <c r="A194" s="120" t="s">
        <v>223</v>
      </c>
      <c r="B194" s="112" t="s">
        <v>427</v>
      </c>
      <c r="C194" s="151" t="str">
        <f t="shared" si="55"/>
        <v>England ICS - Staffodshire and Stoke-on-Trent</v>
      </c>
      <c r="D194" s="83">
        <f t="shared" ref="D194:D199" si="75">I194</f>
        <v>450150</v>
      </c>
      <c r="E194" s="83">
        <f t="shared" ref="E194:E199" si="76">J194</f>
        <v>460064</v>
      </c>
      <c r="F194" s="113">
        <f t="shared" ref="F194:F199" si="77">G194+H194</f>
        <v>1139794</v>
      </c>
      <c r="G194" s="52">
        <f t="shared" ref="G194:G199" si="78">SUM(M194:CY194)</f>
        <v>568006</v>
      </c>
      <c r="H194" s="53">
        <f t="shared" ref="H194:H199" si="79">SUM(CZ194:GL194)</f>
        <v>571788</v>
      </c>
      <c r="I194" s="52">
        <f t="shared" ref="I194:I199" si="80">SUM(AE194:CY194)</f>
        <v>450150</v>
      </c>
      <c r="J194" s="115">
        <f t="shared" ref="J194:J199" si="81">SUM(DR194:GL194)</f>
        <v>460064</v>
      </c>
      <c r="K194" s="117">
        <f t="shared" ref="K194:K199" si="82">SUM(M194:AD194)</f>
        <v>117856</v>
      </c>
      <c r="L194" s="51">
        <f t="shared" ref="L194:L199" si="83">SUM(CZ194:DQ194)</f>
        <v>111724</v>
      </c>
      <c r="M194" s="117">
        <v>5856</v>
      </c>
      <c r="N194" s="50">
        <v>5992</v>
      </c>
      <c r="O194" s="50">
        <v>6086</v>
      </c>
      <c r="P194" s="50">
        <v>6459</v>
      </c>
      <c r="Q194" s="50">
        <v>6541</v>
      </c>
      <c r="R194" s="50">
        <v>6533</v>
      </c>
      <c r="S194" s="50">
        <v>6690</v>
      </c>
      <c r="T194" s="50">
        <v>6907</v>
      </c>
      <c r="U194" s="50">
        <v>6963</v>
      </c>
      <c r="V194" s="50">
        <v>7005</v>
      </c>
      <c r="W194" s="50">
        <v>6819</v>
      </c>
      <c r="X194" s="50">
        <v>6717</v>
      </c>
      <c r="Y194" s="50">
        <v>6950</v>
      </c>
      <c r="Z194" s="50">
        <v>6453</v>
      </c>
      <c r="AA194" s="50">
        <v>6513</v>
      </c>
      <c r="AB194" s="50">
        <v>6624</v>
      </c>
      <c r="AC194" s="50">
        <v>6496</v>
      </c>
      <c r="AD194" s="50">
        <v>6252</v>
      </c>
      <c r="AE194" s="50">
        <v>6126</v>
      </c>
      <c r="AF194" s="50">
        <v>6327</v>
      </c>
      <c r="AG194" s="50">
        <v>6621</v>
      </c>
      <c r="AH194" s="50">
        <v>6774</v>
      </c>
      <c r="AI194" s="50">
        <v>6999</v>
      </c>
      <c r="AJ194" s="50">
        <v>7169</v>
      </c>
      <c r="AK194" s="50">
        <v>6938</v>
      </c>
      <c r="AL194" s="50">
        <v>7087</v>
      </c>
      <c r="AM194" s="50">
        <v>7224</v>
      </c>
      <c r="AN194" s="50">
        <v>7155</v>
      </c>
      <c r="AO194" s="50">
        <v>7450</v>
      </c>
      <c r="AP194" s="50">
        <v>7971</v>
      </c>
      <c r="AQ194" s="50">
        <v>7787</v>
      </c>
      <c r="AR194" s="50">
        <v>7210</v>
      </c>
      <c r="AS194" s="50">
        <v>7351</v>
      </c>
      <c r="AT194" s="50">
        <v>6921</v>
      </c>
      <c r="AU194" s="50">
        <v>6759</v>
      </c>
      <c r="AV194" s="50">
        <v>7083</v>
      </c>
      <c r="AW194" s="50">
        <v>6903</v>
      </c>
      <c r="AX194" s="50">
        <v>6729</v>
      </c>
      <c r="AY194" s="50">
        <v>6807</v>
      </c>
      <c r="AZ194" s="50">
        <v>6878</v>
      </c>
      <c r="BA194" s="50">
        <v>7009</v>
      </c>
      <c r="BB194" s="50">
        <v>6445</v>
      </c>
      <c r="BC194" s="50">
        <v>5964</v>
      </c>
      <c r="BD194" s="50">
        <v>5997</v>
      </c>
      <c r="BE194" s="50">
        <v>6401</v>
      </c>
      <c r="BF194" s="50">
        <v>6631</v>
      </c>
      <c r="BG194" s="50">
        <v>6759</v>
      </c>
      <c r="BH194" s="50">
        <v>7465</v>
      </c>
      <c r="BI194" s="50">
        <v>7852</v>
      </c>
      <c r="BJ194" s="50">
        <v>8291</v>
      </c>
      <c r="BK194" s="50">
        <v>8247</v>
      </c>
      <c r="BL194" s="50">
        <v>8260</v>
      </c>
      <c r="BM194" s="50">
        <v>8235</v>
      </c>
      <c r="BN194" s="50">
        <v>8455</v>
      </c>
      <c r="BO194" s="50">
        <v>8447</v>
      </c>
      <c r="BP194" s="50">
        <v>8307</v>
      </c>
      <c r="BQ194" s="50">
        <v>8273</v>
      </c>
      <c r="BR194" s="50">
        <v>7935</v>
      </c>
      <c r="BS194" s="50">
        <v>8170</v>
      </c>
      <c r="BT194" s="50">
        <v>7779</v>
      </c>
      <c r="BU194" s="50">
        <v>7082</v>
      </c>
      <c r="BV194" s="50">
        <v>7119</v>
      </c>
      <c r="BW194" s="50">
        <v>6997</v>
      </c>
      <c r="BX194" s="50">
        <v>6631</v>
      </c>
      <c r="BY194" s="50">
        <v>6456</v>
      </c>
      <c r="BZ194" s="50">
        <v>6230</v>
      </c>
      <c r="CA194" s="50">
        <v>6309</v>
      </c>
      <c r="CB194" s="50">
        <v>6234</v>
      </c>
      <c r="CC194" s="50">
        <v>5847</v>
      </c>
      <c r="CD194" s="50">
        <v>5965</v>
      </c>
      <c r="CE194" s="50">
        <v>6190</v>
      </c>
      <c r="CF194" s="50">
        <v>6373</v>
      </c>
      <c r="CG194" s="50">
        <v>6627</v>
      </c>
      <c r="CH194" s="50">
        <v>7014</v>
      </c>
      <c r="CI194" s="50">
        <v>5284</v>
      </c>
      <c r="CJ194" s="50">
        <v>5337</v>
      </c>
      <c r="CK194" s="50">
        <v>5322</v>
      </c>
      <c r="CL194" s="50">
        <v>4825</v>
      </c>
      <c r="CM194" s="50">
        <v>4233</v>
      </c>
      <c r="CN194" s="50">
        <v>3520</v>
      </c>
      <c r="CO194" s="50">
        <v>3451</v>
      </c>
      <c r="CP194" s="50">
        <v>3289</v>
      </c>
      <c r="CQ194" s="50">
        <v>3022</v>
      </c>
      <c r="CR194" s="50">
        <v>2723</v>
      </c>
      <c r="CS194" s="50">
        <v>2331</v>
      </c>
      <c r="CT194" s="50">
        <v>1947</v>
      </c>
      <c r="CU194" s="50">
        <v>1708</v>
      </c>
      <c r="CV194" s="50">
        <v>1444</v>
      </c>
      <c r="CW194" s="50">
        <v>1224</v>
      </c>
      <c r="CX194" s="50">
        <v>1032</v>
      </c>
      <c r="CY194" s="51">
        <v>3193</v>
      </c>
      <c r="CZ194" s="117">
        <v>5576</v>
      </c>
      <c r="DA194" s="50">
        <v>5639</v>
      </c>
      <c r="DB194" s="50">
        <v>5988</v>
      </c>
      <c r="DC194" s="50">
        <v>6045</v>
      </c>
      <c r="DD194" s="50">
        <v>6157</v>
      </c>
      <c r="DE194" s="50">
        <v>6159</v>
      </c>
      <c r="DF194" s="50">
        <v>6454</v>
      </c>
      <c r="DG194" s="50">
        <v>6448</v>
      </c>
      <c r="DH194" s="50">
        <v>6545</v>
      </c>
      <c r="DI194" s="50">
        <v>6663</v>
      </c>
      <c r="DJ194" s="50">
        <v>6329</v>
      </c>
      <c r="DK194" s="50">
        <v>6502</v>
      </c>
      <c r="DL194" s="50">
        <v>6681</v>
      </c>
      <c r="DM194" s="50">
        <v>6467</v>
      </c>
      <c r="DN194" s="50">
        <v>6295</v>
      </c>
      <c r="DO194" s="50">
        <v>6066</v>
      </c>
      <c r="DP194" s="50">
        <v>5983</v>
      </c>
      <c r="DQ194" s="50">
        <v>5727</v>
      </c>
      <c r="DR194" s="50">
        <v>5564</v>
      </c>
      <c r="DS194" s="50">
        <v>5447</v>
      </c>
      <c r="DT194" s="50">
        <v>5630</v>
      </c>
      <c r="DU194" s="50">
        <v>5836</v>
      </c>
      <c r="DV194" s="50">
        <v>6037</v>
      </c>
      <c r="DW194" s="50">
        <v>6373</v>
      </c>
      <c r="DX194" s="50">
        <v>6374</v>
      </c>
      <c r="DY194" s="50">
        <v>6559</v>
      </c>
      <c r="DZ194" s="50">
        <v>6883</v>
      </c>
      <c r="EA194" s="50">
        <v>6983</v>
      </c>
      <c r="EB194" s="50">
        <v>7264</v>
      </c>
      <c r="EC194" s="50">
        <v>7289</v>
      </c>
      <c r="ED194" s="50">
        <v>7107</v>
      </c>
      <c r="EE194" s="50">
        <v>7073</v>
      </c>
      <c r="EF194" s="50">
        <v>7167</v>
      </c>
      <c r="EG194" s="50">
        <v>7139</v>
      </c>
      <c r="EH194" s="50">
        <v>7063</v>
      </c>
      <c r="EI194" s="50">
        <v>6964</v>
      </c>
      <c r="EJ194" s="50">
        <v>6698</v>
      </c>
      <c r="EK194" s="50">
        <v>6839</v>
      </c>
      <c r="EL194" s="50">
        <v>6985</v>
      </c>
      <c r="EM194" s="50">
        <v>6833</v>
      </c>
      <c r="EN194" s="50">
        <v>6959</v>
      </c>
      <c r="EO194" s="50">
        <v>6587</v>
      </c>
      <c r="EP194" s="50">
        <v>6036</v>
      </c>
      <c r="EQ194" s="50">
        <v>6004</v>
      </c>
      <c r="ER194" s="50">
        <v>6364</v>
      </c>
      <c r="ES194" s="50">
        <v>6619</v>
      </c>
      <c r="ET194" s="50">
        <v>6934</v>
      </c>
      <c r="EU194" s="50">
        <v>7344</v>
      </c>
      <c r="EV194" s="50">
        <v>7859</v>
      </c>
      <c r="EW194" s="50">
        <v>8243</v>
      </c>
      <c r="EX194" s="50">
        <v>8011</v>
      </c>
      <c r="EY194" s="50">
        <v>8332</v>
      </c>
      <c r="EZ194" s="50">
        <v>8246</v>
      </c>
      <c r="FA194" s="50">
        <v>8304</v>
      </c>
      <c r="FB194" s="50">
        <v>8385</v>
      </c>
      <c r="FC194" s="50">
        <v>8515</v>
      </c>
      <c r="FD194" s="50">
        <v>8286</v>
      </c>
      <c r="FE194" s="50">
        <v>8051</v>
      </c>
      <c r="FF194" s="50">
        <v>7960</v>
      </c>
      <c r="FG194" s="50">
        <v>7843</v>
      </c>
      <c r="FH194" s="50">
        <v>7346</v>
      </c>
      <c r="FI194" s="50">
        <v>7178</v>
      </c>
      <c r="FJ194" s="50">
        <v>7041</v>
      </c>
      <c r="FK194" s="50">
        <v>6921</v>
      </c>
      <c r="FL194" s="50">
        <v>6658</v>
      </c>
      <c r="FM194" s="50">
        <v>6452</v>
      </c>
      <c r="FN194" s="50">
        <v>6658</v>
      </c>
      <c r="FO194" s="50">
        <v>6523</v>
      </c>
      <c r="FP194" s="50">
        <v>6105</v>
      </c>
      <c r="FQ194" s="50">
        <v>6312</v>
      </c>
      <c r="FR194" s="50">
        <v>6627</v>
      </c>
      <c r="FS194" s="50">
        <v>6640</v>
      </c>
      <c r="FT194" s="50">
        <v>7168</v>
      </c>
      <c r="FU194" s="50">
        <v>7624</v>
      </c>
      <c r="FV194" s="50">
        <v>5705</v>
      </c>
      <c r="FW194" s="50">
        <v>5829</v>
      </c>
      <c r="FX194" s="50">
        <v>5700</v>
      </c>
      <c r="FY194" s="50">
        <v>5371</v>
      </c>
      <c r="FZ194" s="50">
        <v>4608</v>
      </c>
      <c r="GA194" s="50">
        <v>4215</v>
      </c>
      <c r="GB194" s="50">
        <v>4144</v>
      </c>
      <c r="GC194" s="50">
        <v>3924</v>
      </c>
      <c r="GD194" s="50">
        <v>3684</v>
      </c>
      <c r="GE194" s="50">
        <v>3525</v>
      </c>
      <c r="GF194" s="50">
        <v>3130</v>
      </c>
      <c r="GG194" s="50">
        <v>2726</v>
      </c>
      <c r="GH194" s="50">
        <v>2488</v>
      </c>
      <c r="GI194" s="50">
        <v>2193</v>
      </c>
      <c r="GJ194" s="50">
        <v>2031</v>
      </c>
      <c r="GK194" s="50">
        <v>1697</v>
      </c>
      <c r="GL194" s="51">
        <v>6852</v>
      </c>
    </row>
    <row r="195" spans="1:194" s="1" customFormat="1" hidden="1" x14ac:dyDescent="0.25">
      <c r="A195" s="120" t="s">
        <v>223</v>
      </c>
      <c r="B195" s="112" t="s">
        <v>428</v>
      </c>
      <c r="C195" s="151" t="str">
        <f t="shared" si="55"/>
        <v>England ICS - Suffolk and North East Essex</v>
      </c>
      <c r="D195" s="83">
        <f t="shared" si="75"/>
        <v>385963</v>
      </c>
      <c r="E195" s="83">
        <f t="shared" si="76"/>
        <v>402853</v>
      </c>
      <c r="F195" s="113">
        <f t="shared" si="77"/>
        <v>987177</v>
      </c>
      <c r="G195" s="52">
        <f t="shared" si="78"/>
        <v>487631</v>
      </c>
      <c r="H195" s="53">
        <f t="shared" si="79"/>
        <v>499546</v>
      </c>
      <c r="I195" s="52">
        <f t="shared" si="80"/>
        <v>385963</v>
      </c>
      <c r="J195" s="115">
        <f t="shared" si="81"/>
        <v>402853</v>
      </c>
      <c r="K195" s="117">
        <f t="shared" si="82"/>
        <v>101668</v>
      </c>
      <c r="L195" s="51">
        <f t="shared" si="83"/>
        <v>96693</v>
      </c>
      <c r="M195" s="117">
        <v>4932</v>
      </c>
      <c r="N195" s="50">
        <v>4999</v>
      </c>
      <c r="O195" s="50">
        <v>5330</v>
      </c>
      <c r="P195" s="50">
        <v>5424</v>
      </c>
      <c r="Q195" s="50">
        <v>5690</v>
      </c>
      <c r="R195" s="50">
        <v>5722</v>
      </c>
      <c r="S195" s="50">
        <v>5781</v>
      </c>
      <c r="T195" s="50">
        <v>5882</v>
      </c>
      <c r="U195" s="50">
        <v>6044</v>
      </c>
      <c r="V195" s="50">
        <v>6243</v>
      </c>
      <c r="W195" s="50">
        <v>6150</v>
      </c>
      <c r="X195" s="50">
        <v>5836</v>
      </c>
      <c r="Y195" s="50">
        <v>5930</v>
      </c>
      <c r="Z195" s="50">
        <v>5791</v>
      </c>
      <c r="AA195" s="50">
        <v>5662</v>
      </c>
      <c r="AB195" s="50">
        <v>5498</v>
      </c>
      <c r="AC195" s="50">
        <v>5588</v>
      </c>
      <c r="AD195" s="50">
        <v>5166</v>
      </c>
      <c r="AE195" s="50">
        <v>5139</v>
      </c>
      <c r="AF195" s="50">
        <v>5143</v>
      </c>
      <c r="AG195" s="50">
        <v>5232</v>
      </c>
      <c r="AH195" s="50">
        <v>5686</v>
      </c>
      <c r="AI195" s="50">
        <v>5758</v>
      </c>
      <c r="AJ195" s="50">
        <v>5955</v>
      </c>
      <c r="AK195" s="50">
        <v>5921</v>
      </c>
      <c r="AL195" s="50">
        <v>5723</v>
      </c>
      <c r="AM195" s="50">
        <v>5887</v>
      </c>
      <c r="AN195" s="50">
        <v>5893</v>
      </c>
      <c r="AO195" s="50">
        <v>6113</v>
      </c>
      <c r="AP195" s="50">
        <v>6388</v>
      </c>
      <c r="AQ195" s="50">
        <v>5855</v>
      </c>
      <c r="AR195" s="50">
        <v>5860</v>
      </c>
      <c r="AS195" s="50">
        <v>6151</v>
      </c>
      <c r="AT195" s="50">
        <v>5860</v>
      </c>
      <c r="AU195" s="50">
        <v>5744</v>
      </c>
      <c r="AV195" s="50">
        <v>5796</v>
      </c>
      <c r="AW195" s="50">
        <v>5625</v>
      </c>
      <c r="AX195" s="50">
        <v>5720</v>
      </c>
      <c r="AY195" s="50">
        <v>5828</v>
      </c>
      <c r="AZ195" s="50">
        <v>5716</v>
      </c>
      <c r="BA195" s="50">
        <v>5666</v>
      </c>
      <c r="BB195" s="50">
        <v>5494</v>
      </c>
      <c r="BC195" s="50">
        <v>5073</v>
      </c>
      <c r="BD195" s="50">
        <v>5220</v>
      </c>
      <c r="BE195" s="50">
        <v>5315</v>
      </c>
      <c r="BF195" s="50">
        <v>5565</v>
      </c>
      <c r="BG195" s="50">
        <v>5618</v>
      </c>
      <c r="BH195" s="50">
        <v>6050</v>
      </c>
      <c r="BI195" s="50">
        <v>6343</v>
      </c>
      <c r="BJ195" s="50">
        <v>6580</v>
      </c>
      <c r="BK195" s="50">
        <v>6576</v>
      </c>
      <c r="BL195" s="50">
        <v>6883</v>
      </c>
      <c r="BM195" s="50">
        <v>6662</v>
      </c>
      <c r="BN195" s="50">
        <v>7026</v>
      </c>
      <c r="BO195" s="50">
        <v>6927</v>
      </c>
      <c r="BP195" s="50">
        <v>6941</v>
      </c>
      <c r="BQ195" s="50">
        <v>6893</v>
      </c>
      <c r="BR195" s="50">
        <v>6695</v>
      </c>
      <c r="BS195" s="50">
        <v>6722</v>
      </c>
      <c r="BT195" s="50">
        <v>6535</v>
      </c>
      <c r="BU195" s="50">
        <v>6099</v>
      </c>
      <c r="BV195" s="50">
        <v>5993</v>
      </c>
      <c r="BW195" s="50">
        <v>6112</v>
      </c>
      <c r="BX195" s="50">
        <v>5847</v>
      </c>
      <c r="BY195" s="50">
        <v>5511</v>
      </c>
      <c r="BZ195" s="50">
        <v>5370</v>
      </c>
      <c r="CA195" s="50">
        <v>5534</v>
      </c>
      <c r="CB195" s="50">
        <v>5679</v>
      </c>
      <c r="CC195" s="50">
        <v>5429</v>
      </c>
      <c r="CD195" s="50">
        <v>5466</v>
      </c>
      <c r="CE195" s="50">
        <v>5577</v>
      </c>
      <c r="CF195" s="50">
        <v>5897</v>
      </c>
      <c r="CG195" s="50">
        <v>6295</v>
      </c>
      <c r="CH195" s="50">
        <v>6868</v>
      </c>
      <c r="CI195" s="50">
        <v>5100</v>
      </c>
      <c r="CJ195" s="50">
        <v>4910</v>
      </c>
      <c r="CK195" s="50">
        <v>4799</v>
      </c>
      <c r="CL195" s="50">
        <v>4275</v>
      </c>
      <c r="CM195" s="50">
        <v>3809</v>
      </c>
      <c r="CN195" s="50">
        <v>3160</v>
      </c>
      <c r="CO195" s="50">
        <v>3302</v>
      </c>
      <c r="CP195" s="50">
        <v>3163</v>
      </c>
      <c r="CQ195" s="50">
        <v>2965</v>
      </c>
      <c r="CR195" s="50">
        <v>2624</v>
      </c>
      <c r="CS195" s="50">
        <v>2315</v>
      </c>
      <c r="CT195" s="50">
        <v>2225</v>
      </c>
      <c r="CU195" s="50">
        <v>1756</v>
      </c>
      <c r="CV195" s="50">
        <v>1633</v>
      </c>
      <c r="CW195" s="50">
        <v>1337</v>
      </c>
      <c r="CX195" s="50">
        <v>1122</v>
      </c>
      <c r="CY195" s="51">
        <v>4014</v>
      </c>
      <c r="CZ195" s="117">
        <v>4589</v>
      </c>
      <c r="DA195" s="50">
        <v>4706</v>
      </c>
      <c r="DB195" s="50">
        <v>5130</v>
      </c>
      <c r="DC195" s="50">
        <v>5137</v>
      </c>
      <c r="DD195" s="50">
        <v>5601</v>
      </c>
      <c r="DE195" s="50">
        <v>5376</v>
      </c>
      <c r="DF195" s="50">
        <v>5519</v>
      </c>
      <c r="DG195" s="50">
        <v>5664</v>
      </c>
      <c r="DH195" s="50">
        <v>5746</v>
      </c>
      <c r="DI195" s="50">
        <v>5697</v>
      </c>
      <c r="DJ195" s="50">
        <v>5768</v>
      </c>
      <c r="DK195" s="50">
        <v>5660</v>
      </c>
      <c r="DL195" s="50">
        <v>5695</v>
      </c>
      <c r="DM195" s="50">
        <v>5484</v>
      </c>
      <c r="DN195" s="50">
        <v>5414</v>
      </c>
      <c r="DO195" s="50">
        <v>5242</v>
      </c>
      <c r="DP195" s="50">
        <v>5276</v>
      </c>
      <c r="DQ195" s="50">
        <v>4989</v>
      </c>
      <c r="DR195" s="50">
        <v>4796</v>
      </c>
      <c r="DS195" s="50">
        <v>4457</v>
      </c>
      <c r="DT195" s="50">
        <v>4516</v>
      </c>
      <c r="DU195" s="50">
        <v>4892</v>
      </c>
      <c r="DV195" s="50">
        <v>5051</v>
      </c>
      <c r="DW195" s="50">
        <v>5382</v>
      </c>
      <c r="DX195" s="50">
        <v>5073</v>
      </c>
      <c r="DY195" s="50">
        <v>5186</v>
      </c>
      <c r="DZ195" s="50">
        <v>5543</v>
      </c>
      <c r="EA195" s="50">
        <v>5482</v>
      </c>
      <c r="EB195" s="50">
        <v>5779</v>
      </c>
      <c r="EC195" s="50">
        <v>6044</v>
      </c>
      <c r="ED195" s="50">
        <v>6077</v>
      </c>
      <c r="EE195" s="50">
        <v>6053</v>
      </c>
      <c r="EF195" s="50">
        <v>6072</v>
      </c>
      <c r="EG195" s="50">
        <v>5817</v>
      </c>
      <c r="EH195" s="50">
        <v>5893</v>
      </c>
      <c r="EI195" s="50">
        <v>5799</v>
      </c>
      <c r="EJ195" s="50">
        <v>5490</v>
      </c>
      <c r="EK195" s="50">
        <v>5691</v>
      </c>
      <c r="EL195" s="50">
        <v>5795</v>
      </c>
      <c r="EM195" s="50">
        <v>5813</v>
      </c>
      <c r="EN195" s="50">
        <v>5960</v>
      </c>
      <c r="EO195" s="50">
        <v>5644</v>
      </c>
      <c r="EP195" s="50">
        <v>5308</v>
      </c>
      <c r="EQ195" s="50">
        <v>5216</v>
      </c>
      <c r="ER195" s="50">
        <v>5285</v>
      </c>
      <c r="ES195" s="50">
        <v>5730</v>
      </c>
      <c r="ET195" s="50">
        <v>5855</v>
      </c>
      <c r="EU195" s="50">
        <v>6189</v>
      </c>
      <c r="EV195" s="50">
        <v>6404</v>
      </c>
      <c r="EW195" s="50">
        <v>6768</v>
      </c>
      <c r="EX195" s="50">
        <v>6639</v>
      </c>
      <c r="EY195" s="50">
        <v>7044</v>
      </c>
      <c r="EZ195" s="50">
        <v>6987</v>
      </c>
      <c r="FA195" s="50">
        <v>6969</v>
      </c>
      <c r="FB195" s="50">
        <v>7321</v>
      </c>
      <c r="FC195" s="50">
        <v>7211</v>
      </c>
      <c r="FD195" s="50">
        <v>7369</v>
      </c>
      <c r="FE195" s="50">
        <v>6966</v>
      </c>
      <c r="FF195" s="50">
        <v>6763</v>
      </c>
      <c r="FG195" s="50">
        <v>6706</v>
      </c>
      <c r="FH195" s="50">
        <v>6346</v>
      </c>
      <c r="FI195" s="50">
        <v>6457</v>
      </c>
      <c r="FJ195" s="50">
        <v>6336</v>
      </c>
      <c r="FK195" s="50">
        <v>6221</v>
      </c>
      <c r="FL195" s="50">
        <v>5989</v>
      </c>
      <c r="FM195" s="50">
        <v>5958</v>
      </c>
      <c r="FN195" s="50">
        <v>6086</v>
      </c>
      <c r="FO195" s="50">
        <v>6003</v>
      </c>
      <c r="FP195" s="50">
        <v>5886</v>
      </c>
      <c r="FQ195" s="50">
        <v>5980</v>
      </c>
      <c r="FR195" s="50">
        <v>6282</v>
      </c>
      <c r="FS195" s="50">
        <v>6471</v>
      </c>
      <c r="FT195" s="50">
        <v>6843</v>
      </c>
      <c r="FU195" s="50">
        <v>7804</v>
      </c>
      <c r="FV195" s="50">
        <v>5671</v>
      </c>
      <c r="FW195" s="50">
        <v>5299</v>
      </c>
      <c r="FX195" s="50">
        <v>5369</v>
      </c>
      <c r="FY195" s="50">
        <v>4784</v>
      </c>
      <c r="FZ195" s="50">
        <v>4286</v>
      </c>
      <c r="GA195" s="50">
        <v>3697</v>
      </c>
      <c r="GB195" s="50">
        <v>3675</v>
      </c>
      <c r="GC195" s="50">
        <v>3703</v>
      </c>
      <c r="GD195" s="50">
        <v>3412</v>
      </c>
      <c r="GE195" s="50">
        <v>3160</v>
      </c>
      <c r="GF195" s="50">
        <v>2910</v>
      </c>
      <c r="GG195" s="50">
        <v>2778</v>
      </c>
      <c r="GH195" s="50">
        <v>2480</v>
      </c>
      <c r="GI195" s="50">
        <v>2161</v>
      </c>
      <c r="GJ195" s="50">
        <v>2020</v>
      </c>
      <c r="GK195" s="50">
        <v>1844</v>
      </c>
      <c r="GL195" s="51">
        <v>7907</v>
      </c>
    </row>
    <row r="196" spans="1:194" s="1" customFormat="1" hidden="1" x14ac:dyDescent="0.25">
      <c r="A196" s="120" t="s">
        <v>223</v>
      </c>
      <c r="B196" s="112" t="s">
        <v>429</v>
      </c>
      <c r="C196" s="151" t="str">
        <f t="shared" si="55"/>
        <v>England ICS - Surrey Heartlands</v>
      </c>
      <c r="D196" s="83">
        <f t="shared" si="75"/>
        <v>396737</v>
      </c>
      <c r="E196" s="83">
        <f t="shared" si="76"/>
        <v>421113</v>
      </c>
      <c r="F196" s="113">
        <f t="shared" si="77"/>
        <v>1052425</v>
      </c>
      <c r="G196" s="52">
        <f t="shared" si="78"/>
        <v>516937</v>
      </c>
      <c r="H196" s="53">
        <f t="shared" si="79"/>
        <v>535488</v>
      </c>
      <c r="I196" s="52">
        <f t="shared" si="80"/>
        <v>396737</v>
      </c>
      <c r="J196" s="115">
        <f t="shared" si="81"/>
        <v>421113</v>
      </c>
      <c r="K196" s="117">
        <f t="shared" si="82"/>
        <v>120200</v>
      </c>
      <c r="L196" s="51">
        <f t="shared" si="83"/>
        <v>114375</v>
      </c>
      <c r="M196" s="117">
        <v>5543</v>
      </c>
      <c r="N196" s="50">
        <v>5922</v>
      </c>
      <c r="O196" s="50">
        <v>6341</v>
      </c>
      <c r="P196" s="50">
        <v>6422</v>
      </c>
      <c r="Q196" s="50">
        <v>6790</v>
      </c>
      <c r="R196" s="50">
        <v>6645</v>
      </c>
      <c r="S196" s="50">
        <v>6810</v>
      </c>
      <c r="T196" s="50">
        <v>6968</v>
      </c>
      <c r="U196" s="50">
        <v>7220</v>
      </c>
      <c r="V196" s="50">
        <v>7331</v>
      </c>
      <c r="W196" s="50">
        <v>7163</v>
      </c>
      <c r="X196" s="50">
        <v>7036</v>
      </c>
      <c r="Y196" s="50">
        <v>7309</v>
      </c>
      <c r="Z196" s="50">
        <v>6939</v>
      </c>
      <c r="AA196" s="50">
        <v>6705</v>
      </c>
      <c r="AB196" s="50">
        <v>6507</v>
      </c>
      <c r="AC196" s="50">
        <v>6318</v>
      </c>
      <c r="AD196" s="50">
        <v>6231</v>
      </c>
      <c r="AE196" s="50">
        <v>6030</v>
      </c>
      <c r="AF196" s="50">
        <v>5412</v>
      </c>
      <c r="AG196" s="50">
        <v>5061</v>
      </c>
      <c r="AH196" s="50">
        <v>5347</v>
      </c>
      <c r="AI196" s="50">
        <v>5606</v>
      </c>
      <c r="AJ196" s="50">
        <v>6087</v>
      </c>
      <c r="AK196" s="50">
        <v>5976</v>
      </c>
      <c r="AL196" s="50">
        <v>5994</v>
      </c>
      <c r="AM196" s="50">
        <v>5679</v>
      </c>
      <c r="AN196" s="50">
        <v>5819</v>
      </c>
      <c r="AO196" s="50">
        <v>5600</v>
      </c>
      <c r="AP196" s="50">
        <v>5680</v>
      </c>
      <c r="AQ196" s="50">
        <v>5810</v>
      </c>
      <c r="AR196" s="50">
        <v>5769</v>
      </c>
      <c r="AS196" s="50">
        <v>5850</v>
      </c>
      <c r="AT196" s="50">
        <v>5496</v>
      </c>
      <c r="AU196" s="50">
        <v>5619</v>
      </c>
      <c r="AV196" s="50">
        <v>5870</v>
      </c>
      <c r="AW196" s="50">
        <v>5854</v>
      </c>
      <c r="AX196" s="50">
        <v>6010</v>
      </c>
      <c r="AY196" s="50">
        <v>6575</v>
      </c>
      <c r="AZ196" s="50">
        <v>6732</v>
      </c>
      <c r="BA196" s="50">
        <v>7070</v>
      </c>
      <c r="BB196" s="50">
        <v>7242</v>
      </c>
      <c r="BC196" s="50">
        <v>7184</v>
      </c>
      <c r="BD196" s="50">
        <v>7185</v>
      </c>
      <c r="BE196" s="50">
        <v>7199</v>
      </c>
      <c r="BF196" s="50">
        <v>7456</v>
      </c>
      <c r="BG196" s="50">
        <v>7373</v>
      </c>
      <c r="BH196" s="50">
        <v>7473</v>
      </c>
      <c r="BI196" s="50">
        <v>7693</v>
      </c>
      <c r="BJ196" s="50">
        <v>7571</v>
      </c>
      <c r="BK196" s="50">
        <v>7380</v>
      </c>
      <c r="BL196" s="50">
        <v>7440</v>
      </c>
      <c r="BM196" s="50">
        <v>7487</v>
      </c>
      <c r="BN196" s="50">
        <v>7799</v>
      </c>
      <c r="BO196" s="50">
        <v>7732</v>
      </c>
      <c r="BP196" s="50">
        <v>7710</v>
      </c>
      <c r="BQ196" s="50">
        <v>7734</v>
      </c>
      <c r="BR196" s="50">
        <v>7501</v>
      </c>
      <c r="BS196" s="50">
        <v>7057</v>
      </c>
      <c r="BT196" s="50">
        <v>6892</v>
      </c>
      <c r="BU196" s="50">
        <v>6423</v>
      </c>
      <c r="BV196" s="50">
        <v>5936</v>
      </c>
      <c r="BW196" s="50">
        <v>5919</v>
      </c>
      <c r="BX196" s="50">
        <v>5574</v>
      </c>
      <c r="BY196" s="50">
        <v>5387</v>
      </c>
      <c r="BZ196" s="50">
        <v>5155</v>
      </c>
      <c r="CA196" s="50">
        <v>4878</v>
      </c>
      <c r="CB196" s="50">
        <v>4874</v>
      </c>
      <c r="CC196" s="50">
        <v>4716</v>
      </c>
      <c r="CD196" s="50">
        <v>4528</v>
      </c>
      <c r="CE196" s="50">
        <v>4641</v>
      </c>
      <c r="CF196" s="50">
        <v>4856</v>
      </c>
      <c r="CG196" s="50">
        <v>5171</v>
      </c>
      <c r="CH196" s="50">
        <v>5646</v>
      </c>
      <c r="CI196" s="50">
        <v>4414</v>
      </c>
      <c r="CJ196" s="50">
        <v>4010</v>
      </c>
      <c r="CK196" s="50">
        <v>3987</v>
      </c>
      <c r="CL196" s="50">
        <v>3756</v>
      </c>
      <c r="CM196" s="50">
        <v>3113</v>
      </c>
      <c r="CN196" s="50">
        <v>2698</v>
      </c>
      <c r="CO196" s="50">
        <v>2827</v>
      </c>
      <c r="CP196" s="50">
        <v>2747</v>
      </c>
      <c r="CQ196" s="50">
        <v>2540</v>
      </c>
      <c r="CR196" s="50">
        <v>2420</v>
      </c>
      <c r="CS196" s="50">
        <v>2300</v>
      </c>
      <c r="CT196" s="50">
        <v>1942</v>
      </c>
      <c r="CU196" s="50">
        <v>1702</v>
      </c>
      <c r="CV196" s="50">
        <v>1488</v>
      </c>
      <c r="CW196" s="50">
        <v>1439</v>
      </c>
      <c r="CX196" s="50">
        <v>1227</v>
      </c>
      <c r="CY196" s="51">
        <v>4369</v>
      </c>
      <c r="CZ196" s="117">
        <v>5338</v>
      </c>
      <c r="DA196" s="50">
        <v>5657</v>
      </c>
      <c r="DB196" s="50">
        <v>5854</v>
      </c>
      <c r="DC196" s="50">
        <v>6154</v>
      </c>
      <c r="DD196" s="50">
        <v>6402</v>
      </c>
      <c r="DE196" s="50">
        <v>6631</v>
      </c>
      <c r="DF196" s="50">
        <v>6509</v>
      </c>
      <c r="DG196" s="50">
        <v>6665</v>
      </c>
      <c r="DH196" s="50">
        <v>6958</v>
      </c>
      <c r="DI196" s="50">
        <v>6905</v>
      </c>
      <c r="DJ196" s="50">
        <v>6856</v>
      </c>
      <c r="DK196" s="50">
        <v>6547</v>
      </c>
      <c r="DL196" s="50">
        <v>6610</v>
      </c>
      <c r="DM196" s="50">
        <v>6488</v>
      </c>
      <c r="DN196" s="50">
        <v>6446</v>
      </c>
      <c r="DO196" s="50">
        <v>6135</v>
      </c>
      <c r="DP196" s="50">
        <v>6157</v>
      </c>
      <c r="DQ196" s="50">
        <v>6063</v>
      </c>
      <c r="DR196" s="50">
        <v>5749</v>
      </c>
      <c r="DS196" s="50">
        <v>4907</v>
      </c>
      <c r="DT196" s="50">
        <v>4725</v>
      </c>
      <c r="DU196" s="50">
        <v>5246</v>
      </c>
      <c r="DV196" s="50">
        <v>5392</v>
      </c>
      <c r="DW196" s="50">
        <v>5521</v>
      </c>
      <c r="DX196" s="50">
        <v>5627</v>
      </c>
      <c r="DY196" s="50">
        <v>5432</v>
      </c>
      <c r="DZ196" s="50">
        <v>5371</v>
      </c>
      <c r="EA196" s="50">
        <v>5320</v>
      </c>
      <c r="EB196" s="50">
        <v>5597</v>
      </c>
      <c r="EC196" s="50">
        <v>5756</v>
      </c>
      <c r="ED196" s="50">
        <v>5644</v>
      </c>
      <c r="EE196" s="50">
        <v>5764</v>
      </c>
      <c r="EF196" s="50">
        <v>6063</v>
      </c>
      <c r="EG196" s="50">
        <v>5945</v>
      </c>
      <c r="EH196" s="50">
        <v>6200</v>
      </c>
      <c r="EI196" s="50">
        <v>6403</v>
      </c>
      <c r="EJ196" s="50">
        <v>6690</v>
      </c>
      <c r="EK196" s="50">
        <v>7010</v>
      </c>
      <c r="EL196" s="50">
        <v>7324</v>
      </c>
      <c r="EM196" s="50">
        <v>7658</v>
      </c>
      <c r="EN196" s="50">
        <v>7825</v>
      </c>
      <c r="EO196" s="50">
        <v>7615</v>
      </c>
      <c r="EP196" s="50">
        <v>7434</v>
      </c>
      <c r="EQ196" s="50">
        <v>7358</v>
      </c>
      <c r="ER196" s="50">
        <v>7358</v>
      </c>
      <c r="ES196" s="50">
        <v>7600</v>
      </c>
      <c r="ET196" s="50">
        <v>7445</v>
      </c>
      <c r="EU196" s="50">
        <v>7703</v>
      </c>
      <c r="EV196" s="50">
        <v>7701</v>
      </c>
      <c r="EW196" s="50">
        <v>8096</v>
      </c>
      <c r="EX196" s="50">
        <v>7460</v>
      </c>
      <c r="EY196" s="50">
        <v>7651</v>
      </c>
      <c r="EZ196" s="50">
        <v>7874</v>
      </c>
      <c r="FA196" s="50">
        <v>7889</v>
      </c>
      <c r="FB196" s="50">
        <v>7881</v>
      </c>
      <c r="FC196" s="50">
        <v>7808</v>
      </c>
      <c r="FD196" s="50">
        <v>7775</v>
      </c>
      <c r="FE196" s="50">
        <v>7379</v>
      </c>
      <c r="FF196" s="50">
        <v>7101</v>
      </c>
      <c r="FG196" s="50">
        <v>6909</v>
      </c>
      <c r="FH196" s="50">
        <v>6501</v>
      </c>
      <c r="FI196" s="50">
        <v>6355</v>
      </c>
      <c r="FJ196" s="50">
        <v>6017</v>
      </c>
      <c r="FK196" s="50">
        <v>5740</v>
      </c>
      <c r="FL196" s="50">
        <v>5437</v>
      </c>
      <c r="FM196" s="50">
        <v>5321</v>
      </c>
      <c r="FN196" s="50">
        <v>5130</v>
      </c>
      <c r="FO196" s="50">
        <v>5164</v>
      </c>
      <c r="FP196" s="50">
        <v>5002</v>
      </c>
      <c r="FQ196" s="50">
        <v>5149</v>
      </c>
      <c r="FR196" s="50">
        <v>5264</v>
      </c>
      <c r="FS196" s="50">
        <v>5441</v>
      </c>
      <c r="FT196" s="50">
        <v>5717</v>
      </c>
      <c r="FU196" s="50">
        <v>6114</v>
      </c>
      <c r="FV196" s="50">
        <v>4930</v>
      </c>
      <c r="FW196" s="50">
        <v>4617</v>
      </c>
      <c r="FX196" s="50">
        <v>4713</v>
      </c>
      <c r="FY196" s="50">
        <v>4318</v>
      </c>
      <c r="FZ196" s="50">
        <v>3765</v>
      </c>
      <c r="GA196" s="50">
        <v>3356</v>
      </c>
      <c r="GB196" s="50">
        <v>3466</v>
      </c>
      <c r="GC196" s="50">
        <v>3501</v>
      </c>
      <c r="GD196" s="50">
        <v>3227</v>
      </c>
      <c r="GE196" s="50">
        <v>3091</v>
      </c>
      <c r="GF196" s="50">
        <v>2842</v>
      </c>
      <c r="GG196" s="50">
        <v>2671</v>
      </c>
      <c r="GH196" s="50">
        <v>2466</v>
      </c>
      <c r="GI196" s="50">
        <v>2316</v>
      </c>
      <c r="GJ196" s="50">
        <v>2132</v>
      </c>
      <c r="GK196" s="50">
        <v>1887</v>
      </c>
      <c r="GL196" s="51">
        <v>8257</v>
      </c>
    </row>
    <row r="197" spans="1:194" s="1" customFormat="1" hidden="1" x14ac:dyDescent="0.25">
      <c r="A197" s="120" t="s">
        <v>223</v>
      </c>
      <c r="B197" s="112" t="s">
        <v>430</v>
      </c>
      <c r="C197" s="151" t="str">
        <f t="shared" si="55"/>
        <v>England ICS - Sussex and Health Care Partnership</v>
      </c>
      <c r="D197" s="83">
        <f t="shared" si="75"/>
        <v>664808</v>
      </c>
      <c r="E197" s="83">
        <f t="shared" si="76"/>
        <v>714065</v>
      </c>
      <c r="F197" s="113">
        <f t="shared" si="77"/>
        <v>1711539</v>
      </c>
      <c r="G197" s="52">
        <f t="shared" si="78"/>
        <v>836321</v>
      </c>
      <c r="H197" s="53">
        <f t="shared" si="79"/>
        <v>875218</v>
      </c>
      <c r="I197" s="52">
        <f t="shared" si="80"/>
        <v>664808</v>
      </c>
      <c r="J197" s="115">
        <f t="shared" si="81"/>
        <v>714065</v>
      </c>
      <c r="K197" s="117">
        <f t="shared" si="82"/>
        <v>171513</v>
      </c>
      <c r="L197" s="51">
        <f t="shared" si="83"/>
        <v>161153</v>
      </c>
      <c r="M197" s="117">
        <v>7755</v>
      </c>
      <c r="N197" s="50">
        <v>8141</v>
      </c>
      <c r="O197" s="50">
        <v>8748</v>
      </c>
      <c r="P197" s="50">
        <v>9173</v>
      </c>
      <c r="Q197" s="50">
        <v>9342</v>
      </c>
      <c r="R197" s="50">
        <v>9592</v>
      </c>
      <c r="S197" s="50">
        <v>9505</v>
      </c>
      <c r="T197" s="50">
        <v>10099</v>
      </c>
      <c r="U197" s="50">
        <v>10420</v>
      </c>
      <c r="V197" s="50">
        <v>10345</v>
      </c>
      <c r="W197" s="50">
        <v>10330</v>
      </c>
      <c r="X197" s="50">
        <v>10203</v>
      </c>
      <c r="Y197" s="50">
        <v>10253</v>
      </c>
      <c r="Z197" s="50">
        <v>10113</v>
      </c>
      <c r="AA197" s="50">
        <v>9685</v>
      </c>
      <c r="AB197" s="50">
        <v>9179</v>
      </c>
      <c r="AC197" s="50">
        <v>9480</v>
      </c>
      <c r="AD197" s="50">
        <v>9150</v>
      </c>
      <c r="AE197" s="50">
        <v>8879</v>
      </c>
      <c r="AF197" s="50">
        <v>8976</v>
      </c>
      <c r="AG197" s="50">
        <v>9062</v>
      </c>
      <c r="AH197" s="50">
        <v>9853</v>
      </c>
      <c r="AI197" s="50">
        <v>10231</v>
      </c>
      <c r="AJ197" s="50">
        <v>10410</v>
      </c>
      <c r="AK197" s="50">
        <v>10421</v>
      </c>
      <c r="AL197" s="50">
        <v>9728</v>
      </c>
      <c r="AM197" s="50">
        <v>10097</v>
      </c>
      <c r="AN197" s="50">
        <v>9827</v>
      </c>
      <c r="AO197" s="50">
        <v>9951</v>
      </c>
      <c r="AP197" s="50">
        <v>10607</v>
      </c>
      <c r="AQ197" s="50">
        <v>9925</v>
      </c>
      <c r="AR197" s="50">
        <v>9711</v>
      </c>
      <c r="AS197" s="50">
        <v>9841</v>
      </c>
      <c r="AT197" s="50">
        <v>9512</v>
      </c>
      <c r="AU197" s="50">
        <v>9573</v>
      </c>
      <c r="AV197" s="50">
        <v>9602</v>
      </c>
      <c r="AW197" s="50">
        <v>9485</v>
      </c>
      <c r="AX197" s="50">
        <v>9919</v>
      </c>
      <c r="AY197" s="50">
        <v>10329</v>
      </c>
      <c r="AZ197" s="50">
        <v>10350</v>
      </c>
      <c r="BA197" s="50">
        <v>10046</v>
      </c>
      <c r="BB197" s="50">
        <v>10269</v>
      </c>
      <c r="BC197" s="50">
        <v>9521</v>
      </c>
      <c r="BD197" s="50">
        <v>9414</v>
      </c>
      <c r="BE197" s="50">
        <v>9640</v>
      </c>
      <c r="BF197" s="50">
        <v>9865</v>
      </c>
      <c r="BG197" s="50">
        <v>10502</v>
      </c>
      <c r="BH197" s="50">
        <v>10945</v>
      </c>
      <c r="BI197" s="50">
        <v>11617</v>
      </c>
      <c r="BJ197" s="50">
        <v>12018</v>
      </c>
      <c r="BK197" s="50">
        <v>11560</v>
      </c>
      <c r="BL197" s="50">
        <v>12230</v>
      </c>
      <c r="BM197" s="50">
        <v>12214</v>
      </c>
      <c r="BN197" s="50">
        <v>12595</v>
      </c>
      <c r="BO197" s="50">
        <v>12405</v>
      </c>
      <c r="BP197" s="50">
        <v>12678</v>
      </c>
      <c r="BQ197" s="50">
        <v>12368</v>
      </c>
      <c r="BR197" s="50">
        <v>11964</v>
      </c>
      <c r="BS197" s="50">
        <v>11523</v>
      </c>
      <c r="BT197" s="50">
        <v>11153</v>
      </c>
      <c r="BU197" s="50">
        <v>10669</v>
      </c>
      <c r="BV197" s="50">
        <v>10479</v>
      </c>
      <c r="BW197" s="50">
        <v>10148</v>
      </c>
      <c r="BX197" s="50">
        <v>9634</v>
      </c>
      <c r="BY197" s="50">
        <v>9532</v>
      </c>
      <c r="BZ197" s="50">
        <v>9143</v>
      </c>
      <c r="CA197" s="50">
        <v>9324</v>
      </c>
      <c r="CB197" s="50">
        <v>9045</v>
      </c>
      <c r="CC197" s="50">
        <v>8680</v>
      </c>
      <c r="CD197" s="50">
        <v>8963</v>
      </c>
      <c r="CE197" s="50">
        <v>9136</v>
      </c>
      <c r="CF197" s="50">
        <v>9569</v>
      </c>
      <c r="CG197" s="50">
        <v>10268</v>
      </c>
      <c r="CH197" s="50">
        <v>11143</v>
      </c>
      <c r="CI197" s="50">
        <v>8577</v>
      </c>
      <c r="CJ197" s="50">
        <v>7970</v>
      </c>
      <c r="CK197" s="50">
        <v>8002</v>
      </c>
      <c r="CL197" s="50">
        <v>7203</v>
      </c>
      <c r="CM197" s="50">
        <v>6127</v>
      </c>
      <c r="CN197" s="50">
        <v>5169</v>
      </c>
      <c r="CO197" s="50">
        <v>5252</v>
      </c>
      <c r="CP197" s="50">
        <v>5005</v>
      </c>
      <c r="CQ197" s="50">
        <v>4955</v>
      </c>
      <c r="CR197" s="50">
        <v>4379</v>
      </c>
      <c r="CS197" s="50">
        <v>3980</v>
      </c>
      <c r="CT197" s="50">
        <v>3525</v>
      </c>
      <c r="CU197" s="50">
        <v>3139</v>
      </c>
      <c r="CV197" s="50">
        <v>2732</v>
      </c>
      <c r="CW197" s="50">
        <v>2411</v>
      </c>
      <c r="CX197" s="50">
        <v>2209</v>
      </c>
      <c r="CY197" s="51">
        <v>7624</v>
      </c>
      <c r="CZ197" s="117">
        <v>7508</v>
      </c>
      <c r="DA197" s="50">
        <v>7833</v>
      </c>
      <c r="DB197" s="50">
        <v>8078</v>
      </c>
      <c r="DC197" s="50">
        <v>8431</v>
      </c>
      <c r="DD197" s="50">
        <v>9037</v>
      </c>
      <c r="DE197" s="50">
        <v>9113</v>
      </c>
      <c r="DF197" s="50">
        <v>9071</v>
      </c>
      <c r="DG197" s="50">
        <v>9238</v>
      </c>
      <c r="DH197" s="50">
        <v>9846</v>
      </c>
      <c r="DI197" s="50">
        <v>9622</v>
      </c>
      <c r="DJ197" s="50">
        <v>9773</v>
      </c>
      <c r="DK197" s="50">
        <v>9525</v>
      </c>
      <c r="DL197" s="50">
        <v>9690</v>
      </c>
      <c r="DM197" s="50">
        <v>9265</v>
      </c>
      <c r="DN197" s="50">
        <v>9203</v>
      </c>
      <c r="DO197" s="50">
        <v>8744</v>
      </c>
      <c r="DP197" s="50">
        <v>8631</v>
      </c>
      <c r="DQ197" s="50">
        <v>8545</v>
      </c>
      <c r="DR197" s="50">
        <v>8495</v>
      </c>
      <c r="DS197" s="50">
        <v>9084</v>
      </c>
      <c r="DT197" s="50">
        <v>8900</v>
      </c>
      <c r="DU197" s="50">
        <v>9545</v>
      </c>
      <c r="DV197" s="50">
        <v>9890</v>
      </c>
      <c r="DW197" s="50">
        <v>10019</v>
      </c>
      <c r="DX197" s="50">
        <v>9250</v>
      </c>
      <c r="DY197" s="50">
        <v>9199</v>
      </c>
      <c r="DZ197" s="50">
        <v>9337</v>
      </c>
      <c r="EA197" s="50">
        <v>9238</v>
      </c>
      <c r="EB197" s="50">
        <v>9813</v>
      </c>
      <c r="EC197" s="50">
        <v>10301</v>
      </c>
      <c r="ED197" s="50">
        <v>10170</v>
      </c>
      <c r="EE197" s="50">
        <v>9915</v>
      </c>
      <c r="EF197" s="50">
        <v>9937</v>
      </c>
      <c r="EG197" s="50">
        <v>9850</v>
      </c>
      <c r="EH197" s="50">
        <v>9933</v>
      </c>
      <c r="EI197" s="50">
        <v>10146</v>
      </c>
      <c r="EJ197" s="50">
        <v>9942</v>
      </c>
      <c r="EK197" s="50">
        <v>10273</v>
      </c>
      <c r="EL197" s="50">
        <v>10741</v>
      </c>
      <c r="EM197" s="50">
        <v>10764</v>
      </c>
      <c r="EN197" s="50">
        <v>11152</v>
      </c>
      <c r="EO197" s="50">
        <v>10766</v>
      </c>
      <c r="EP197" s="50">
        <v>10207</v>
      </c>
      <c r="EQ197" s="50">
        <v>10026</v>
      </c>
      <c r="ER197" s="50">
        <v>10288</v>
      </c>
      <c r="ES197" s="50">
        <v>10571</v>
      </c>
      <c r="ET197" s="50">
        <v>11007</v>
      </c>
      <c r="EU197" s="50">
        <v>11536</v>
      </c>
      <c r="EV197" s="50">
        <v>11944</v>
      </c>
      <c r="EW197" s="50">
        <v>12413</v>
      </c>
      <c r="EX197" s="50">
        <v>11884</v>
      </c>
      <c r="EY197" s="50">
        <v>12293</v>
      </c>
      <c r="EZ197" s="50">
        <v>12457</v>
      </c>
      <c r="FA197" s="50">
        <v>12832</v>
      </c>
      <c r="FB197" s="50">
        <v>12759</v>
      </c>
      <c r="FC197" s="50">
        <v>12945</v>
      </c>
      <c r="FD197" s="50">
        <v>12924</v>
      </c>
      <c r="FE197" s="50">
        <v>12497</v>
      </c>
      <c r="FF197" s="50">
        <v>12099</v>
      </c>
      <c r="FG197" s="50">
        <v>11601</v>
      </c>
      <c r="FH197" s="50">
        <v>11165</v>
      </c>
      <c r="FI197" s="50">
        <v>11172</v>
      </c>
      <c r="FJ197" s="50">
        <v>10958</v>
      </c>
      <c r="FK197" s="50">
        <v>10525</v>
      </c>
      <c r="FL197" s="50">
        <v>10256</v>
      </c>
      <c r="FM197" s="50">
        <v>10142</v>
      </c>
      <c r="FN197" s="50">
        <v>10139</v>
      </c>
      <c r="FO197" s="50">
        <v>9918</v>
      </c>
      <c r="FP197" s="50">
        <v>9843</v>
      </c>
      <c r="FQ197" s="50">
        <v>9875</v>
      </c>
      <c r="FR197" s="50">
        <v>10235</v>
      </c>
      <c r="FS197" s="50">
        <v>10619</v>
      </c>
      <c r="FT197" s="50">
        <v>11413</v>
      </c>
      <c r="FU197" s="50">
        <v>12804</v>
      </c>
      <c r="FV197" s="50">
        <v>9619</v>
      </c>
      <c r="FW197" s="50">
        <v>9112</v>
      </c>
      <c r="FX197" s="50">
        <v>8736</v>
      </c>
      <c r="FY197" s="50">
        <v>8454</v>
      </c>
      <c r="FZ197" s="50">
        <v>7163</v>
      </c>
      <c r="GA197" s="50">
        <v>6192</v>
      </c>
      <c r="GB197" s="50">
        <v>6613</v>
      </c>
      <c r="GC197" s="50">
        <v>6514</v>
      </c>
      <c r="GD197" s="50">
        <v>6151</v>
      </c>
      <c r="GE197" s="50">
        <v>5718</v>
      </c>
      <c r="GF197" s="50">
        <v>5356</v>
      </c>
      <c r="GG197" s="50">
        <v>4985</v>
      </c>
      <c r="GH197" s="50">
        <v>4475</v>
      </c>
      <c r="GI197" s="50">
        <v>4117</v>
      </c>
      <c r="GJ197" s="50">
        <v>3848</v>
      </c>
      <c r="GK197" s="50">
        <v>3574</v>
      </c>
      <c r="GL197" s="51">
        <v>15431</v>
      </c>
    </row>
    <row r="198" spans="1:194" s="1" customFormat="1" hidden="1" x14ac:dyDescent="0.25">
      <c r="A198" s="120" t="s">
        <v>223</v>
      </c>
      <c r="B198" s="112" t="s">
        <v>431</v>
      </c>
      <c r="C198" s="151" t="str">
        <f t="shared" si="55"/>
        <v>England ICS - The Black Country</v>
      </c>
      <c r="D198" s="83">
        <f t="shared" si="75"/>
        <v>516421</v>
      </c>
      <c r="E198" s="83">
        <f t="shared" si="76"/>
        <v>533261</v>
      </c>
      <c r="F198" s="113">
        <f t="shared" si="77"/>
        <v>1380809</v>
      </c>
      <c r="G198" s="52">
        <f t="shared" si="78"/>
        <v>686215</v>
      </c>
      <c r="H198" s="53">
        <f t="shared" si="79"/>
        <v>694594</v>
      </c>
      <c r="I198" s="52">
        <f t="shared" si="80"/>
        <v>516421</v>
      </c>
      <c r="J198" s="115">
        <f t="shared" si="81"/>
        <v>533261</v>
      </c>
      <c r="K198" s="117">
        <f t="shared" si="82"/>
        <v>169794</v>
      </c>
      <c r="L198" s="51">
        <f t="shared" si="83"/>
        <v>161333</v>
      </c>
      <c r="M198" s="117">
        <v>8662</v>
      </c>
      <c r="N198" s="50">
        <v>9081</v>
      </c>
      <c r="O198" s="50">
        <v>9362</v>
      </c>
      <c r="P198" s="50">
        <v>9507</v>
      </c>
      <c r="Q198" s="50">
        <v>9740</v>
      </c>
      <c r="R198" s="50">
        <v>9637</v>
      </c>
      <c r="S198" s="50">
        <v>9805</v>
      </c>
      <c r="T198" s="50">
        <v>10268</v>
      </c>
      <c r="U198" s="50">
        <v>10190</v>
      </c>
      <c r="V198" s="50">
        <v>9667</v>
      </c>
      <c r="W198" s="50">
        <v>9713</v>
      </c>
      <c r="X198" s="50">
        <v>9596</v>
      </c>
      <c r="Y198" s="50">
        <v>9767</v>
      </c>
      <c r="Z198" s="50">
        <v>9105</v>
      </c>
      <c r="AA198" s="50">
        <v>9357</v>
      </c>
      <c r="AB198" s="50">
        <v>9077</v>
      </c>
      <c r="AC198" s="50">
        <v>8831</v>
      </c>
      <c r="AD198" s="50">
        <v>8429</v>
      </c>
      <c r="AE198" s="50">
        <v>8435</v>
      </c>
      <c r="AF198" s="50">
        <v>7946</v>
      </c>
      <c r="AG198" s="50">
        <v>8129</v>
      </c>
      <c r="AH198" s="50">
        <v>8433</v>
      </c>
      <c r="AI198" s="50">
        <v>8904</v>
      </c>
      <c r="AJ198" s="50">
        <v>9423</v>
      </c>
      <c r="AK198" s="50">
        <v>9247</v>
      </c>
      <c r="AL198" s="50">
        <v>9774</v>
      </c>
      <c r="AM198" s="50">
        <v>9749</v>
      </c>
      <c r="AN198" s="50">
        <v>9998</v>
      </c>
      <c r="AO198" s="50">
        <v>10078</v>
      </c>
      <c r="AP198" s="50">
        <v>10216</v>
      </c>
      <c r="AQ198" s="50">
        <v>9879</v>
      </c>
      <c r="AR198" s="50">
        <v>9840</v>
      </c>
      <c r="AS198" s="50">
        <v>9914</v>
      </c>
      <c r="AT198" s="50">
        <v>9581</v>
      </c>
      <c r="AU198" s="50">
        <v>9802</v>
      </c>
      <c r="AV198" s="50">
        <v>9815</v>
      </c>
      <c r="AW198" s="50">
        <v>9302</v>
      </c>
      <c r="AX198" s="50">
        <v>9513</v>
      </c>
      <c r="AY198" s="50">
        <v>9076</v>
      </c>
      <c r="AZ198" s="50">
        <v>9085</v>
      </c>
      <c r="BA198" s="50">
        <v>9241</v>
      </c>
      <c r="BB198" s="50">
        <v>8763</v>
      </c>
      <c r="BC198" s="50">
        <v>8147</v>
      </c>
      <c r="BD198" s="50">
        <v>7834</v>
      </c>
      <c r="BE198" s="50">
        <v>8261</v>
      </c>
      <c r="BF198" s="50">
        <v>8290</v>
      </c>
      <c r="BG198" s="50">
        <v>8553</v>
      </c>
      <c r="BH198" s="50">
        <v>8761</v>
      </c>
      <c r="BI198" s="50">
        <v>9200</v>
      </c>
      <c r="BJ198" s="50">
        <v>9181</v>
      </c>
      <c r="BK198" s="50">
        <v>9272</v>
      </c>
      <c r="BL198" s="50">
        <v>9254</v>
      </c>
      <c r="BM198" s="50">
        <v>9185</v>
      </c>
      <c r="BN198" s="50">
        <v>8976</v>
      </c>
      <c r="BO198" s="50">
        <v>8824</v>
      </c>
      <c r="BP198" s="50">
        <v>8503</v>
      </c>
      <c r="BQ198" s="50">
        <v>8706</v>
      </c>
      <c r="BR198" s="50">
        <v>8369</v>
      </c>
      <c r="BS198" s="50">
        <v>8333</v>
      </c>
      <c r="BT198" s="50">
        <v>7927</v>
      </c>
      <c r="BU198" s="50">
        <v>7229</v>
      </c>
      <c r="BV198" s="50">
        <v>7101</v>
      </c>
      <c r="BW198" s="50">
        <v>6915</v>
      </c>
      <c r="BX198" s="50">
        <v>6651</v>
      </c>
      <c r="BY198" s="50">
        <v>6346</v>
      </c>
      <c r="BZ198" s="50">
        <v>6174</v>
      </c>
      <c r="CA198" s="50">
        <v>5920</v>
      </c>
      <c r="CB198" s="50">
        <v>6031</v>
      </c>
      <c r="CC198" s="50">
        <v>5742</v>
      </c>
      <c r="CD198" s="50">
        <v>5514</v>
      </c>
      <c r="CE198" s="50">
        <v>5401</v>
      </c>
      <c r="CF198" s="50">
        <v>5457</v>
      </c>
      <c r="CG198" s="50">
        <v>5551</v>
      </c>
      <c r="CH198" s="50">
        <v>5845</v>
      </c>
      <c r="CI198" s="50">
        <v>4553</v>
      </c>
      <c r="CJ198" s="50">
        <v>4542</v>
      </c>
      <c r="CK198" s="50">
        <v>4599</v>
      </c>
      <c r="CL198" s="50">
        <v>4300</v>
      </c>
      <c r="CM198" s="50">
        <v>3845</v>
      </c>
      <c r="CN198" s="50">
        <v>3353</v>
      </c>
      <c r="CO198" s="50">
        <v>3366</v>
      </c>
      <c r="CP198" s="50">
        <v>3122</v>
      </c>
      <c r="CQ198" s="50">
        <v>2997</v>
      </c>
      <c r="CR198" s="50">
        <v>2659</v>
      </c>
      <c r="CS198" s="50">
        <v>2386</v>
      </c>
      <c r="CT198" s="50">
        <v>2130</v>
      </c>
      <c r="CU198" s="50">
        <v>1739</v>
      </c>
      <c r="CV198" s="50">
        <v>1527</v>
      </c>
      <c r="CW198" s="50">
        <v>1296</v>
      </c>
      <c r="CX198" s="50">
        <v>1090</v>
      </c>
      <c r="CY198" s="51">
        <v>3321</v>
      </c>
      <c r="CZ198" s="117">
        <v>8309</v>
      </c>
      <c r="DA198" s="50">
        <v>8492</v>
      </c>
      <c r="DB198" s="50">
        <v>8829</v>
      </c>
      <c r="DC198" s="50">
        <v>9265</v>
      </c>
      <c r="DD198" s="50">
        <v>9207</v>
      </c>
      <c r="DE198" s="50">
        <v>9262</v>
      </c>
      <c r="DF198" s="50">
        <v>9416</v>
      </c>
      <c r="DG198" s="50">
        <v>9467</v>
      </c>
      <c r="DH198" s="50">
        <v>9687</v>
      </c>
      <c r="DI198" s="50">
        <v>9344</v>
      </c>
      <c r="DJ198" s="50">
        <v>8975</v>
      </c>
      <c r="DK198" s="50">
        <v>9210</v>
      </c>
      <c r="DL198" s="50">
        <v>9158</v>
      </c>
      <c r="DM198" s="50">
        <v>8927</v>
      </c>
      <c r="DN198" s="50">
        <v>8912</v>
      </c>
      <c r="DO198" s="50">
        <v>8612</v>
      </c>
      <c r="DP198" s="50">
        <v>8223</v>
      </c>
      <c r="DQ198" s="50">
        <v>8038</v>
      </c>
      <c r="DR198" s="50">
        <v>7704</v>
      </c>
      <c r="DS198" s="50">
        <v>7144</v>
      </c>
      <c r="DT198" s="50">
        <v>7115</v>
      </c>
      <c r="DU198" s="50">
        <v>7669</v>
      </c>
      <c r="DV198" s="50">
        <v>8198</v>
      </c>
      <c r="DW198" s="50">
        <v>8907</v>
      </c>
      <c r="DX198" s="50">
        <v>9283</v>
      </c>
      <c r="DY198" s="50">
        <v>9049</v>
      </c>
      <c r="DZ198" s="50">
        <v>9433</v>
      </c>
      <c r="EA198" s="50">
        <v>9620</v>
      </c>
      <c r="EB198" s="50">
        <v>10029</v>
      </c>
      <c r="EC198" s="50">
        <v>10122</v>
      </c>
      <c r="ED198" s="50">
        <v>9864</v>
      </c>
      <c r="EE198" s="50">
        <v>9905</v>
      </c>
      <c r="EF198" s="50">
        <v>9795</v>
      </c>
      <c r="EG198" s="50">
        <v>10059</v>
      </c>
      <c r="EH198" s="50">
        <v>9928</v>
      </c>
      <c r="EI198" s="50">
        <v>9759</v>
      </c>
      <c r="EJ198" s="50">
        <v>9570</v>
      </c>
      <c r="EK198" s="50">
        <v>9566</v>
      </c>
      <c r="EL198" s="50">
        <v>9358</v>
      </c>
      <c r="EM198" s="50">
        <v>9231</v>
      </c>
      <c r="EN198" s="50">
        <v>9286</v>
      </c>
      <c r="EO198" s="50">
        <v>8693</v>
      </c>
      <c r="EP198" s="50">
        <v>7896</v>
      </c>
      <c r="EQ198" s="50">
        <v>7774</v>
      </c>
      <c r="ER198" s="50">
        <v>7907</v>
      </c>
      <c r="ES198" s="50">
        <v>7977</v>
      </c>
      <c r="ET198" s="50">
        <v>8095</v>
      </c>
      <c r="EU198" s="50">
        <v>8565</v>
      </c>
      <c r="EV198" s="50">
        <v>8998</v>
      </c>
      <c r="EW198" s="50">
        <v>9538</v>
      </c>
      <c r="EX198" s="50">
        <v>9466</v>
      </c>
      <c r="EY198" s="50">
        <v>9125</v>
      </c>
      <c r="EZ198" s="50">
        <v>9043</v>
      </c>
      <c r="FA198" s="50">
        <v>9191</v>
      </c>
      <c r="FB198" s="50">
        <v>9081</v>
      </c>
      <c r="FC198" s="50">
        <v>9198</v>
      </c>
      <c r="FD198" s="50">
        <v>9040</v>
      </c>
      <c r="FE198" s="50">
        <v>8569</v>
      </c>
      <c r="FF198" s="50">
        <v>8629</v>
      </c>
      <c r="FG198" s="50">
        <v>7933</v>
      </c>
      <c r="FH198" s="50">
        <v>7509</v>
      </c>
      <c r="FI198" s="50">
        <v>7203</v>
      </c>
      <c r="FJ198" s="50">
        <v>7004</v>
      </c>
      <c r="FK198" s="50">
        <v>6742</v>
      </c>
      <c r="FL198" s="50">
        <v>6604</v>
      </c>
      <c r="FM198" s="50">
        <v>6190</v>
      </c>
      <c r="FN198" s="50">
        <v>6247</v>
      </c>
      <c r="FO198" s="50">
        <v>6087</v>
      </c>
      <c r="FP198" s="50">
        <v>6046</v>
      </c>
      <c r="FQ198" s="50">
        <v>5933</v>
      </c>
      <c r="FR198" s="50">
        <v>6052</v>
      </c>
      <c r="FS198" s="50">
        <v>5990</v>
      </c>
      <c r="FT198" s="50">
        <v>5994</v>
      </c>
      <c r="FU198" s="50">
        <v>6171</v>
      </c>
      <c r="FV198" s="50">
        <v>5101</v>
      </c>
      <c r="FW198" s="50">
        <v>5187</v>
      </c>
      <c r="FX198" s="50">
        <v>5569</v>
      </c>
      <c r="FY198" s="50">
        <v>5164</v>
      </c>
      <c r="FZ198" s="50">
        <v>4623</v>
      </c>
      <c r="GA198" s="50">
        <v>4111</v>
      </c>
      <c r="GB198" s="50">
        <v>4164</v>
      </c>
      <c r="GC198" s="50">
        <v>4057</v>
      </c>
      <c r="GD198" s="50">
        <v>3920</v>
      </c>
      <c r="GE198" s="50">
        <v>3595</v>
      </c>
      <c r="GF198" s="50">
        <v>3388</v>
      </c>
      <c r="GG198" s="50">
        <v>3078</v>
      </c>
      <c r="GH198" s="50">
        <v>2512</v>
      </c>
      <c r="GI198" s="50">
        <v>2403</v>
      </c>
      <c r="GJ198" s="50">
        <v>2243</v>
      </c>
      <c r="GK198" s="50">
        <v>1966</v>
      </c>
      <c r="GL198" s="51">
        <v>7096</v>
      </c>
    </row>
    <row r="199" spans="1:194" s="1" customFormat="1" hidden="1" x14ac:dyDescent="0.25">
      <c r="A199" s="120" t="s">
        <v>223</v>
      </c>
      <c r="B199" s="112" t="s">
        <v>432</v>
      </c>
      <c r="C199" s="151" t="str">
        <f t="shared" si="55"/>
        <v>England ICS - West Yorkshire and Harrogate</v>
      </c>
      <c r="D199" s="83">
        <f t="shared" si="75"/>
        <v>902561</v>
      </c>
      <c r="E199" s="83">
        <f t="shared" si="76"/>
        <v>950660</v>
      </c>
      <c r="F199" s="113">
        <f t="shared" si="77"/>
        <v>2396517</v>
      </c>
      <c r="G199" s="52">
        <f t="shared" si="78"/>
        <v>1179839</v>
      </c>
      <c r="H199" s="53">
        <f t="shared" si="79"/>
        <v>1216678</v>
      </c>
      <c r="I199" s="52">
        <f t="shared" si="80"/>
        <v>902561</v>
      </c>
      <c r="J199" s="115">
        <f t="shared" si="81"/>
        <v>950660</v>
      </c>
      <c r="K199" s="117">
        <f t="shared" si="82"/>
        <v>277278</v>
      </c>
      <c r="L199" s="51">
        <f t="shared" si="83"/>
        <v>266018</v>
      </c>
      <c r="M199" s="117">
        <v>13893</v>
      </c>
      <c r="N199" s="50">
        <v>14692</v>
      </c>
      <c r="O199" s="50">
        <v>14945</v>
      </c>
      <c r="P199" s="50">
        <v>15697</v>
      </c>
      <c r="Q199" s="50">
        <v>16114</v>
      </c>
      <c r="R199" s="50">
        <v>15960</v>
      </c>
      <c r="S199" s="50">
        <v>16129</v>
      </c>
      <c r="T199" s="50">
        <v>16320</v>
      </c>
      <c r="U199" s="50">
        <v>16662</v>
      </c>
      <c r="V199" s="50">
        <v>16074</v>
      </c>
      <c r="W199" s="50">
        <v>16228</v>
      </c>
      <c r="X199" s="50">
        <v>15770</v>
      </c>
      <c r="Y199" s="50">
        <v>15784</v>
      </c>
      <c r="Z199" s="50">
        <v>15077</v>
      </c>
      <c r="AA199" s="50">
        <v>15166</v>
      </c>
      <c r="AB199" s="50">
        <v>14393</v>
      </c>
      <c r="AC199" s="50">
        <v>14360</v>
      </c>
      <c r="AD199" s="50">
        <v>14014</v>
      </c>
      <c r="AE199" s="50">
        <v>13962</v>
      </c>
      <c r="AF199" s="50">
        <v>15348</v>
      </c>
      <c r="AG199" s="50">
        <v>16429</v>
      </c>
      <c r="AH199" s="50">
        <v>16913</v>
      </c>
      <c r="AI199" s="50">
        <v>16862</v>
      </c>
      <c r="AJ199" s="50">
        <v>17016</v>
      </c>
      <c r="AK199" s="50">
        <v>17440</v>
      </c>
      <c r="AL199" s="50">
        <v>16780</v>
      </c>
      <c r="AM199" s="50">
        <v>16835</v>
      </c>
      <c r="AN199" s="50">
        <v>17133</v>
      </c>
      <c r="AO199" s="50">
        <v>17114</v>
      </c>
      <c r="AP199" s="50">
        <v>17292</v>
      </c>
      <c r="AQ199" s="50">
        <v>16193</v>
      </c>
      <c r="AR199" s="50">
        <v>15357</v>
      </c>
      <c r="AS199" s="50">
        <v>15964</v>
      </c>
      <c r="AT199" s="50">
        <v>15066</v>
      </c>
      <c r="AU199" s="50">
        <v>15408</v>
      </c>
      <c r="AV199" s="50">
        <v>15428</v>
      </c>
      <c r="AW199" s="50">
        <v>15450</v>
      </c>
      <c r="AX199" s="50">
        <v>15258</v>
      </c>
      <c r="AY199" s="50">
        <v>15106</v>
      </c>
      <c r="AZ199" s="50">
        <v>15136</v>
      </c>
      <c r="BA199" s="50">
        <v>15593</v>
      </c>
      <c r="BB199" s="50">
        <v>14785</v>
      </c>
      <c r="BC199" s="50">
        <v>13615</v>
      </c>
      <c r="BD199" s="50">
        <v>13481</v>
      </c>
      <c r="BE199" s="50">
        <v>14016</v>
      </c>
      <c r="BF199" s="50">
        <v>14064</v>
      </c>
      <c r="BG199" s="50">
        <v>14136</v>
      </c>
      <c r="BH199" s="50">
        <v>15067</v>
      </c>
      <c r="BI199" s="50">
        <v>15751</v>
      </c>
      <c r="BJ199" s="50">
        <v>16489</v>
      </c>
      <c r="BK199" s="50">
        <v>15884</v>
      </c>
      <c r="BL199" s="50">
        <v>15648</v>
      </c>
      <c r="BM199" s="50">
        <v>15875</v>
      </c>
      <c r="BN199" s="50">
        <v>16015</v>
      </c>
      <c r="BO199" s="50">
        <v>15688</v>
      </c>
      <c r="BP199" s="50">
        <v>15610</v>
      </c>
      <c r="BQ199" s="50">
        <v>15474</v>
      </c>
      <c r="BR199" s="50">
        <v>14855</v>
      </c>
      <c r="BS199" s="50">
        <v>14682</v>
      </c>
      <c r="BT199" s="50">
        <v>13870</v>
      </c>
      <c r="BU199" s="50">
        <v>13405</v>
      </c>
      <c r="BV199" s="50">
        <v>12964</v>
      </c>
      <c r="BW199" s="50">
        <v>12897</v>
      </c>
      <c r="BX199" s="50">
        <v>12445</v>
      </c>
      <c r="BY199" s="50">
        <v>11956</v>
      </c>
      <c r="BZ199" s="50">
        <v>11190</v>
      </c>
      <c r="CA199" s="50">
        <v>11516</v>
      </c>
      <c r="CB199" s="50">
        <v>11166</v>
      </c>
      <c r="CC199" s="50">
        <v>10487</v>
      </c>
      <c r="CD199" s="50">
        <v>10542</v>
      </c>
      <c r="CE199" s="50">
        <v>10480</v>
      </c>
      <c r="CF199" s="50">
        <v>10811</v>
      </c>
      <c r="CG199" s="50">
        <v>11044</v>
      </c>
      <c r="CH199" s="50">
        <v>11811</v>
      </c>
      <c r="CI199" s="50">
        <v>8490</v>
      </c>
      <c r="CJ199" s="50">
        <v>8047</v>
      </c>
      <c r="CK199" s="50">
        <v>7967</v>
      </c>
      <c r="CL199" s="50">
        <v>7265</v>
      </c>
      <c r="CM199" s="50">
        <v>6047</v>
      </c>
      <c r="CN199" s="50">
        <v>5460</v>
      </c>
      <c r="CO199" s="50">
        <v>5540</v>
      </c>
      <c r="CP199" s="50">
        <v>5169</v>
      </c>
      <c r="CQ199" s="50">
        <v>5017</v>
      </c>
      <c r="CR199" s="50">
        <v>4440</v>
      </c>
      <c r="CS199" s="50">
        <v>3890</v>
      </c>
      <c r="CT199" s="50">
        <v>3476</v>
      </c>
      <c r="CU199" s="50">
        <v>3001</v>
      </c>
      <c r="CV199" s="50">
        <v>2494</v>
      </c>
      <c r="CW199" s="50">
        <v>2146</v>
      </c>
      <c r="CX199" s="50">
        <v>1747</v>
      </c>
      <c r="CY199" s="51">
        <v>5563</v>
      </c>
      <c r="CZ199" s="117">
        <v>13512</v>
      </c>
      <c r="DA199" s="50">
        <v>13963</v>
      </c>
      <c r="DB199" s="50">
        <v>14603</v>
      </c>
      <c r="DC199" s="50">
        <v>15035</v>
      </c>
      <c r="DD199" s="50">
        <v>15181</v>
      </c>
      <c r="DE199" s="50">
        <v>15498</v>
      </c>
      <c r="DF199" s="50">
        <v>15175</v>
      </c>
      <c r="DG199" s="50">
        <v>15641</v>
      </c>
      <c r="DH199" s="50">
        <v>15952</v>
      </c>
      <c r="DI199" s="50">
        <v>15560</v>
      </c>
      <c r="DJ199" s="50">
        <v>15355</v>
      </c>
      <c r="DK199" s="50">
        <v>15268</v>
      </c>
      <c r="DL199" s="50">
        <v>15049</v>
      </c>
      <c r="DM199" s="50">
        <v>14755</v>
      </c>
      <c r="DN199" s="50">
        <v>14727</v>
      </c>
      <c r="DO199" s="50">
        <v>13986</v>
      </c>
      <c r="DP199" s="50">
        <v>13541</v>
      </c>
      <c r="DQ199" s="50">
        <v>13217</v>
      </c>
      <c r="DR199" s="50">
        <v>13556</v>
      </c>
      <c r="DS199" s="50">
        <v>15798</v>
      </c>
      <c r="DT199" s="50">
        <v>17329</v>
      </c>
      <c r="DU199" s="50">
        <v>17159</v>
      </c>
      <c r="DV199" s="50">
        <v>16889</v>
      </c>
      <c r="DW199" s="50">
        <v>16944</v>
      </c>
      <c r="DX199" s="50">
        <v>16562</v>
      </c>
      <c r="DY199" s="50">
        <v>16018</v>
      </c>
      <c r="DZ199" s="50">
        <v>16497</v>
      </c>
      <c r="EA199" s="50">
        <v>16815</v>
      </c>
      <c r="EB199" s="50">
        <v>17148</v>
      </c>
      <c r="EC199" s="50">
        <v>16438</v>
      </c>
      <c r="ED199" s="50">
        <v>15731</v>
      </c>
      <c r="EE199" s="50">
        <v>15968</v>
      </c>
      <c r="EF199" s="50">
        <v>16358</v>
      </c>
      <c r="EG199" s="50">
        <v>16370</v>
      </c>
      <c r="EH199" s="50">
        <v>16138</v>
      </c>
      <c r="EI199" s="50">
        <v>16289</v>
      </c>
      <c r="EJ199" s="50">
        <v>16069</v>
      </c>
      <c r="EK199" s="50">
        <v>16151</v>
      </c>
      <c r="EL199" s="50">
        <v>16270</v>
      </c>
      <c r="EM199" s="50">
        <v>16127</v>
      </c>
      <c r="EN199" s="50">
        <v>15915</v>
      </c>
      <c r="EO199" s="50">
        <v>15013</v>
      </c>
      <c r="EP199" s="50">
        <v>13715</v>
      </c>
      <c r="EQ199" s="50">
        <v>13474</v>
      </c>
      <c r="ER199" s="50">
        <v>13978</v>
      </c>
      <c r="ES199" s="50">
        <v>13950</v>
      </c>
      <c r="ET199" s="50">
        <v>14416</v>
      </c>
      <c r="EU199" s="50">
        <v>14972</v>
      </c>
      <c r="EV199" s="50">
        <v>15839</v>
      </c>
      <c r="EW199" s="50">
        <v>16554</v>
      </c>
      <c r="EX199" s="50">
        <v>16109</v>
      </c>
      <c r="EY199" s="50">
        <v>16084</v>
      </c>
      <c r="EZ199" s="50">
        <v>16028</v>
      </c>
      <c r="FA199" s="50">
        <v>15972</v>
      </c>
      <c r="FB199" s="50">
        <v>15696</v>
      </c>
      <c r="FC199" s="50">
        <v>15716</v>
      </c>
      <c r="FD199" s="50">
        <v>15775</v>
      </c>
      <c r="FE199" s="50">
        <v>15359</v>
      </c>
      <c r="FF199" s="50">
        <v>14982</v>
      </c>
      <c r="FG199" s="50">
        <v>14607</v>
      </c>
      <c r="FH199" s="50">
        <v>14163</v>
      </c>
      <c r="FI199" s="50">
        <v>13784</v>
      </c>
      <c r="FJ199" s="50">
        <v>13532</v>
      </c>
      <c r="FK199" s="50">
        <v>12917</v>
      </c>
      <c r="FL199" s="50">
        <v>12352</v>
      </c>
      <c r="FM199" s="50">
        <v>11463</v>
      </c>
      <c r="FN199" s="50">
        <v>11610</v>
      </c>
      <c r="FO199" s="50">
        <v>11481</v>
      </c>
      <c r="FP199" s="50">
        <v>11076</v>
      </c>
      <c r="FQ199" s="50">
        <v>11227</v>
      </c>
      <c r="FR199" s="50">
        <v>11427</v>
      </c>
      <c r="FS199" s="50">
        <v>11438</v>
      </c>
      <c r="FT199" s="50">
        <v>12278</v>
      </c>
      <c r="FU199" s="50">
        <v>13183</v>
      </c>
      <c r="FV199" s="50">
        <v>9628</v>
      </c>
      <c r="FW199" s="50">
        <v>9346</v>
      </c>
      <c r="FX199" s="50">
        <v>9062</v>
      </c>
      <c r="FY199" s="50">
        <v>8473</v>
      </c>
      <c r="FZ199" s="50">
        <v>7510</v>
      </c>
      <c r="GA199" s="50">
        <v>6686</v>
      </c>
      <c r="GB199" s="50">
        <v>7059</v>
      </c>
      <c r="GC199" s="50">
        <v>6635</v>
      </c>
      <c r="GD199" s="50">
        <v>6569</v>
      </c>
      <c r="GE199" s="50">
        <v>6166</v>
      </c>
      <c r="GF199" s="50">
        <v>5635</v>
      </c>
      <c r="GG199" s="50">
        <v>5124</v>
      </c>
      <c r="GH199" s="50">
        <v>4614</v>
      </c>
      <c r="GI199" s="50">
        <v>3974</v>
      </c>
      <c r="GJ199" s="50">
        <v>3608</v>
      </c>
      <c r="GK199" s="50">
        <v>3219</v>
      </c>
      <c r="GL199" s="51">
        <v>12643</v>
      </c>
    </row>
    <row r="200" spans="1:194" s="127" customFormat="1" hidden="1" x14ac:dyDescent="0.25">
      <c r="A200" s="123"/>
      <c r="B200" s="153"/>
      <c r="C200" s="133"/>
      <c r="D200" s="149">
        <f t="shared" ref="D200:L200" si="84">SUM(D158:D199)</f>
        <v>21779298</v>
      </c>
      <c r="E200" s="149">
        <f t="shared" si="84"/>
        <v>22677552</v>
      </c>
      <c r="F200" s="149">
        <f t="shared" si="84"/>
        <v>56550138</v>
      </c>
      <c r="G200" s="149">
        <f t="shared" si="84"/>
        <v>27982818</v>
      </c>
      <c r="H200" s="149">
        <f t="shared" si="84"/>
        <v>28567320</v>
      </c>
      <c r="I200" s="149">
        <f t="shared" si="84"/>
        <v>21779298</v>
      </c>
      <c r="J200" s="149">
        <f t="shared" si="84"/>
        <v>22677552</v>
      </c>
      <c r="K200" s="149">
        <f t="shared" si="84"/>
        <v>6203520</v>
      </c>
      <c r="L200" s="149">
        <f t="shared" si="84"/>
        <v>5889768</v>
      </c>
      <c r="M200" s="149"/>
      <c r="N200" s="126"/>
      <c r="O200" s="126"/>
      <c r="P200" s="126"/>
      <c r="Q200" s="126"/>
      <c r="R200" s="126"/>
      <c r="S200" s="126"/>
      <c r="T200" s="126"/>
      <c r="U200" s="126"/>
      <c r="V200" s="126"/>
      <c r="W200" s="126"/>
      <c r="X200" s="126"/>
      <c r="Y200" s="126"/>
      <c r="Z200" s="126"/>
      <c r="AA200" s="126"/>
      <c r="AB200" s="126"/>
      <c r="AC200" s="126"/>
      <c r="AD200" s="126"/>
      <c r="AE200" s="126"/>
      <c r="AF200" s="126"/>
      <c r="AG200" s="126"/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6"/>
      <c r="BH200" s="126"/>
      <c r="BI200" s="126"/>
      <c r="BJ200" s="126"/>
      <c r="BK200" s="126"/>
      <c r="BL200" s="126"/>
      <c r="BM200" s="126"/>
      <c r="BN200" s="126"/>
      <c r="BO200" s="126"/>
      <c r="BP200" s="126"/>
      <c r="BQ200" s="126"/>
      <c r="BR200" s="126"/>
      <c r="BS200" s="126"/>
      <c r="BT200" s="126"/>
      <c r="BU200" s="126"/>
      <c r="BV200" s="126"/>
      <c r="BW200" s="126"/>
      <c r="BX200" s="126"/>
      <c r="BY200" s="126"/>
      <c r="BZ200" s="126"/>
      <c r="CA200" s="126"/>
      <c r="CB200" s="126"/>
      <c r="CC200" s="126"/>
      <c r="CD200" s="126"/>
      <c r="CE200" s="126"/>
      <c r="CF200" s="126"/>
      <c r="CG200" s="126"/>
      <c r="CH200" s="126"/>
      <c r="CI200" s="126"/>
      <c r="CJ200" s="126"/>
      <c r="CK200" s="126"/>
      <c r="CL200" s="126"/>
      <c r="CM200" s="126"/>
      <c r="CN200" s="126"/>
      <c r="CO200" s="126"/>
      <c r="CP200" s="126"/>
      <c r="CQ200" s="126"/>
      <c r="CR200" s="126"/>
      <c r="CS200" s="126"/>
      <c r="CT200" s="126"/>
      <c r="CU200" s="126"/>
      <c r="CV200" s="126"/>
      <c r="CW200" s="126"/>
      <c r="CX200" s="126"/>
      <c r="CY200" s="125"/>
      <c r="CZ200" s="150"/>
      <c r="DA200" s="126"/>
      <c r="DB200" s="126"/>
      <c r="DC200" s="126"/>
      <c r="DD200" s="126"/>
      <c r="DE200" s="126"/>
      <c r="DF200" s="126"/>
      <c r="DG200" s="126"/>
      <c r="DH200" s="126"/>
      <c r="DI200" s="126"/>
      <c r="DJ200" s="126"/>
      <c r="DK200" s="126"/>
      <c r="DL200" s="126"/>
      <c r="DM200" s="126"/>
      <c r="DN200" s="126"/>
      <c r="DO200" s="126"/>
      <c r="DP200" s="126"/>
      <c r="DQ200" s="126"/>
      <c r="DR200" s="126"/>
      <c r="DS200" s="126"/>
      <c r="DT200" s="126"/>
      <c r="DU200" s="126"/>
      <c r="DV200" s="126"/>
      <c r="DW200" s="126"/>
      <c r="DX200" s="126"/>
      <c r="DY200" s="126"/>
      <c r="DZ200" s="126"/>
      <c r="EA200" s="126"/>
      <c r="EB200" s="126"/>
      <c r="EC200" s="126"/>
      <c r="ED200" s="126"/>
      <c r="EE200" s="126"/>
      <c r="EF200" s="126"/>
      <c r="EG200" s="126"/>
      <c r="EH200" s="126"/>
      <c r="EI200" s="126"/>
      <c r="EJ200" s="126"/>
      <c r="EK200" s="126"/>
      <c r="EL200" s="126"/>
      <c r="EM200" s="126"/>
      <c r="EN200" s="126"/>
      <c r="EO200" s="126"/>
      <c r="EP200" s="126"/>
      <c r="EQ200" s="126"/>
      <c r="ER200" s="126"/>
      <c r="ES200" s="126"/>
      <c r="ET200" s="126"/>
      <c r="EU200" s="126"/>
      <c r="EV200" s="126"/>
      <c r="EW200" s="126"/>
      <c r="EX200" s="126"/>
      <c r="EY200" s="126"/>
      <c r="EZ200" s="126"/>
      <c r="FA200" s="126"/>
      <c r="FB200" s="126"/>
      <c r="FC200" s="126"/>
      <c r="FD200" s="126"/>
      <c r="FE200" s="126"/>
      <c r="FF200" s="126"/>
      <c r="FG200" s="126"/>
      <c r="FH200" s="126"/>
      <c r="FI200" s="126"/>
      <c r="FJ200" s="126"/>
      <c r="FK200" s="126"/>
      <c r="FL200" s="126"/>
      <c r="FM200" s="126"/>
      <c r="FN200" s="126"/>
      <c r="FO200" s="126"/>
      <c r="FP200" s="126"/>
      <c r="FQ200" s="126"/>
      <c r="FR200" s="126"/>
      <c r="FS200" s="126"/>
      <c r="FT200" s="126"/>
      <c r="FU200" s="126"/>
      <c r="FV200" s="126"/>
      <c r="FW200" s="126"/>
      <c r="FX200" s="126"/>
      <c r="FY200" s="126"/>
      <c r="FZ200" s="126"/>
      <c r="GA200" s="126"/>
      <c r="GB200" s="126"/>
      <c r="GC200" s="126"/>
      <c r="GD200" s="126"/>
      <c r="GE200" s="126"/>
      <c r="GF200" s="126"/>
      <c r="GG200" s="126"/>
      <c r="GH200" s="126"/>
      <c r="GI200" s="126"/>
      <c r="GJ200" s="126"/>
      <c r="GK200" s="126"/>
      <c r="GL200" s="125"/>
    </row>
    <row r="201" spans="1:194" s="1" customFormat="1" hidden="1" x14ac:dyDescent="0.25">
      <c r="A201" s="31" t="s">
        <v>247</v>
      </c>
      <c r="B201" s="1" t="s">
        <v>433</v>
      </c>
      <c r="C201" s="72" t="str">
        <f>CONCATENATE(A201," - ",B201)</f>
        <v>LA England - Adur</v>
      </c>
      <c r="D201" s="61">
        <f t="shared" ref="D201:D265" si="85">I201</f>
        <v>24230</v>
      </c>
      <c r="E201" s="61">
        <f t="shared" ref="E201:E265" si="86">J201</f>
        <v>26766</v>
      </c>
      <c r="F201" s="554">
        <f t="shared" ref="F201:F265" si="87">G201+H201</f>
        <v>64187</v>
      </c>
      <c r="G201" s="554">
        <f t="shared" ref="G201:G265" si="88">SUM(M201:CY201)</f>
        <v>31094</v>
      </c>
      <c r="H201" s="62">
        <f t="shared" ref="H201:H265" si="89">SUM(CZ201:GL201)</f>
        <v>33093</v>
      </c>
      <c r="I201" s="62">
        <f t="shared" ref="I201:I265" si="90">SUM(AE201:CY201)</f>
        <v>24230</v>
      </c>
      <c r="J201" s="62">
        <f t="shared" ref="J201:J265" si="91">SUM(DR201:GL201)</f>
        <v>26766</v>
      </c>
      <c r="K201" s="50">
        <f t="shared" ref="K201:K265" si="92">SUM(M201:AD201)</f>
        <v>6864</v>
      </c>
      <c r="L201" s="61">
        <f t="shared" ref="L201:L265" si="93">SUM(CZ201:DQ201)</f>
        <v>6327</v>
      </c>
      <c r="M201" s="52">
        <v>276</v>
      </c>
      <c r="N201" s="52">
        <v>313</v>
      </c>
      <c r="O201" s="52">
        <v>342</v>
      </c>
      <c r="P201" s="52">
        <v>362</v>
      </c>
      <c r="Q201" s="52">
        <v>390</v>
      </c>
      <c r="R201" s="52">
        <v>396</v>
      </c>
      <c r="S201" s="52">
        <v>434</v>
      </c>
      <c r="T201" s="52">
        <v>433</v>
      </c>
      <c r="U201" s="52">
        <v>423</v>
      </c>
      <c r="V201" s="52">
        <v>419</v>
      </c>
      <c r="W201" s="52">
        <v>427</v>
      </c>
      <c r="X201" s="52">
        <v>395</v>
      </c>
      <c r="Y201" s="52">
        <v>427</v>
      </c>
      <c r="Z201" s="52">
        <v>355</v>
      </c>
      <c r="AA201" s="52">
        <v>367</v>
      </c>
      <c r="AB201" s="52">
        <v>390</v>
      </c>
      <c r="AC201" s="52">
        <v>355</v>
      </c>
      <c r="AD201" s="52">
        <v>360</v>
      </c>
      <c r="AE201" s="52">
        <v>317</v>
      </c>
      <c r="AF201" s="52">
        <v>226</v>
      </c>
      <c r="AG201" s="52">
        <v>251</v>
      </c>
      <c r="AH201" s="52">
        <v>279</v>
      </c>
      <c r="AI201" s="52">
        <v>307</v>
      </c>
      <c r="AJ201" s="52">
        <v>297</v>
      </c>
      <c r="AK201" s="52">
        <v>335</v>
      </c>
      <c r="AL201" s="52">
        <v>293</v>
      </c>
      <c r="AM201" s="52">
        <v>347</v>
      </c>
      <c r="AN201" s="52">
        <v>283</v>
      </c>
      <c r="AO201" s="52">
        <v>308</v>
      </c>
      <c r="AP201" s="52">
        <v>292</v>
      </c>
      <c r="AQ201" s="52">
        <v>317</v>
      </c>
      <c r="AR201" s="52">
        <v>289</v>
      </c>
      <c r="AS201" s="52">
        <v>373</v>
      </c>
      <c r="AT201" s="52">
        <v>313</v>
      </c>
      <c r="AU201" s="52">
        <v>359</v>
      </c>
      <c r="AV201" s="52">
        <v>375</v>
      </c>
      <c r="AW201" s="52">
        <v>317</v>
      </c>
      <c r="AX201" s="52">
        <v>306</v>
      </c>
      <c r="AY201" s="52">
        <v>383</v>
      </c>
      <c r="AZ201" s="52">
        <v>368</v>
      </c>
      <c r="BA201" s="52">
        <v>397</v>
      </c>
      <c r="BB201" s="52">
        <v>379</v>
      </c>
      <c r="BC201" s="52">
        <v>365</v>
      </c>
      <c r="BD201" s="52">
        <v>429</v>
      </c>
      <c r="BE201" s="52">
        <v>380</v>
      </c>
      <c r="BF201" s="52">
        <v>425</v>
      </c>
      <c r="BG201" s="52">
        <v>419</v>
      </c>
      <c r="BH201" s="52">
        <v>399</v>
      </c>
      <c r="BI201" s="52">
        <v>480</v>
      </c>
      <c r="BJ201" s="52">
        <v>511</v>
      </c>
      <c r="BK201" s="52">
        <v>446</v>
      </c>
      <c r="BL201" s="52">
        <v>460</v>
      </c>
      <c r="BM201" s="52">
        <v>451</v>
      </c>
      <c r="BN201" s="52">
        <v>499</v>
      </c>
      <c r="BO201" s="52">
        <v>445</v>
      </c>
      <c r="BP201" s="52">
        <v>504</v>
      </c>
      <c r="BQ201" s="52">
        <v>469</v>
      </c>
      <c r="BR201" s="52">
        <v>468</v>
      </c>
      <c r="BS201" s="52">
        <v>378</v>
      </c>
      <c r="BT201" s="52">
        <v>436</v>
      </c>
      <c r="BU201" s="52">
        <v>371</v>
      </c>
      <c r="BV201" s="52">
        <v>367</v>
      </c>
      <c r="BW201" s="52">
        <v>363</v>
      </c>
      <c r="BX201" s="52">
        <v>385</v>
      </c>
      <c r="BY201" s="52">
        <v>340</v>
      </c>
      <c r="BZ201" s="52">
        <v>343</v>
      </c>
      <c r="CA201" s="52">
        <v>340</v>
      </c>
      <c r="CB201" s="52">
        <v>370</v>
      </c>
      <c r="CC201" s="52">
        <v>312</v>
      </c>
      <c r="CD201" s="52">
        <v>367</v>
      </c>
      <c r="CE201" s="52">
        <v>316</v>
      </c>
      <c r="CF201" s="52">
        <v>370</v>
      </c>
      <c r="CG201" s="52">
        <v>389</v>
      </c>
      <c r="CH201" s="52">
        <v>398</v>
      </c>
      <c r="CI201" s="52">
        <v>314</v>
      </c>
      <c r="CJ201" s="52">
        <v>337</v>
      </c>
      <c r="CK201" s="52">
        <v>315</v>
      </c>
      <c r="CL201" s="52">
        <v>314</v>
      </c>
      <c r="CM201" s="52">
        <v>253</v>
      </c>
      <c r="CN201" s="52">
        <v>197</v>
      </c>
      <c r="CO201" s="52">
        <v>242</v>
      </c>
      <c r="CP201" s="52">
        <v>185</v>
      </c>
      <c r="CQ201" s="52">
        <v>194</v>
      </c>
      <c r="CR201" s="52">
        <v>175</v>
      </c>
      <c r="CS201" s="52">
        <v>166</v>
      </c>
      <c r="CT201" s="52">
        <v>150</v>
      </c>
      <c r="CU201" s="52">
        <v>109</v>
      </c>
      <c r="CV201" s="52">
        <v>97</v>
      </c>
      <c r="CW201" s="52">
        <v>107</v>
      </c>
      <c r="CX201" s="52">
        <v>80</v>
      </c>
      <c r="CY201" s="52">
        <v>289</v>
      </c>
      <c r="CZ201" s="52">
        <v>299</v>
      </c>
      <c r="DA201" s="52">
        <v>335</v>
      </c>
      <c r="DB201" s="52">
        <v>314</v>
      </c>
      <c r="DC201" s="52">
        <v>369</v>
      </c>
      <c r="DD201" s="52">
        <v>356</v>
      </c>
      <c r="DE201" s="52">
        <v>396</v>
      </c>
      <c r="DF201" s="52">
        <v>366</v>
      </c>
      <c r="DG201" s="52">
        <v>376</v>
      </c>
      <c r="DH201" s="52">
        <v>430</v>
      </c>
      <c r="DI201" s="52">
        <v>401</v>
      </c>
      <c r="DJ201" s="52">
        <v>364</v>
      </c>
      <c r="DK201" s="52">
        <v>375</v>
      </c>
      <c r="DL201" s="52">
        <v>374</v>
      </c>
      <c r="DM201" s="52">
        <v>329</v>
      </c>
      <c r="DN201" s="52">
        <v>335</v>
      </c>
      <c r="DO201" s="52">
        <v>318</v>
      </c>
      <c r="DP201" s="52">
        <v>303</v>
      </c>
      <c r="DQ201" s="52">
        <v>287</v>
      </c>
      <c r="DR201" s="52">
        <v>334</v>
      </c>
      <c r="DS201" s="52">
        <v>229</v>
      </c>
      <c r="DT201" s="52">
        <v>223</v>
      </c>
      <c r="DU201" s="52">
        <v>233</v>
      </c>
      <c r="DV201" s="52">
        <v>238</v>
      </c>
      <c r="DW201" s="52">
        <v>244</v>
      </c>
      <c r="DX201" s="52">
        <v>257</v>
      </c>
      <c r="DY201" s="52">
        <v>282</v>
      </c>
      <c r="DZ201" s="52">
        <v>321</v>
      </c>
      <c r="EA201" s="52">
        <v>295</v>
      </c>
      <c r="EB201" s="52">
        <v>307</v>
      </c>
      <c r="EC201" s="52">
        <v>301</v>
      </c>
      <c r="ED201" s="52">
        <v>286</v>
      </c>
      <c r="EE201" s="52">
        <v>337</v>
      </c>
      <c r="EF201" s="52">
        <v>398</v>
      </c>
      <c r="EG201" s="52">
        <v>363</v>
      </c>
      <c r="EH201" s="52">
        <v>388</v>
      </c>
      <c r="EI201" s="52">
        <v>377</v>
      </c>
      <c r="EJ201" s="52">
        <v>370</v>
      </c>
      <c r="EK201" s="52">
        <v>414</v>
      </c>
      <c r="EL201" s="52">
        <v>472</v>
      </c>
      <c r="EM201" s="52">
        <v>479</v>
      </c>
      <c r="EN201" s="52">
        <v>410</v>
      </c>
      <c r="EO201" s="52">
        <v>467</v>
      </c>
      <c r="EP201" s="52">
        <v>443</v>
      </c>
      <c r="EQ201" s="52">
        <v>403</v>
      </c>
      <c r="ER201" s="52">
        <v>410</v>
      </c>
      <c r="ES201" s="52">
        <v>447</v>
      </c>
      <c r="ET201" s="52">
        <v>449</v>
      </c>
      <c r="EU201" s="52">
        <v>459</v>
      </c>
      <c r="EV201" s="52">
        <v>526</v>
      </c>
      <c r="EW201" s="52">
        <v>488</v>
      </c>
      <c r="EX201" s="52">
        <v>463</v>
      </c>
      <c r="EY201" s="52">
        <v>473</v>
      </c>
      <c r="EZ201" s="52">
        <v>479</v>
      </c>
      <c r="FA201" s="52">
        <v>500</v>
      </c>
      <c r="FB201" s="52">
        <v>471</v>
      </c>
      <c r="FC201" s="52">
        <v>446</v>
      </c>
      <c r="FD201" s="52">
        <v>484</v>
      </c>
      <c r="FE201" s="52">
        <v>457</v>
      </c>
      <c r="FF201" s="52">
        <v>447</v>
      </c>
      <c r="FG201" s="52">
        <v>417</v>
      </c>
      <c r="FH201" s="52">
        <v>431</v>
      </c>
      <c r="FI201" s="52">
        <v>387</v>
      </c>
      <c r="FJ201" s="52">
        <v>429</v>
      </c>
      <c r="FK201" s="52">
        <v>401</v>
      </c>
      <c r="FL201" s="52">
        <v>374</v>
      </c>
      <c r="FM201" s="52">
        <v>402</v>
      </c>
      <c r="FN201" s="52">
        <v>354</v>
      </c>
      <c r="FO201" s="52">
        <v>403</v>
      </c>
      <c r="FP201" s="52">
        <v>399</v>
      </c>
      <c r="FQ201" s="52">
        <v>391</v>
      </c>
      <c r="FR201" s="52">
        <v>406</v>
      </c>
      <c r="FS201" s="52">
        <v>472</v>
      </c>
      <c r="FT201" s="52">
        <v>476</v>
      </c>
      <c r="FU201" s="52">
        <v>545</v>
      </c>
      <c r="FV201" s="52">
        <v>373</v>
      </c>
      <c r="FW201" s="52">
        <v>347</v>
      </c>
      <c r="FX201" s="52">
        <v>359</v>
      </c>
      <c r="FY201" s="52">
        <v>360</v>
      </c>
      <c r="FZ201" s="52">
        <v>273</v>
      </c>
      <c r="GA201" s="52">
        <v>251</v>
      </c>
      <c r="GB201" s="52">
        <v>281</v>
      </c>
      <c r="GC201" s="52">
        <v>306</v>
      </c>
      <c r="GD201" s="52">
        <v>284</v>
      </c>
      <c r="GE201" s="52">
        <v>238</v>
      </c>
      <c r="GF201" s="52">
        <v>234</v>
      </c>
      <c r="GG201" s="52">
        <v>215</v>
      </c>
      <c r="GH201" s="52">
        <v>179</v>
      </c>
      <c r="GI201" s="52">
        <v>164</v>
      </c>
      <c r="GJ201" s="52">
        <v>143</v>
      </c>
      <c r="GK201" s="52">
        <v>129</v>
      </c>
      <c r="GL201" s="53">
        <v>473</v>
      </c>
    </row>
    <row r="202" spans="1:194" s="1" customFormat="1" hidden="1" x14ac:dyDescent="0.25">
      <c r="A202" s="31" t="s">
        <v>247</v>
      </c>
      <c r="B202" s="1" t="s">
        <v>434</v>
      </c>
      <c r="C202" s="30" t="str">
        <f>CONCATENATE(A202," - ",B202)</f>
        <v>LA England - Allerdale</v>
      </c>
      <c r="D202" s="51">
        <f>I202</f>
        <v>38931</v>
      </c>
      <c r="E202" s="51">
        <f>J202</f>
        <v>40857</v>
      </c>
      <c r="F202" s="52">
        <f>G202+H202</f>
        <v>97831</v>
      </c>
      <c r="G202" s="52">
        <f>SUM(M202:CY202)</f>
        <v>48167</v>
      </c>
      <c r="H202" s="53">
        <f>SUM(CZ202:GL202)</f>
        <v>49664</v>
      </c>
      <c r="I202" s="53">
        <f>SUM(AE202:CY202)</f>
        <v>38931</v>
      </c>
      <c r="J202" s="53">
        <f>SUM(DR202:GL202)</f>
        <v>40857</v>
      </c>
      <c r="K202" s="50">
        <f>SUM(M202:AD202)</f>
        <v>9236</v>
      </c>
      <c r="L202" s="51">
        <f>SUM(CZ202:DQ202)</f>
        <v>8807</v>
      </c>
      <c r="M202" s="52">
        <v>381</v>
      </c>
      <c r="N202" s="52">
        <v>435</v>
      </c>
      <c r="O202" s="52">
        <v>490</v>
      </c>
      <c r="P202" s="52">
        <v>491</v>
      </c>
      <c r="Q202" s="52">
        <v>488</v>
      </c>
      <c r="R202" s="52">
        <v>488</v>
      </c>
      <c r="S202" s="52">
        <v>475</v>
      </c>
      <c r="T202" s="52">
        <v>516</v>
      </c>
      <c r="U202" s="52">
        <v>503</v>
      </c>
      <c r="V202" s="52">
        <v>561</v>
      </c>
      <c r="W202" s="52">
        <v>542</v>
      </c>
      <c r="X202" s="52">
        <v>650</v>
      </c>
      <c r="Y202" s="52">
        <v>560</v>
      </c>
      <c r="Z202" s="52">
        <v>539</v>
      </c>
      <c r="AA202" s="52">
        <v>542</v>
      </c>
      <c r="AB202" s="52">
        <v>529</v>
      </c>
      <c r="AC202" s="52">
        <v>519</v>
      </c>
      <c r="AD202" s="52">
        <v>527</v>
      </c>
      <c r="AE202" s="52">
        <v>507</v>
      </c>
      <c r="AF202" s="52">
        <v>383</v>
      </c>
      <c r="AG202" s="52">
        <v>425</v>
      </c>
      <c r="AH202" s="52">
        <v>477</v>
      </c>
      <c r="AI202" s="52">
        <v>447</v>
      </c>
      <c r="AJ202" s="52">
        <v>516</v>
      </c>
      <c r="AK202" s="52">
        <v>511</v>
      </c>
      <c r="AL202" s="52">
        <v>570</v>
      </c>
      <c r="AM202" s="52">
        <v>491</v>
      </c>
      <c r="AN202" s="52">
        <v>548</v>
      </c>
      <c r="AO202" s="52">
        <v>582</v>
      </c>
      <c r="AP202" s="52">
        <v>564</v>
      </c>
      <c r="AQ202" s="52">
        <v>524</v>
      </c>
      <c r="AR202" s="52">
        <v>511</v>
      </c>
      <c r="AS202" s="52">
        <v>544</v>
      </c>
      <c r="AT202" s="52">
        <v>440</v>
      </c>
      <c r="AU202" s="52">
        <v>536</v>
      </c>
      <c r="AV202" s="52">
        <v>490</v>
      </c>
      <c r="AW202" s="52">
        <v>465</v>
      </c>
      <c r="AX202" s="52">
        <v>494</v>
      </c>
      <c r="AY202" s="52">
        <v>501</v>
      </c>
      <c r="AZ202" s="52">
        <v>515</v>
      </c>
      <c r="BA202" s="52">
        <v>533</v>
      </c>
      <c r="BB202" s="52">
        <v>514</v>
      </c>
      <c r="BC202" s="52">
        <v>477</v>
      </c>
      <c r="BD202" s="52">
        <v>464</v>
      </c>
      <c r="BE202" s="52">
        <v>468</v>
      </c>
      <c r="BF202" s="52">
        <v>512</v>
      </c>
      <c r="BG202" s="52">
        <v>520</v>
      </c>
      <c r="BH202" s="52">
        <v>564</v>
      </c>
      <c r="BI202" s="52">
        <v>614</v>
      </c>
      <c r="BJ202" s="52">
        <v>741</v>
      </c>
      <c r="BK202" s="52">
        <v>707</v>
      </c>
      <c r="BL202" s="52">
        <v>717</v>
      </c>
      <c r="BM202" s="52">
        <v>741</v>
      </c>
      <c r="BN202" s="52">
        <v>851</v>
      </c>
      <c r="BO202" s="52">
        <v>766</v>
      </c>
      <c r="BP202" s="52">
        <v>817</v>
      </c>
      <c r="BQ202" s="52">
        <v>750</v>
      </c>
      <c r="BR202" s="52">
        <v>769</v>
      </c>
      <c r="BS202" s="52">
        <v>757</v>
      </c>
      <c r="BT202" s="52">
        <v>717</v>
      </c>
      <c r="BU202" s="52">
        <v>726</v>
      </c>
      <c r="BV202" s="52">
        <v>674</v>
      </c>
      <c r="BW202" s="52">
        <v>720</v>
      </c>
      <c r="BX202" s="52">
        <v>673</v>
      </c>
      <c r="BY202" s="52">
        <v>624</v>
      </c>
      <c r="BZ202" s="52">
        <v>625</v>
      </c>
      <c r="CA202" s="52">
        <v>619</v>
      </c>
      <c r="CB202" s="52">
        <v>628</v>
      </c>
      <c r="CC202" s="52">
        <v>632</v>
      </c>
      <c r="CD202" s="52">
        <v>651</v>
      </c>
      <c r="CE202" s="52">
        <v>592</v>
      </c>
      <c r="CF202" s="52">
        <v>746</v>
      </c>
      <c r="CG202" s="52">
        <v>684</v>
      </c>
      <c r="CH202" s="52">
        <v>756</v>
      </c>
      <c r="CI202" s="52">
        <v>544</v>
      </c>
      <c r="CJ202" s="52">
        <v>492</v>
      </c>
      <c r="CK202" s="52">
        <v>505</v>
      </c>
      <c r="CL202" s="52">
        <v>490</v>
      </c>
      <c r="CM202" s="52">
        <v>423</v>
      </c>
      <c r="CN202" s="52">
        <v>397</v>
      </c>
      <c r="CO202" s="52">
        <v>360</v>
      </c>
      <c r="CP202" s="52">
        <v>325</v>
      </c>
      <c r="CQ202" s="52">
        <v>305</v>
      </c>
      <c r="CR202" s="52">
        <v>297</v>
      </c>
      <c r="CS202" s="52">
        <v>250</v>
      </c>
      <c r="CT202" s="52">
        <v>198</v>
      </c>
      <c r="CU202" s="52">
        <v>181</v>
      </c>
      <c r="CV202" s="52">
        <v>161</v>
      </c>
      <c r="CW202" s="52">
        <v>148</v>
      </c>
      <c r="CX202" s="52">
        <v>115</v>
      </c>
      <c r="CY202" s="52">
        <v>350</v>
      </c>
      <c r="CZ202" s="52">
        <v>401</v>
      </c>
      <c r="DA202" s="52">
        <v>392</v>
      </c>
      <c r="DB202" s="52">
        <v>418</v>
      </c>
      <c r="DC202" s="52">
        <v>467</v>
      </c>
      <c r="DD202" s="52">
        <v>432</v>
      </c>
      <c r="DE202" s="52">
        <v>495</v>
      </c>
      <c r="DF202" s="52">
        <v>525</v>
      </c>
      <c r="DG202" s="52">
        <v>508</v>
      </c>
      <c r="DH202" s="52">
        <v>540</v>
      </c>
      <c r="DI202" s="52">
        <v>564</v>
      </c>
      <c r="DJ202" s="52">
        <v>550</v>
      </c>
      <c r="DK202" s="52">
        <v>500</v>
      </c>
      <c r="DL202" s="52">
        <v>536</v>
      </c>
      <c r="DM202" s="52">
        <v>552</v>
      </c>
      <c r="DN202" s="52">
        <v>488</v>
      </c>
      <c r="DO202" s="52">
        <v>497</v>
      </c>
      <c r="DP202" s="52">
        <v>457</v>
      </c>
      <c r="DQ202" s="52">
        <v>485</v>
      </c>
      <c r="DR202" s="52">
        <v>458</v>
      </c>
      <c r="DS202" s="52">
        <v>379</v>
      </c>
      <c r="DT202" s="52">
        <v>369</v>
      </c>
      <c r="DU202" s="52">
        <v>436</v>
      </c>
      <c r="DV202" s="52">
        <v>397</v>
      </c>
      <c r="DW202" s="52">
        <v>522</v>
      </c>
      <c r="DX202" s="52">
        <v>467</v>
      </c>
      <c r="DY202" s="52">
        <v>477</v>
      </c>
      <c r="DZ202" s="52">
        <v>477</v>
      </c>
      <c r="EA202" s="52">
        <v>435</v>
      </c>
      <c r="EB202" s="52">
        <v>509</v>
      </c>
      <c r="EC202" s="52">
        <v>562</v>
      </c>
      <c r="ED202" s="52">
        <v>495</v>
      </c>
      <c r="EE202" s="52">
        <v>460</v>
      </c>
      <c r="EF202" s="52">
        <v>518</v>
      </c>
      <c r="EG202" s="52">
        <v>480</v>
      </c>
      <c r="EH202" s="52">
        <v>517</v>
      </c>
      <c r="EI202" s="52">
        <v>553</v>
      </c>
      <c r="EJ202" s="52">
        <v>508</v>
      </c>
      <c r="EK202" s="52">
        <v>537</v>
      </c>
      <c r="EL202" s="52">
        <v>499</v>
      </c>
      <c r="EM202" s="52">
        <v>604</v>
      </c>
      <c r="EN202" s="52">
        <v>610</v>
      </c>
      <c r="EO202" s="52">
        <v>496</v>
      </c>
      <c r="EP202" s="52">
        <v>483</v>
      </c>
      <c r="EQ202" s="52">
        <v>473</v>
      </c>
      <c r="ER202" s="52">
        <v>514</v>
      </c>
      <c r="ES202" s="52">
        <v>565</v>
      </c>
      <c r="ET202" s="52">
        <v>579</v>
      </c>
      <c r="EU202" s="52">
        <v>651</v>
      </c>
      <c r="EV202" s="52">
        <v>700</v>
      </c>
      <c r="EW202" s="52">
        <v>795</v>
      </c>
      <c r="EX202" s="52">
        <v>761</v>
      </c>
      <c r="EY202" s="52">
        <v>793</v>
      </c>
      <c r="EZ202" s="52">
        <v>761</v>
      </c>
      <c r="FA202" s="52">
        <v>834</v>
      </c>
      <c r="FB202" s="52">
        <v>804</v>
      </c>
      <c r="FC202" s="52">
        <v>780</v>
      </c>
      <c r="FD202" s="52">
        <v>802</v>
      </c>
      <c r="FE202" s="52">
        <v>757</v>
      </c>
      <c r="FF202" s="52">
        <v>775</v>
      </c>
      <c r="FG202" s="52">
        <v>755</v>
      </c>
      <c r="FH202" s="52">
        <v>701</v>
      </c>
      <c r="FI202" s="52">
        <v>772</v>
      </c>
      <c r="FJ202" s="52">
        <v>736</v>
      </c>
      <c r="FK202" s="52">
        <v>669</v>
      </c>
      <c r="FL202" s="52">
        <v>713</v>
      </c>
      <c r="FM202" s="52">
        <v>594</v>
      </c>
      <c r="FN202" s="52">
        <v>648</v>
      </c>
      <c r="FO202" s="52">
        <v>724</v>
      </c>
      <c r="FP202" s="52">
        <v>614</v>
      </c>
      <c r="FQ202" s="52">
        <v>677</v>
      </c>
      <c r="FR202" s="52">
        <v>686</v>
      </c>
      <c r="FS202" s="52">
        <v>691</v>
      </c>
      <c r="FT202" s="52">
        <v>756</v>
      </c>
      <c r="FU202" s="52">
        <v>761</v>
      </c>
      <c r="FV202" s="52">
        <v>491</v>
      </c>
      <c r="FW202" s="52">
        <v>504</v>
      </c>
      <c r="FX202" s="52">
        <v>556</v>
      </c>
      <c r="FY202" s="52">
        <v>492</v>
      </c>
      <c r="FZ202" s="52">
        <v>447</v>
      </c>
      <c r="GA202" s="52">
        <v>380</v>
      </c>
      <c r="GB202" s="52">
        <v>390</v>
      </c>
      <c r="GC202" s="52">
        <v>399</v>
      </c>
      <c r="GD202" s="52">
        <v>399</v>
      </c>
      <c r="GE202" s="52">
        <v>334</v>
      </c>
      <c r="GF202" s="52">
        <v>304</v>
      </c>
      <c r="GG202" s="52">
        <v>288</v>
      </c>
      <c r="GH202" s="52">
        <v>249</v>
      </c>
      <c r="GI202" s="52">
        <v>217</v>
      </c>
      <c r="GJ202" s="52">
        <v>220</v>
      </c>
      <c r="GK202" s="52">
        <v>209</v>
      </c>
      <c r="GL202" s="53">
        <v>889</v>
      </c>
    </row>
    <row r="203" spans="1:194" s="1" customFormat="1" hidden="1" x14ac:dyDescent="0.25">
      <c r="A203" s="31" t="s">
        <v>247</v>
      </c>
      <c r="B203" s="1" t="s">
        <v>435</v>
      </c>
      <c r="C203" s="30" t="str">
        <f>CONCATENATE(A203," - ",B203)</f>
        <v>LA England - Amber Valley</v>
      </c>
      <c r="D203" s="51">
        <f t="shared" si="85"/>
        <v>50791</v>
      </c>
      <c r="E203" s="51">
        <f t="shared" si="86"/>
        <v>53850</v>
      </c>
      <c r="F203" s="52">
        <f t="shared" si="87"/>
        <v>128829</v>
      </c>
      <c r="G203" s="52">
        <f t="shared" si="88"/>
        <v>63205</v>
      </c>
      <c r="H203" s="53">
        <f t="shared" si="89"/>
        <v>65624</v>
      </c>
      <c r="I203" s="53">
        <f t="shared" si="90"/>
        <v>50791</v>
      </c>
      <c r="J203" s="53">
        <f t="shared" si="91"/>
        <v>53850</v>
      </c>
      <c r="K203" s="50">
        <f t="shared" si="92"/>
        <v>12414</v>
      </c>
      <c r="L203" s="51">
        <f t="shared" si="93"/>
        <v>11774</v>
      </c>
      <c r="M203" s="52">
        <v>559</v>
      </c>
      <c r="N203" s="52">
        <v>623</v>
      </c>
      <c r="O203" s="52">
        <v>613</v>
      </c>
      <c r="P203" s="52">
        <v>712</v>
      </c>
      <c r="Q203" s="52">
        <v>689</v>
      </c>
      <c r="R203" s="52">
        <v>664</v>
      </c>
      <c r="S203" s="52">
        <v>692</v>
      </c>
      <c r="T203" s="52">
        <v>764</v>
      </c>
      <c r="U203" s="52">
        <v>759</v>
      </c>
      <c r="V203" s="52">
        <v>735</v>
      </c>
      <c r="W203" s="52">
        <v>794</v>
      </c>
      <c r="X203" s="52">
        <v>674</v>
      </c>
      <c r="Y203" s="52">
        <v>690</v>
      </c>
      <c r="Z203" s="52">
        <v>675</v>
      </c>
      <c r="AA203" s="52">
        <v>704</v>
      </c>
      <c r="AB203" s="52">
        <v>728</v>
      </c>
      <c r="AC203" s="52">
        <v>680</v>
      </c>
      <c r="AD203" s="52">
        <v>659</v>
      </c>
      <c r="AE203" s="52">
        <v>649</v>
      </c>
      <c r="AF203" s="52">
        <v>539</v>
      </c>
      <c r="AG203" s="52">
        <v>572</v>
      </c>
      <c r="AH203" s="52">
        <v>569</v>
      </c>
      <c r="AI203" s="52">
        <v>615</v>
      </c>
      <c r="AJ203" s="52">
        <v>647</v>
      </c>
      <c r="AK203" s="52">
        <v>710</v>
      </c>
      <c r="AL203" s="52">
        <v>728</v>
      </c>
      <c r="AM203" s="52">
        <v>739</v>
      </c>
      <c r="AN203" s="52">
        <v>813</v>
      </c>
      <c r="AO203" s="52">
        <v>691</v>
      </c>
      <c r="AP203" s="52">
        <v>818</v>
      </c>
      <c r="AQ203" s="52">
        <v>730</v>
      </c>
      <c r="AR203" s="52">
        <v>691</v>
      </c>
      <c r="AS203" s="52">
        <v>684</v>
      </c>
      <c r="AT203" s="52">
        <v>713</v>
      </c>
      <c r="AU203" s="52">
        <v>674</v>
      </c>
      <c r="AV203" s="52">
        <v>683</v>
      </c>
      <c r="AW203" s="52">
        <v>704</v>
      </c>
      <c r="AX203" s="52">
        <v>721</v>
      </c>
      <c r="AY203" s="52">
        <v>661</v>
      </c>
      <c r="AZ203" s="52">
        <v>720</v>
      </c>
      <c r="BA203" s="52">
        <v>793</v>
      </c>
      <c r="BB203" s="52">
        <v>755</v>
      </c>
      <c r="BC203" s="52">
        <v>607</v>
      </c>
      <c r="BD203" s="52">
        <v>703</v>
      </c>
      <c r="BE203" s="52">
        <v>713</v>
      </c>
      <c r="BF203" s="52">
        <v>785</v>
      </c>
      <c r="BG203" s="52">
        <v>863</v>
      </c>
      <c r="BH203" s="52">
        <v>871</v>
      </c>
      <c r="BI203" s="52">
        <v>956</v>
      </c>
      <c r="BJ203" s="52">
        <v>997</v>
      </c>
      <c r="BK203" s="52">
        <v>960</v>
      </c>
      <c r="BL203" s="52">
        <v>1036</v>
      </c>
      <c r="BM203" s="52">
        <v>1018</v>
      </c>
      <c r="BN203" s="52">
        <v>1061</v>
      </c>
      <c r="BO203" s="52">
        <v>920</v>
      </c>
      <c r="BP203" s="52">
        <v>1067</v>
      </c>
      <c r="BQ203" s="52">
        <v>1011</v>
      </c>
      <c r="BR203" s="52">
        <v>1020</v>
      </c>
      <c r="BS203" s="52">
        <v>944</v>
      </c>
      <c r="BT203" s="52">
        <v>896</v>
      </c>
      <c r="BU203" s="52">
        <v>902</v>
      </c>
      <c r="BV203" s="52">
        <v>847</v>
      </c>
      <c r="BW203" s="52">
        <v>854</v>
      </c>
      <c r="BX203" s="52">
        <v>798</v>
      </c>
      <c r="BY203" s="52">
        <v>875</v>
      </c>
      <c r="BZ203" s="52">
        <v>774</v>
      </c>
      <c r="CA203" s="52">
        <v>746</v>
      </c>
      <c r="CB203" s="52">
        <v>748</v>
      </c>
      <c r="CC203" s="52">
        <v>763</v>
      </c>
      <c r="CD203" s="52">
        <v>798</v>
      </c>
      <c r="CE203" s="52">
        <v>785</v>
      </c>
      <c r="CF203" s="52">
        <v>808</v>
      </c>
      <c r="CG203" s="52">
        <v>847</v>
      </c>
      <c r="CH203" s="52">
        <v>947</v>
      </c>
      <c r="CI203" s="52">
        <v>653</v>
      </c>
      <c r="CJ203" s="52">
        <v>630</v>
      </c>
      <c r="CK203" s="52">
        <v>649</v>
      </c>
      <c r="CL203" s="52">
        <v>578</v>
      </c>
      <c r="CM203" s="52">
        <v>465</v>
      </c>
      <c r="CN203" s="52">
        <v>427</v>
      </c>
      <c r="CO203" s="52">
        <v>388</v>
      </c>
      <c r="CP203" s="52">
        <v>392</v>
      </c>
      <c r="CQ203" s="52">
        <v>334</v>
      </c>
      <c r="CR203" s="52">
        <v>273</v>
      </c>
      <c r="CS203" s="52">
        <v>239</v>
      </c>
      <c r="CT203" s="52">
        <v>222</v>
      </c>
      <c r="CU203" s="52">
        <v>168</v>
      </c>
      <c r="CV203" s="52">
        <v>192</v>
      </c>
      <c r="CW203" s="52">
        <v>153</v>
      </c>
      <c r="CX203" s="52">
        <v>113</v>
      </c>
      <c r="CY203" s="52">
        <v>376</v>
      </c>
      <c r="CZ203" s="52">
        <v>535</v>
      </c>
      <c r="DA203" s="52">
        <v>587</v>
      </c>
      <c r="DB203" s="52">
        <v>646</v>
      </c>
      <c r="DC203" s="52">
        <v>642</v>
      </c>
      <c r="DD203" s="52">
        <v>653</v>
      </c>
      <c r="DE203" s="52">
        <v>644</v>
      </c>
      <c r="DF203" s="52">
        <v>635</v>
      </c>
      <c r="DG203" s="52">
        <v>702</v>
      </c>
      <c r="DH203" s="52">
        <v>678</v>
      </c>
      <c r="DI203" s="52">
        <v>722</v>
      </c>
      <c r="DJ203" s="52">
        <v>678</v>
      </c>
      <c r="DK203" s="52">
        <v>659</v>
      </c>
      <c r="DL203" s="52">
        <v>703</v>
      </c>
      <c r="DM203" s="52">
        <v>749</v>
      </c>
      <c r="DN203" s="52">
        <v>686</v>
      </c>
      <c r="DO203" s="52">
        <v>590</v>
      </c>
      <c r="DP203" s="52">
        <v>619</v>
      </c>
      <c r="DQ203" s="52">
        <v>646</v>
      </c>
      <c r="DR203" s="52">
        <v>617</v>
      </c>
      <c r="DS203" s="52">
        <v>454</v>
      </c>
      <c r="DT203" s="52">
        <v>497</v>
      </c>
      <c r="DU203" s="52">
        <v>591</v>
      </c>
      <c r="DV203" s="52">
        <v>629</v>
      </c>
      <c r="DW203" s="52">
        <v>703</v>
      </c>
      <c r="DX203" s="52">
        <v>697</v>
      </c>
      <c r="DY203" s="52">
        <v>791</v>
      </c>
      <c r="DZ203" s="52">
        <v>768</v>
      </c>
      <c r="EA203" s="52">
        <v>798</v>
      </c>
      <c r="EB203" s="52">
        <v>776</v>
      </c>
      <c r="EC203" s="52">
        <v>826</v>
      </c>
      <c r="ED203" s="52">
        <v>720</v>
      </c>
      <c r="EE203" s="52">
        <v>753</v>
      </c>
      <c r="EF203" s="52">
        <v>748</v>
      </c>
      <c r="EG203" s="52">
        <v>806</v>
      </c>
      <c r="EH203" s="52">
        <v>779</v>
      </c>
      <c r="EI203" s="52">
        <v>845</v>
      </c>
      <c r="EJ203" s="52">
        <v>748</v>
      </c>
      <c r="EK203" s="52">
        <v>777</v>
      </c>
      <c r="EL203" s="52">
        <v>762</v>
      </c>
      <c r="EM203" s="52">
        <v>805</v>
      </c>
      <c r="EN203" s="52">
        <v>850</v>
      </c>
      <c r="EO203" s="52">
        <v>760</v>
      </c>
      <c r="EP203" s="52">
        <v>676</v>
      </c>
      <c r="EQ203" s="52">
        <v>714</v>
      </c>
      <c r="ER203" s="52">
        <v>766</v>
      </c>
      <c r="ES203" s="52">
        <v>778</v>
      </c>
      <c r="ET203" s="52">
        <v>809</v>
      </c>
      <c r="EU203" s="52">
        <v>881</v>
      </c>
      <c r="EV203" s="52">
        <v>1024</v>
      </c>
      <c r="EW203" s="52">
        <v>941</v>
      </c>
      <c r="EX203" s="52">
        <v>1013</v>
      </c>
      <c r="EY203" s="52">
        <v>1030</v>
      </c>
      <c r="EZ203" s="52">
        <v>1021</v>
      </c>
      <c r="FA203" s="52">
        <v>1051</v>
      </c>
      <c r="FB203" s="52">
        <v>1063</v>
      </c>
      <c r="FC203" s="52">
        <v>1054</v>
      </c>
      <c r="FD203" s="52">
        <v>1037</v>
      </c>
      <c r="FE203" s="52">
        <v>1026</v>
      </c>
      <c r="FF203" s="52">
        <v>903</v>
      </c>
      <c r="FG203" s="52">
        <v>943</v>
      </c>
      <c r="FH203" s="52">
        <v>865</v>
      </c>
      <c r="FI203" s="52">
        <v>922</v>
      </c>
      <c r="FJ203" s="52">
        <v>833</v>
      </c>
      <c r="FK203" s="52">
        <v>822</v>
      </c>
      <c r="FL203" s="52">
        <v>799</v>
      </c>
      <c r="FM203" s="52">
        <v>753</v>
      </c>
      <c r="FN203" s="52">
        <v>840</v>
      </c>
      <c r="FO203" s="52">
        <v>805</v>
      </c>
      <c r="FP203" s="52">
        <v>720</v>
      </c>
      <c r="FQ203" s="52">
        <v>751</v>
      </c>
      <c r="FR203" s="52">
        <v>833</v>
      </c>
      <c r="FS203" s="52">
        <v>862</v>
      </c>
      <c r="FT203" s="52">
        <v>898</v>
      </c>
      <c r="FU203" s="52">
        <v>952</v>
      </c>
      <c r="FV203" s="52">
        <v>691</v>
      </c>
      <c r="FW203" s="52">
        <v>665</v>
      </c>
      <c r="FX203" s="52">
        <v>736</v>
      </c>
      <c r="FY203" s="52">
        <v>630</v>
      </c>
      <c r="FZ203" s="52">
        <v>546</v>
      </c>
      <c r="GA203" s="52">
        <v>452</v>
      </c>
      <c r="GB203" s="52">
        <v>427</v>
      </c>
      <c r="GC203" s="52">
        <v>439</v>
      </c>
      <c r="GD203" s="52">
        <v>393</v>
      </c>
      <c r="GE203" s="52">
        <v>404</v>
      </c>
      <c r="GF203" s="52">
        <v>364</v>
      </c>
      <c r="GG203" s="52">
        <v>291</v>
      </c>
      <c r="GH203" s="52">
        <v>297</v>
      </c>
      <c r="GI203" s="52">
        <v>276</v>
      </c>
      <c r="GJ203" s="52">
        <v>204</v>
      </c>
      <c r="GK203" s="52">
        <v>182</v>
      </c>
      <c r="GL203" s="53">
        <v>968</v>
      </c>
    </row>
    <row r="204" spans="1:194" s="1" customFormat="1" hidden="1" x14ac:dyDescent="0.25">
      <c r="A204" s="31" t="s">
        <v>247</v>
      </c>
      <c r="B204" s="1" t="s">
        <v>436</v>
      </c>
      <c r="C204" s="30" t="str">
        <f t="shared" ref="C204:C267" si="94">CONCATENATE(A204," - ",B204)</f>
        <v>LA England - Arun</v>
      </c>
      <c r="D204" s="51">
        <f t="shared" si="85"/>
        <v>62456</v>
      </c>
      <c r="E204" s="51">
        <f t="shared" si="86"/>
        <v>69592</v>
      </c>
      <c r="F204" s="52">
        <f t="shared" si="87"/>
        <v>161123</v>
      </c>
      <c r="G204" s="52">
        <f t="shared" si="88"/>
        <v>77506</v>
      </c>
      <c r="H204" s="53">
        <f t="shared" si="89"/>
        <v>83617</v>
      </c>
      <c r="I204" s="53">
        <f t="shared" si="90"/>
        <v>62456</v>
      </c>
      <c r="J204" s="53">
        <f t="shared" si="91"/>
        <v>69592</v>
      </c>
      <c r="K204" s="50">
        <f t="shared" si="92"/>
        <v>15050</v>
      </c>
      <c r="L204" s="51">
        <f t="shared" si="93"/>
        <v>14025</v>
      </c>
      <c r="M204" s="52">
        <v>686</v>
      </c>
      <c r="N204" s="52">
        <v>733</v>
      </c>
      <c r="O204" s="52">
        <v>751</v>
      </c>
      <c r="P204" s="52">
        <v>841</v>
      </c>
      <c r="Q204" s="52">
        <v>859</v>
      </c>
      <c r="R204" s="52">
        <v>877</v>
      </c>
      <c r="S204" s="52">
        <v>781</v>
      </c>
      <c r="T204" s="52">
        <v>921</v>
      </c>
      <c r="U204" s="52">
        <v>922</v>
      </c>
      <c r="V204" s="52">
        <v>896</v>
      </c>
      <c r="W204" s="52">
        <v>944</v>
      </c>
      <c r="X204" s="52">
        <v>930</v>
      </c>
      <c r="Y204" s="52">
        <v>890</v>
      </c>
      <c r="Z204" s="52">
        <v>837</v>
      </c>
      <c r="AA204" s="52">
        <v>835</v>
      </c>
      <c r="AB204" s="52">
        <v>811</v>
      </c>
      <c r="AC204" s="52">
        <v>781</v>
      </c>
      <c r="AD204" s="52">
        <v>755</v>
      </c>
      <c r="AE204" s="52">
        <v>694</v>
      </c>
      <c r="AF204" s="52">
        <v>638</v>
      </c>
      <c r="AG204" s="52">
        <v>574</v>
      </c>
      <c r="AH204" s="52">
        <v>672</v>
      </c>
      <c r="AI204" s="52">
        <v>696</v>
      </c>
      <c r="AJ204" s="52">
        <v>786</v>
      </c>
      <c r="AK204" s="52">
        <v>771</v>
      </c>
      <c r="AL204" s="52">
        <v>822</v>
      </c>
      <c r="AM204" s="52">
        <v>753</v>
      </c>
      <c r="AN204" s="52">
        <v>818</v>
      </c>
      <c r="AO204" s="52">
        <v>771</v>
      </c>
      <c r="AP204" s="52">
        <v>845</v>
      </c>
      <c r="AQ204" s="52">
        <v>865</v>
      </c>
      <c r="AR204" s="52">
        <v>782</v>
      </c>
      <c r="AS204" s="52">
        <v>782</v>
      </c>
      <c r="AT204" s="52">
        <v>757</v>
      </c>
      <c r="AU204" s="52">
        <v>815</v>
      </c>
      <c r="AV204" s="52">
        <v>754</v>
      </c>
      <c r="AW204" s="52">
        <v>761</v>
      </c>
      <c r="AX204" s="52">
        <v>800</v>
      </c>
      <c r="AY204" s="52">
        <v>790</v>
      </c>
      <c r="AZ204" s="52">
        <v>843</v>
      </c>
      <c r="BA204" s="52">
        <v>801</v>
      </c>
      <c r="BB204" s="52">
        <v>910</v>
      </c>
      <c r="BC204" s="52">
        <v>760</v>
      </c>
      <c r="BD204" s="52">
        <v>758</v>
      </c>
      <c r="BE204" s="52">
        <v>777</v>
      </c>
      <c r="BF204" s="52">
        <v>792</v>
      </c>
      <c r="BG204" s="52">
        <v>786</v>
      </c>
      <c r="BH204" s="52">
        <v>930</v>
      </c>
      <c r="BI204" s="52">
        <v>945</v>
      </c>
      <c r="BJ204" s="52">
        <v>1063</v>
      </c>
      <c r="BK204" s="52">
        <v>1051</v>
      </c>
      <c r="BL204" s="52">
        <v>1162</v>
      </c>
      <c r="BM204" s="52">
        <v>1085</v>
      </c>
      <c r="BN204" s="52">
        <v>1129</v>
      </c>
      <c r="BO204" s="52">
        <v>1076</v>
      </c>
      <c r="BP204" s="52">
        <v>1176</v>
      </c>
      <c r="BQ204" s="52">
        <v>1139</v>
      </c>
      <c r="BR204" s="52">
        <v>1066</v>
      </c>
      <c r="BS204" s="52">
        <v>1065</v>
      </c>
      <c r="BT204" s="52">
        <v>1048</v>
      </c>
      <c r="BU204" s="52">
        <v>1042</v>
      </c>
      <c r="BV204" s="52">
        <v>1024</v>
      </c>
      <c r="BW204" s="52">
        <v>987</v>
      </c>
      <c r="BX204" s="52">
        <v>1029</v>
      </c>
      <c r="BY204" s="52">
        <v>953</v>
      </c>
      <c r="BZ204" s="52">
        <v>1015</v>
      </c>
      <c r="CA204" s="52">
        <v>1010</v>
      </c>
      <c r="CB204" s="52">
        <v>980</v>
      </c>
      <c r="CC204" s="52">
        <v>1025</v>
      </c>
      <c r="CD204" s="52">
        <v>987</v>
      </c>
      <c r="CE204" s="52">
        <v>1137</v>
      </c>
      <c r="CF204" s="52">
        <v>1170</v>
      </c>
      <c r="CG204" s="52">
        <v>1260</v>
      </c>
      <c r="CH204" s="52">
        <v>1366</v>
      </c>
      <c r="CI204" s="52">
        <v>1021</v>
      </c>
      <c r="CJ204" s="52">
        <v>1061</v>
      </c>
      <c r="CK204" s="52">
        <v>998</v>
      </c>
      <c r="CL204" s="52">
        <v>934</v>
      </c>
      <c r="CM204" s="52">
        <v>775</v>
      </c>
      <c r="CN204" s="52">
        <v>679</v>
      </c>
      <c r="CO204" s="52">
        <v>661</v>
      </c>
      <c r="CP204" s="52">
        <v>633</v>
      </c>
      <c r="CQ204" s="52">
        <v>649</v>
      </c>
      <c r="CR204" s="52">
        <v>574</v>
      </c>
      <c r="CS204" s="52">
        <v>504</v>
      </c>
      <c r="CT204" s="52">
        <v>464</v>
      </c>
      <c r="CU204" s="52">
        <v>402</v>
      </c>
      <c r="CV204" s="52">
        <v>339</v>
      </c>
      <c r="CW204" s="52">
        <v>288</v>
      </c>
      <c r="CX204" s="52">
        <v>280</v>
      </c>
      <c r="CY204" s="52">
        <v>901</v>
      </c>
      <c r="CZ204" s="52">
        <v>674</v>
      </c>
      <c r="DA204" s="52">
        <v>683</v>
      </c>
      <c r="DB204" s="52">
        <v>699</v>
      </c>
      <c r="DC204" s="52">
        <v>740</v>
      </c>
      <c r="DD204" s="52">
        <v>867</v>
      </c>
      <c r="DE204" s="52">
        <v>814</v>
      </c>
      <c r="DF204" s="52">
        <v>783</v>
      </c>
      <c r="DG204" s="52">
        <v>841</v>
      </c>
      <c r="DH204" s="52">
        <v>936</v>
      </c>
      <c r="DI204" s="52">
        <v>811</v>
      </c>
      <c r="DJ204" s="52">
        <v>800</v>
      </c>
      <c r="DK204" s="52">
        <v>844</v>
      </c>
      <c r="DL204" s="52">
        <v>825</v>
      </c>
      <c r="DM204" s="52">
        <v>801</v>
      </c>
      <c r="DN204" s="52">
        <v>754</v>
      </c>
      <c r="DO204" s="52">
        <v>681</v>
      </c>
      <c r="DP204" s="52">
        <v>722</v>
      </c>
      <c r="DQ204" s="52">
        <v>750</v>
      </c>
      <c r="DR204" s="52">
        <v>746</v>
      </c>
      <c r="DS204" s="52">
        <v>637</v>
      </c>
      <c r="DT204" s="52">
        <v>551</v>
      </c>
      <c r="DU204" s="52">
        <v>609</v>
      </c>
      <c r="DV204" s="52">
        <v>672</v>
      </c>
      <c r="DW204" s="52">
        <v>727</v>
      </c>
      <c r="DX204" s="52">
        <v>703</v>
      </c>
      <c r="DY204" s="52">
        <v>731</v>
      </c>
      <c r="DZ204" s="52">
        <v>752</v>
      </c>
      <c r="EA204" s="52">
        <v>644</v>
      </c>
      <c r="EB204" s="52">
        <v>751</v>
      </c>
      <c r="EC204" s="52">
        <v>811</v>
      </c>
      <c r="ED204" s="52">
        <v>828</v>
      </c>
      <c r="EE204" s="52">
        <v>911</v>
      </c>
      <c r="EF204" s="52">
        <v>870</v>
      </c>
      <c r="EG204" s="52">
        <v>827</v>
      </c>
      <c r="EH204" s="52">
        <v>840</v>
      </c>
      <c r="EI204" s="52">
        <v>799</v>
      </c>
      <c r="EJ204" s="52">
        <v>913</v>
      </c>
      <c r="EK204" s="52">
        <v>792</v>
      </c>
      <c r="EL204" s="52">
        <v>888</v>
      </c>
      <c r="EM204" s="52">
        <v>874</v>
      </c>
      <c r="EN204" s="52">
        <v>1004</v>
      </c>
      <c r="EO204" s="52">
        <v>838</v>
      </c>
      <c r="EP204" s="52">
        <v>867</v>
      </c>
      <c r="EQ204" s="52">
        <v>843</v>
      </c>
      <c r="ER204" s="52">
        <v>784</v>
      </c>
      <c r="ES204" s="52">
        <v>909</v>
      </c>
      <c r="ET204" s="52">
        <v>987</v>
      </c>
      <c r="EU204" s="52">
        <v>936</v>
      </c>
      <c r="EV204" s="52">
        <v>1069</v>
      </c>
      <c r="EW204" s="52">
        <v>1123</v>
      </c>
      <c r="EX204" s="52">
        <v>1053</v>
      </c>
      <c r="EY204" s="52">
        <v>1142</v>
      </c>
      <c r="EZ204" s="52">
        <v>1133</v>
      </c>
      <c r="FA204" s="52">
        <v>1179</v>
      </c>
      <c r="FB204" s="52">
        <v>1156</v>
      </c>
      <c r="FC204" s="52">
        <v>1286</v>
      </c>
      <c r="FD204" s="52">
        <v>1232</v>
      </c>
      <c r="FE204" s="52">
        <v>1133</v>
      </c>
      <c r="FF204" s="52">
        <v>1270</v>
      </c>
      <c r="FG204" s="52">
        <v>1192</v>
      </c>
      <c r="FH204" s="52">
        <v>1150</v>
      </c>
      <c r="FI204" s="52">
        <v>1190</v>
      </c>
      <c r="FJ204" s="52">
        <v>1150</v>
      </c>
      <c r="FK204" s="52">
        <v>1189</v>
      </c>
      <c r="FL204" s="52">
        <v>1116</v>
      </c>
      <c r="FM204" s="52">
        <v>1136</v>
      </c>
      <c r="FN204" s="52">
        <v>1137</v>
      </c>
      <c r="FO204" s="52">
        <v>1091</v>
      </c>
      <c r="FP204" s="52">
        <v>1251</v>
      </c>
      <c r="FQ204" s="52">
        <v>1175</v>
      </c>
      <c r="FR204" s="52">
        <v>1232</v>
      </c>
      <c r="FS204" s="52">
        <v>1359</v>
      </c>
      <c r="FT204" s="52">
        <v>1414</v>
      </c>
      <c r="FU204" s="52">
        <v>1583</v>
      </c>
      <c r="FV204" s="52">
        <v>1250</v>
      </c>
      <c r="FW204" s="52">
        <v>1138</v>
      </c>
      <c r="FX204" s="52">
        <v>1062</v>
      </c>
      <c r="FY204" s="52">
        <v>1121</v>
      </c>
      <c r="FZ204" s="52">
        <v>856</v>
      </c>
      <c r="GA204" s="52">
        <v>756</v>
      </c>
      <c r="GB204" s="52">
        <v>901</v>
      </c>
      <c r="GC204" s="52">
        <v>856</v>
      </c>
      <c r="GD204" s="52">
        <v>775</v>
      </c>
      <c r="GE204" s="52">
        <v>730</v>
      </c>
      <c r="GF204" s="52">
        <v>675</v>
      </c>
      <c r="GG204" s="52">
        <v>607</v>
      </c>
      <c r="GH204" s="52">
        <v>548</v>
      </c>
      <c r="GI204" s="52">
        <v>442</v>
      </c>
      <c r="GJ204" s="52">
        <v>492</v>
      </c>
      <c r="GK204" s="52">
        <v>404</v>
      </c>
      <c r="GL204" s="53">
        <v>1794</v>
      </c>
    </row>
    <row r="205" spans="1:194" s="1" customFormat="1" hidden="1" x14ac:dyDescent="0.25">
      <c r="A205" s="31" t="s">
        <v>247</v>
      </c>
      <c r="B205" s="1" t="s">
        <v>437</v>
      </c>
      <c r="C205" s="30" t="str">
        <f t="shared" si="94"/>
        <v>LA England - Ashfield</v>
      </c>
      <c r="D205" s="51">
        <f t="shared" si="85"/>
        <v>49048</v>
      </c>
      <c r="E205" s="51">
        <f t="shared" si="86"/>
        <v>52268</v>
      </c>
      <c r="F205" s="52">
        <f t="shared" si="87"/>
        <v>128337</v>
      </c>
      <c r="G205" s="52">
        <f t="shared" si="88"/>
        <v>62869</v>
      </c>
      <c r="H205" s="53">
        <f t="shared" si="89"/>
        <v>65468</v>
      </c>
      <c r="I205" s="53">
        <f t="shared" si="90"/>
        <v>49048</v>
      </c>
      <c r="J205" s="53">
        <f t="shared" si="91"/>
        <v>52268</v>
      </c>
      <c r="K205" s="50">
        <f t="shared" si="92"/>
        <v>13821</v>
      </c>
      <c r="L205" s="51">
        <f t="shared" si="93"/>
        <v>13200</v>
      </c>
      <c r="M205" s="52">
        <v>675</v>
      </c>
      <c r="N205" s="52">
        <v>721</v>
      </c>
      <c r="O205" s="52">
        <v>692</v>
      </c>
      <c r="P205" s="52">
        <v>802</v>
      </c>
      <c r="Q205" s="52">
        <v>760</v>
      </c>
      <c r="R205" s="52">
        <v>785</v>
      </c>
      <c r="S205" s="52">
        <v>809</v>
      </c>
      <c r="T205" s="52">
        <v>814</v>
      </c>
      <c r="U205" s="52">
        <v>880</v>
      </c>
      <c r="V205" s="52">
        <v>828</v>
      </c>
      <c r="W205" s="52">
        <v>792</v>
      </c>
      <c r="X205" s="52">
        <v>770</v>
      </c>
      <c r="Y205" s="52">
        <v>756</v>
      </c>
      <c r="Z205" s="52">
        <v>769</v>
      </c>
      <c r="AA205" s="52">
        <v>768</v>
      </c>
      <c r="AB205" s="52">
        <v>748</v>
      </c>
      <c r="AC205" s="52">
        <v>712</v>
      </c>
      <c r="AD205" s="52">
        <v>740</v>
      </c>
      <c r="AE205" s="52">
        <v>664</v>
      </c>
      <c r="AF205" s="52">
        <v>611</v>
      </c>
      <c r="AG205" s="52">
        <v>623</v>
      </c>
      <c r="AH205" s="52">
        <v>661</v>
      </c>
      <c r="AI205" s="52">
        <v>673</v>
      </c>
      <c r="AJ205" s="52">
        <v>748</v>
      </c>
      <c r="AK205" s="52">
        <v>781</v>
      </c>
      <c r="AL205" s="52">
        <v>675</v>
      </c>
      <c r="AM205" s="52">
        <v>774</v>
      </c>
      <c r="AN205" s="52">
        <v>741</v>
      </c>
      <c r="AO205" s="52">
        <v>808</v>
      </c>
      <c r="AP205" s="52">
        <v>821</v>
      </c>
      <c r="AQ205" s="52">
        <v>842</v>
      </c>
      <c r="AR205" s="52">
        <v>841</v>
      </c>
      <c r="AS205" s="52">
        <v>871</v>
      </c>
      <c r="AT205" s="52">
        <v>799</v>
      </c>
      <c r="AU205" s="52">
        <v>863</v>
      </c>
      <c r="AV205" s="52">
        <v>757</v>
      </c>
      <c r="AW205" s="52">
        <v>765</v>
      </c>
      <c r="AX205" s="52">
        <v>762</v>
      </c>
      <c r="AY205" s="52">
        <v>794</v>
      </c>
      <c r="AZ205" s="52">
        <v>766</v>
      </c>
      <c r="BA205" s="52">
        <v>803</v>
      </c>
      <c r="BB205" s="52">
        <v>710</v>
      </c>
      <c r="BC205" s="52">
        <v>701</v>
      </c>
      <c r="BD205" s="52">
        <v>656</v>
      </c>
      <c r="BE205" s="52">
        <v>765</v>
      </c>
      <c r="BF205" s="52">
        <v>677</v>
      </c>
      <c r="BG205" s="52">
        <v>741</v>
      </c>
      <c r="BH205" s="52">
        <v>821</v>
      </c>
      <c r="BI205" s="52">
        <v>892</v>
      </c>
      <c r="BJ205" s="52">
        <v>920</v>
      </c>
      <c r="BK205" s="52">
        <v>905</v>
      </c>
      <c r="BL205" s="52">
        <v>944</v>
      </c>
      <c r="BM205" s="52">
        <v>923</v>
      </c>
      <c r="BN205" s="52">
        <v>947</v>
      </c>
      <c r="BO205" s="52">
        <v>923</v>
      </c>
      <c r="BP205" s="52">
        <v>1003</v>
      </c>
      <c r="BQ205" s="52">
        <v>946</v>
      </c>
      <c r="BR205" s="52">
        <v>973</v>
      </c>
      <c r="BS205" s="52">
        <v>856</v>
      </c>
      <c r="BT205" s="52">
        <v>894</v>
      </c>
      <c r="BU205" s="52">
        <v>859</v>
      </c>
      <c r="BV205" s="52">
        <v>803</v>
      </c>
      <c r="BW205" s="52">
        <v>743</v>
      </c>
      <c r="BX205" s="52">
        <v>735</v>
      </c>
      <c r="BY205" s="52">
        <v>667</v>
      </c>
      <c r="BZ205" s="52">
        <v>655</v>
      </c>
      <c r="CA205" s="52">
        <v>673</v>
      </c>
      <c r="CB205" s="52">
        <v>689</v>
      </c>
      <c r="CC205" s="52">
        <v>630</v>
      </c>
      <c r="CD205" s="52">
        <v>668</v>
      </c>
      <c r="CE205" s="52">
        <v>683</v>
      </c>
      <c r="CF205" s="52">
        <v>651</v>
      </c>
      <c r="CG205" s="52">
        <v>667</v>
      </c>
      <c r="CH205" s="52">
        <v>700</v>
      </c>
      <c r="CI205" s="52">
        <v>526</v>
      </c>
      <c r="CJ205" s="52">
        <v>538</v>
      </c>
      <c r="CK205" s="52">
        <v>587</v>
      </c>
      <c r="CL205" s="52">
        <v>560</v>
      </c>
      <c r="CM205" s="52">
        <v>422</v>
      </c>
      <c r="CN205" s="52">
        <v>393</v>
      </c>
      <c r="CO205" s="52">
        <v>355</v>
      </c>
      <c r="CP205" s="52">
        <v>348</v>
      </c>
      <c r="CQ205" s="52">
        <v>291</v>
      </c>
      <c r="CR205" s="52">
        <v>286</v>
      </c>
      <c r="CS205" s="52">
        <v>216</v>
      </c>
      <c r="CT205" s="52">
        <v>227</v>
      </c>
      <c r="CU205" s="52">
        <v>165</v>
      </c>
      <c r="CV205" s="52">
        <v>151</v>
      </c>
      <c r="CW205" s="52">
        <v>125</v>
      </c>
      <c r="CX205" s="52">
        <v>101</v>
      </c>
      <c r="CY205" s="52">
        <v>294</v>
      </c>
      <c r="CZ205" s="52">
        <v>607</v>
      </c>
      <c r="DA205" s="52">
        <v>677</v>
      </c>
      <c r="DB205" s="52">
        <v>622</v>
      </c>
      <c r="DC205" s="52">
        <v>767</v>
      </c>
      <c r="DD205" s="52">
        <v>750</v>
      </c>
      <c r="DE205" s="52">
        <v>755</v>
      </c>
      <c r="DF205" s="52">
        <v>782</v>
      </c>
      <c r="DG205" s="52">
        <v>774</v>
      </c>
      <c r="DH205" s="52">
        <v>790</v>
      </c>
      <c r="DI205" s="52">
        <v>837</v>
      </c>
      <c r="DJ205" s="52">
        <v>779</v>
      </c>
      <c r="DK205" s="52">
        <v>805</v>
      </c>
      <c r="DL205" s="52">
        <v>784</v>
      </c>
      <c r="DM205" s="52">
        <v>759</v>
      </c>
      <c r="DN205" s="52">
        <v>710</v>
      </c>
      <c r="DO205" s="52">
        <v>692</v>
      </c>
      <c r="DP205" s="52">
        <v>653</v>
      </c>
      <c r="DQ205" s="52">
        <v>657</v>
      </c>
      <c r="DR205" s="52">
        <v>706</v>
      </c>
      <c r="DS205" s="52">
        <v>564</v>
      </c>
      <c r="DT205" s="52">
        <v>558</v>
      </c>
      <c r="DU205" s="52">
        <v>600</v>
      </c>
      <c r="DV205" s="52">
        <v>673</v>
      </c>
      <c r="DW205" s="52">
        <v>706</v>
      </c>
      <c r="DX205" s="52">
        <v>805</v>
      </c>
      <c r="DY205" s="52">
        <v>722</v>
      </c>
      <c r="DZ205" s="52">
        <v>802</v>
      </c>
      <c r="EA205" s="52">
        <v>750</v>
      </c>
      <c r="EB205" s="52">
        <v>890</v>
      </c>
      <c r="EC205" s="52">
        <v>949</v>
      </c>
      <c r="ED205" s="52">
        <v>935</v>
      </c>
      <c r="EE205" s="52">
        <v>932</v>
      </c>
      <c r="EF205" s="52">
        <v>911</v>
      </c>
      <c r="EG205" s="52">
        <v>919</v>
      </c>
      <c r="EH205" s="52">
        <v>898</v>
      </c>
      <c r="EI205" s="52">
        <v>864</v>
      </c>
      <c r="EJ205" s="52">
        <v>827</v>
      </c>
      <c r="EK205" s="52">
        <v>807</v>
      </c>
      <c r="EL205" s="52">
        <v>775</v>
      </c>
      <c r="EM205" s="52">
        <v>876</v>
      </c>
      <c r="EN205" s="52">
        <v>842</v>
      </c>
      <c r="EO205" s="52">
        <v>783</v>
      </c>
      <c r="EP205" s="52">
        <v>745</v>
      </c>
      <c r="EQ205" s="52">
        <v>691</v>
      </c>
      <c r="ER205" s="52">
        <v>721</v>
      </c>
      <c r="ES205" s="52">
        <v>751</v>
      </c>
      <c r="ET205" s="52">
        <v>824</v>
      </c>
      <c r="EU205" s="52">
        <v>881</v>
      </c>
      <c r="EV205" s="52">
        <v>977</v>
      </c>
      <c r="EW205" s="52">
        <v>961</v>
      </c>
      <c r="EX205" s="52">
        <v>971</v>
      </c>
      <c r="EY205" s="52">
        <v>980</v>
      </c>
      <c r="EZ205" s="52">
        <v>1011</v>
      </c>
      <c r="FA205" s="52">
        <v>958</v>
      </c>
      <c r="FB205" s="52">
        <v>926</v>
      </c>
      <c r="FC205" s="52">
        <v>1038</v>
      </c>
      <c r="FD205" s="52">
        <v>869</v>
      </c>
      <c r="FE205" s="52">
        <v>979</v>
      </c>
      <c r="FF205" s="52">
        <v>886</v>
      </c>
      <c r="FG205" s="52">
        <v>848</v>
      </c>
      <c r="FH205" s="52">
        <v>883</v>
      </c>
      <c r="FI205" s="52">
        <v>828</v>
      </c>
      <c r="FJ205" s="52">
        <v>700</v>
      </c>
      <c r="FK205" s="52">
        <v>715</v>
      </c>
      <c r="FL205" s="52">
        <v>713</v>
      </c>
      <c r="FM205" s="52">
        <v>676</v>
      </c>
      <c r="FN205" s="52">
        <v>711</v>
      </c>
      <c r="FO205" s="52">
        <v>679</v>
      </c>
      <c r="FP205" s="52">
        <v>718</v>
      </c>
      <c r="FQ205" s="52">
        <v>663</v>
      </c>
      <c r="FR205" s="52">
        <v>694</v>
      </c>
      <c r="FS205" s="52">
        <v>687</v>
      </c>
      <c r="FT205" s="52">
        <v>757</v>
      </c>
      <c r="FU205" s="52">
        <v>711</v>
      </c>
      <c r="FV205" s="52">
        <v>626</v>
      </c>
      <c r="FW205" s="52">
        <v>636</v>
      </c>
      <c r="FX205" s="52">
        <v>610</v>
      </c>
      <c r="FY205" s="52">
        <v>595</v>
      </c>
      <c r="FZ205" s="52">
        <v>480</v>
      </c>
      <c r="GA205" s="52">
        <v>454</v>
      </c>
      <c r="GB205" s="52">
        <v>444</v>
      </c>
      <c r="GC205" s="52">
        <v>433</v>
      </c>
      <c r="GD205" s="52">
        <v>368</v>
      </c>
      <c r="GE205" s="52">
        <v>358</v>
      </c>
      <c r="GF205" s="52">
        <v>319</v>
      </c>
      <c r="GG205" s="52">
        <v>240</v>
      </c>
      <c r="GH205" s="52">
        <v>267</v>
      </c>
      <c r="GI205" s="52">
        <v>205</v>
      </c>
      <c r="GJ205" s="52">
        <v>189</v>
      </c>
      <c r="GK205" s="52">
        <v>165</v>
      </c>
      <c r="GL205" s="53">
        <v>633</v>
      </c>
    </row>
    <row r="206" spans="1:194" s="1" customFormat="1" hidden="1" x14ac:dyDescent="0.25">
      <c r="A206" s="31" t="s">
        <v>247</v>
      </c>
      <c r="B206" s="1" t="s">
        <v>438</v>
      </c>
      <c r="C206" s="30" t="str">
        <f t="shared" si="94"/>
        <v>LA England - Ashford</v>
      </c>
      <c r="D206" s="51">
        <f t="shared" si="85"/>
        <v>48372</v>
      </c>
      <c r="E206" s="51">
        <f t="shared" si="86"/>
        <v>52521</v>
      </c>
      <c r="F206" s="52">
        <f t="shared" si="87"/>
        <v>131018</v>
      </c>
      <c r="G206" s="52">
        <f t="shared" si="88"/>
        <v>63653</v>
      </c>
      <c r="H206" s="53">
        <f t="shared" si="89"/>
        <v>67365</v>
      </c>
      <c r="I206" s="53">
        <f t="shared" si="90"/>
        <v>48372</v>
      </c>
      <c r="J206" s="53">
        <f t="shared" si="91"/>
        <v>52521</v>
      </c>
      <c r="K206" s="50">
        <f t="shared" si="92"/>
        <v>15281</v>
      </c>
      <c r="L206" s="51">
        <f t="shared" si="93"/>
        <v>14844</v>
      </c>
      <c r="M206" s="52">
        <v>712</v>
      </c>
      <c r="N206" s="52">
        <v>735</v>
      </c>
      <c r="O206" s="52">
        <v>833</v>
      </c>
      <c r="P206" s="52">
        <v>855</v>
      </c>
      <c r="Q206" s="52">
        <v>834</v>
      </c>
      <c r="R206" s="52">
        <v>896</v>
      </c>
      <c r="S206" s="52">
        <v>867</v>
      </c>
      <c r="T206" s="52">
        <v>909</v>
      </c>
      <c r="U206" s="52">
        <v>950</v>
      </c>
      <c r="V206" s="52">
        <v>900</v>
      </c>
      <c r="W206" s="52">
        <v>843</v>
      </c>
      <c r="X206" s="52">
        <v>916</v>
      </c>
      <c r="Y206" s="52">
        <v>938</v>
      </c>
      <c r="Z206" s="52">
        <v>860</v>
      </c>
      <c r="AA206" s="52">
        <v>838</v>
      </c>
      <c r="AB206" s="52">
        <v>803</v>
      </c>
      <c r="AC206" s="52">
        <v>852</v>
      </c>
      <c r="AD206" s="52">
        <v>740</v>
      </c>
      <c r="AE206" s="52">
        <v>755</v>
      </c>
      <c r="AF206" s="52">
        <v>588</v>
      </c>
      <c r="AG206" s="52">
        <v>517</v>
      </c>
      <c r="AH206" s="52">
        <v>533</v>
      </c>
      <c r="AI206" s="52">
        <v>554</v>
      </c>
      <c r="AJ206" s="52">
        <v>691</v>
      </c>
      <c r="AK206" s="52">
        <v>658</v>
      </c>
      <c r="AL206" s="52">
        <v>747</v>
      </c>
      <c r="AM206" s="52">
        <v>706</v>
      </c>
      <c r="AN206" s="52">
        <v>744</v>
      </c>
      <c r="AO206" s="52">
        <v>803</v>
      </c>
      <c r="AP206" s="52">
        <v>717</v>
      </c>
      <c r="AQ206" s="52">
        <v>703</v>
      </c>
      <c r="AR206" s="52">
        <v>764</v>
      </c>
      <c r="AS206" s="52">
        <v>736</v>
      </c>
      <c r="AT206" s="52">
        <v>782</v>
      </c>
      <c r="AU206" s="52">
        <v>678</v>
      </c>
      <c r="AV206" s="52">
        <v>759</v>
      </c>
      <c r="AW206" s="52">
        <v>709</v>
      </c>
      <c r="AX206" s="52">
        <v>778</v>
      </c>
      <c r="AY206" s="52">
        <v>670</v>
      </c>
      <c r="AZ206" s="52">
        <v>748</v>
      </c>
      <c r="BA206" s="52">
        <v>769</v>
      </c>
      <c r="BB206" s="52">
        <v>752</v>
      </c>
      <c r="BC206" s="52">
        <v>755</v>
      </c>
      <c r="BD206" s="52">
        <v>754</v>
      </c>
      <c r="BE206" s="52">
        <v>766</v>
      </c>
      <c r="BF206" s="52">
        <v>803</v>
      </c>
      <c r="BG206" s="52">
        <v>817</v>
      </c>
      <c r="BH206" s="52">
        <v>819</v>
      </c>
      <c r="BI206" s="52">
        <v>878</v>
      </c>
      <c r="BJ206" s="52">
        <v>873</v>
      </c>
      <c r="BK206" s="52">
        <v>944</v>
      </c>
      <c r="BL206" s="52">
        <v>1034</v>
      </c>
      <c r="BM206" s="52">
        <v>1020</v>
      </c>
      <c r="BN206" s="52">
        <v>963</v>
      </c>
      <c r="BO206" s="52">
        <v>1032</v>
      </c>
      <c r="BP206" s="52">
        <v>974</v>
      </c>
      <c r="BQ206" s="52">
        <v>970</v>
      </c>
      <c r="BR206" s="52">
        <v>905</v>
      </c>
      <c r="BS206" s="52">
        <v>914</v>
      </c>
      <c r="BT206" s="52">
        <v>886</v>
      </c>
      <c r="BU206" s="52">
        <v>815</v>
      </c>
      <c r="BV206" s="52">
        <v>741</v>
      </c>
      <c r="BW206" s="52">
        <v>705</v>
      </c>
      <c r="BX206" s="52">
        <v>686</v>
      </c>
      <c r="BY206" s="52">
        <v>646</v>
      </c>
      <c r="BZ206" s="52">
        <v>678</v>
      </c>
      <c r="CA206" s="52">
        <v>612</v>
      </c>
      <c r="CB206" s="52">
        <v>658</v>
      </c>
      <c r="CC206" s="52">
        <v>670</v>
      </c>
      <c r="CD206" s="52">
        <v>621</v>
      </c>
      <c r="CE206" s="52">
        <v>662</v>
      </c>
      <c r="CF206" s="52">
        <v>668</v>
      </c>
      <c r="CG206" s="52">
        <v>764</v>
      </c>
      <c r="CH206" s="52">
        <v>784</v>
      </c>
      <c r="CI206" s="52">
        <v>568</v>
      </c>
      <c r="CJ206" s="52">
        <v>588</v>
      </c>
      <c r="CK206" s="52">
        <v>517</v>
      </c>
      <c r="CL206" s="52">
        <v>516</v>
      </c>
      <c r="CM206" s="52">
        <v>412</v>
      </c>
      <c r="CN206" s="52">
        <v>335</v>
      </c>
      <c r="CO206" s="52">
        <v>390</v>
      </c>
      <c r="CP206" s="52">
        <v>332</v>
      </c>
      <c r="CQ206" s="52">
        <v>300</v>
      </c>
      <c r="CR206" s="52">
        <v>272</v>
      </c>
      <c r="CS206" s="52">
        <v>241</v>
      </c>
      <c r="CT206" s="52">
        <v>230</v>
      </c>
      <c r="CU206" s="52">
        <v>184</v>
      </c>
      <c r="CV206" s="52">
        <v>144</v>
      </c>
      <c r="CW206" s="52">
        <v>156</v>
      </c>
      <c r="CX206" s="52">
        <v>120</v>
      </c>
      <c r="CY206" s="52">
        <v>389</v>
      </c>
      <c r="CZ206" s="52">
        <v>725</v>
      </c>
      <c r="DA206" s="52">
        <v>678</v>
      </c>
      <c r="DB206" s="52">
        <v>766</v>
      </c>
      <c r="DC206" s="52">
        <v>862</v>
      </c>
      <c r="DD206" s="52">
        <v>790</v>
      </c>
      <c r="DE206" s="52">
        <v>844</v>
      </c>
      <c r="DF206" s="52">
        <v>816</v>
      </c>
      <c r="DG206" s="52">
        <v>884</v>
      </c>
      <c r="DH206" s="52">
        <v>901</v>
      </c>
      <c r="DI206" s="52">
        <v>874</v>
      </c>
      <c r="DJ206" s="52">
        <v>872</v>
      </c>
      <c r="DK206" s="52">
        <v>898</v>
      </c>
      <c r="DL206" s="52">
        <v>879</v>
      </c>
      <c r="DM206" s="52">
        <v>885</v>
      </c>
      <c r="DN206" s="52">
        <v>772</v>
      </c>
      <c r="DO206" s="52">
        <v>796</v>
      </c>
      <c r="DP206" s="52">
        <v>793</v>
      </c>
      <c r="DQ206" s="52">
        <v>809</v>
      </c>
      <c r="DR206" s="52">
        <v>732</v>
      </c>
      <c r="DS206" s="52">
        <v>545</v>
      </c>
      <c r="DT206" s="52">
        <v>497</v>
      </c>
      <c r="DU206" s="52">
        <v>596</v>
      </c>
      <c r="DV206" s="52">
        <v>656</v>
      </c>
      <c r="DW206" s="52">
        <v>756</v>
      </c>
      <c r="DX206" s="52">
        <v>657</v>
      </c>
      <c r="DY206" s="52">
        <v>692</v>
      </c>
      <c r="DZ206" s="52">
        <v>706</v>
      </c>
      <c r="EA206" s="52">
        <v>722</v>
      </c>
      <c r="EB206" s="52">
        <v>766</v>
      </c>
      <c r="EC206" s="52">
        <v>794</v>
      </c>
      <c r="ED206" s="52">
        <v>787</v>
      </c>
      <c r="EE206" s="52">
        <v>813</v>
      </c>
      <c r="EF206" s="52">
        <v>803</v>
      </c>
      <c r="EG206" s="52">
        <v>828</v>
      </c>
      <c r="EH206" s="52">
        <v>865</v>
      </c>
      <c r="EI206" s="52">
        <v>826</v>
      </c>
      <c r="EJ206" s="52">
        <v>875</v>
      </c>
      <c r="EK206" s="52">
        <v>805</v>
      </c>
      <c r="EL206" s="52">
        <v>876</v>
      </c>
      <c r="EM206" s="52">
        <v>820</v>
      </c>
      <c r="EN206" s="52">
        <v>841</v>
      </c>
      <c r="EO206" s="52">
        <v>851</v>
      </c>
      <c r="EP206" s="52">
        <v>868</v>
      </c>
      <c r="EQ206" s="52">
        <v>807</v>
      </c>
      <c r="ER206" s="52">
        <v>807</v>
      </c>
      <c r="ES206" s="52">
        <v>813</v>
      </c>
      <c r="ET206" s="52">
        <v>886</v>
      </c>
      <c r="EU206" s="52">
        <v>910</v>
      </c>
      <c r="EV206" s="52">
        <v>976</v>
      </c>
      <c r="EW206" s="52">
        <v>1027</v>
      </c>
      <c r="EX206" s="52">
        <v>994</v>
      </c>
      <c r="EY206" s="52">
        <v>993</v>
      </c>
      <c r="EZ206" s="52">
        <v>1005</v>
      </c>
      <c r="FA206" s="52">
        <v>967</v>
      </c>
      <c r="FB206" s="52">
        <v>1020</v>
      </c>
      <c r="FC206" s="52">
        <v>970</v>
      </c>
      <c r="FD206" s="52">
        <v>974</v>
      </c>
      <c r="FE206" s="52">
        <v>935</v>
      </c>
      <c r="FF206" s="52">
        <v>877</v>
      </c>
      <c r="FG206" s="52">
        <v>838</v>
      </c>
      <c r="FH206" s="52">
        <v>791</v>
      </c>
      <c r="FI206" s="52">
        <v>785</v>
      </c>
      <c r="FJ206" s="52">
        <v>730</v>
      </c>
      <c r="FK206" s="52">
        <v>731</v>
      </c>
      <c r="FL206" s="52">
        <v>746</v>
      </c>
      <c r="FM206" s="52">
        <v>705</v>
      </c>
      <c r="FN206" s="52">
        <v>673</v>
      </c>
      <c r="FO206" s="52">
        <v>635</v>
      </c>
      <c r="FP206" s="52">
        <v>689</v>
      </c>
      <c r="FQ206" s="52">
        <v>672</v>
      </c>
      <c r="FR206" s="52">
        <v>708</v>
      </c>
      <c r="FS206" s="52">
        <v>770</v>
      </c>
      <c r="FT206" s="52">
        <v>796</v>
      </c>
      <c r="FU206" s="52">
        <v>907</v>
      </c>
      <c r="FV206" s="52">
        <v>680</v>
      </c>
      <c r="FW206" s="52">
        <v>644</v>
      </c>
      <c r="FX206" s="52">
        <v>654</v>
      </c>
      <c r="FY206" s="52">
        <v>605</v>
      </c>
      <c r="FZ206" s="52">
        <v>478</v>
      </c>
      <c r="GA206" s="52">
        <v>433</v>
      </c>
      <c r="GB206" s="52">
        <v>454</v>
      </c>
      <c r="GC206" s="52">
        <v>422</v>
      </c>
      <c r="GD206" s="52">
        <v>369</v>
      </c>
      <c r="GE206" s="52">
        <v>352</v>
      </c>
      <c r="GF206" s="52">
        <v>296</v>
      </c>
      <c r="GG206" s="52">
        <v>305</v>
      </c>
      <c r="GH206" s="52">
        <v>267</v>
      </c>
      <c r="GI206" s="52">
        <v>226</v>
      </c>
      <c r="GJ206" s="52">
        <v>225</v>
      </c>
      <c r="GK206" s="52">
        <v>215</v>
      </c>
      <c r="GL206" s="53">
        <v>782</v>
      </c>
    </row>
    <row r="207" spans="1:194" s="1" customFormat="1" hidden="1" x14ac:dyDescent="0.25">
      <c r="A207" s="31" t="s">
        <v>247</v>
      </c>
      <c r="B207" s="1" t="s">
        <v>439</v>
      </c>
      <c r="C207" s="30" t="str">
        <f t="shared" si="94"/>
        <v>LA England - Babergh</v>
      </c>
      <c r="D207" s="51">
        <f t="shared" si="85"/>
        <v>36135</v>
      </c>
      <c r="E207" s="51">
        <f t="shared" si="86"/>
        <v>39002</v>
      </c>
      <c r="F207" s="52">
        <f t="shared" si="87"/>
        <v>92735</v>
      </c>
      <c r="G207" s="52">
        <f t="shared" si="88"/>
        <v>45088</v>
      </c>
      <c r="H207" s="53">
        <f t="shared" si="89"/>
        <v>47647</v>
      </c>
      <c r="I207" s="53">
        <f t="shared" si="90"/>
        <v>36135</v>
      </c>
      <c r="J207" s="53">
        <f t="shared" si="91"/>
        <v>39002</v>
      </c>
      <c r="K207" s="50">
        <f t="shared" si="92"/>
        <v>8953</v>
      </c>
      <c r="L207" s="51">
        <f t="shared" si="93"/>
        <v>8645</v>
      </c>
      <c r="M207" s="52">
        <v>404</v>
      </c>
      <c r="N207" s="52">
        <v>360</v>
      </c>
      <c r="O207" s="52">
        <v>438</v>
      </c>
      <c r="P207" s="52">
        <v>422</v>
      </c>
      <c r="Q207" s="52">
        <v>497</v>
      </c>
      <c r="R207" s="52">
        <v>456</v>
      </c>
      <c r="S207" s="52">
        <v>469</v>
      </c>
      <c r="T207" s="52">
        <v>482</v>
      </c>
      <c r="U207" s="52">
        <v>505</v>
      </c>
      <c r="V207" s="52">
        <v>577</v>
      </c>
      <c r="W207" s="52">
        <v>546</v>
      </c>
      <c r="X207" s="52">
        <v>516</v>
      </c>
      <c r="Y207" s="52">
        <v>619</v>
      </c>
      <c r="Z207" s="52">
        <v>570</v>
      </c>
      <c r="AA207" s="52">
        <v>519</v>
      </c>
      <c r="AB207" s="52">
        <v>550</v>
      </c>
      <c r="AC207" s="52">
        <v>547</v>
      </c>
      <c r="AD207" s="52">
        <v>476</v>
      </c>
      <c r="AE207" s="52">
        <v>441</v>
      </c>
      <c r="AF207" s="52">
        <v>360</v>
      </c>
      <c r="AG207" s="52">
        <v>364</v>
      </c>
      <c r="AH207" s="52">
        <v>438</v>
      </c>
      <c r="AI207" s="52">
        <v>384</v>
      </c>
      <c r="AJ207" s="52">
        <v>471</v>
      </c>
      <c r="AK207" s="52">
        <v>471</v>
      </c>
      <c r="AL207" s="52">
        <v>426</v>
      </c>
      <c r="AM207" s="52">
        <v>420</v>
      </c>
      <c r="AN207" s="52">
        <v>348</v>
      </c>
      <c r="AO207" s="52">
        <v>441</v>
      </c>
      <c r="AP207" s="52">
        <v>448</v>
      </c>
      <c r="AQ207" s="52">
        <v>409</v>
      </c>
      <c r="AR207" s="52">
        <v>460</v>
      </c>
      <c r="AS207" s="52">
        <v>496</v>
      </c>
      <c r="AT207" s="52">
        <v>416</v>
      </c>
      <c r="AU207" s="52">
        <v>385</v>
      </c>
      <c r="AV207" s="52">
        <v>418</v>
      </c>
      <c r="AW207" s="52">
        <v>381</v>
      </c>
      <c r="AX207" s="52">
        <v>460</v>
      </c>
      <c r="AY207" s="52">
        <v>440</v>
      </c>
      <c r="AZ207" s="52">
        <v>507</v>
      </c>
      <c r="BA207" s="52">
        <v>467</v>
      </c>
      <c r="BB207" s="52">
        <v>469</v>
      </c>
      <c r="BC207" s="52">
        <v>450</v>
      </c>
      <c r="BD207" s="52">
        <v>483</v>
      </c>
      <c r="BE207" s="52">
        <v>498</v>
      </c>
      <c r="BF207" s="52">
        <v>523</v>
      </c>
      <c r="BG207" s="52">
        <v>596</v>
      </c>
      <c r="BH207" s="52">
        <v>554</v>
      </c>
      <c r="BI207" s="52">
        <v>691</v>
      </c>
      <c r="BJ207" s="52">
        <v>680</v>
      </c>
      <c r="BK207" s="52">
        <v>648</v>
      </c>
      <c r="BL207" s="52">
        <v>675</v>
      </c>
      <c r="BM207" s="52">
        <v>666</v>
      </c>
      <c r="BN207" s="52">
        <v>744</v>
      </c>
      <c r="BO207" s="52">
        <v>729</v>
      </c>
      <c r="BP207" s="52">
        <v>718</v>
      </c>
      <c r="BQ207" s="52">
        <v>734</v>
      </c>
      <c r="BR207" s="52">
        <v>740</v>
      </c>
      <c r="BS207" s="52">
        <v>692</v>
      </c>
      <c r="BT207" s="52">
        <v>667</v>
      </c>
      <c r="BU207" s="52">
        <v>596</v>
      </c>
      <c r="BV207" s="52">
        <v>598</v>
      </c>
      <c r="BW207" s="52">
        <v>624</v>
      </c>
      <c r="BX207" s="52">
        <v>593</v>
      </c>
      <c r="BY207" s="52">
        <v>582</v>
      </c>
      <c r="BZ207" s="52">
        <v>552</v>
      </c>
      <c r="CA207" s="52">
        <v>555</v>
      </c>
      <c r="CB207" s="52">
        <v>595</v>
      </c>
      <c r="CC207" s="52">
        <v>569</v>
      </c>
      <c r="CD207" s="52">
        <v>588</v>
      </c>
      <c r="CE207" s="52">
        <v>657</v>
      </c>
      <c r="CF207" s="52">
        <v>614</v>
      </c>
      <c r="CG207" s="52">
        <v>697</v>
      </c>
      <c r="CH207" s="52">
        <v>722</v>
      </c>
      <c r="CI207" s="52">
        <v>592</v>
      </c>
      <c r="CJ207" s="52">
        <v>526</v>
      </c>
      <c r="CK207" s="52">
        <v>524</v>
      </c>
      <c r="CL207" s="52">
        <v>467</v>
      </c>
      <c r="CM207" s="52">
        <v>437</v>
      </c>
      <c r="CN207" s="52">
        <v>348</v>
      </c>
      <c r="CO207" s="52">
        <v>387</v>
      </c>
      <c r="CP207" s="52">
        <v>363</v>
      </c>
      <c r="CQ207" s="52">
        <v>296</v>
      </c>
      <c r="CR207" s="52">
        <v>296</v>
      </c>
      <c r="CS207" s="52">
        <v>260</v>
      </c>
      <c r="CT207" s="52">
        <v>241</v>
      </c>
      <c r="CU207" s="52">
        <v>187</v>
      </c>
      <c r="CV207" s="52">
        <v>180</v>
      </c>
      <c r="CW207" s="52">
        <v>124</v>
      </c>
      <c r="CX207" s="52">
        <v>132</v>
      </c>
      <c r="CY207" s="52">
        <v>425</v>
      </c>
      <c r="CZ207" s="52">
        <v>376</v>
      </c>
      <c r="DA207" s="52">
        <v>360</v>
      </c>
      <c r="DB207" s="52">
        <v>368</v>
      </c>
      <c r="DC207" s="52">
        <v>413</v>
      </c>
      <c r="DD207" s="52">
        <v>502</v>
      </c>
      <c r="DE207" s="52">
        <v>446</v>
      </c>
      <c r="DF207" s="52">
        <v>452</v>
      </c>
      <c r="DG207" s="52">
        <v>481</v>
      </c>
      <c r="DH207" s="52">
        <v>492</v>
      </c>
      <c r="DI207" s="52">
        <v>548</v>
      </c>
      <c r="DJ207" s="52">
        <v>478</v>
      </c>
      <c r="DK207" s="52">
        <v>506</v>
      </c>
      <c r="DL207" s="52">
        <v>546</v>
      </c>
      <c r="DM207" s="52">
        <v>544</v>
      </c>
      <c r="DN207" s="52">
        <v>522</v>
      </c>
      <c r="DO207" s="52">
        <v>508</v>
      </c>
      <c r="DP207" s="52">
        <v>597</v>
      </c>
      <c r="DQ207" s="52">
        <v>506</v>
      </c>
      <c r="DR207" s="52">
        <v>508</v>
      </c>
      <c r="DS207" s="52">
        <v>345</v>
      </c>
      <c r="DT207" s="52">
        <v>321</v>
      </c>
      <c r="DU207" s="52">
        <v>333</v>
      </c>
      <c r="DV207" s="52">
        <v>403</v>
      </c>
      <c r="DW207" s="52">
        <v>412</v>
      </c>
      <c r="DX207" s="52">
        <v>434</v>
      </c>
      <c r="DY207" s="52">
        <v>454</v>
      </c>
      <c r="DZ207" s="52">
        <v>432</v>
      </c>
      <c r="EA207" s="52">
        <v>378</v>
      </c>
      <c r="EB207" s="52">
        <v>424</v>
      </c>
      <c r="EC207" s="52">
        <v>432</v>
      </c>
      <c r="ED207" s="52">
        <v>474</v>
      </c>
      <c r="EE207" s="52">
        <v>443</v>
      </c>
      <c r="EF207" s="52">
        <v>431</v>
      </c>
      <c r="EG207" s="52">
        <v>484</v>
      </c>
      <c r="EH207" s="52">
        <v>459</v>
      </c>
      <c r="EI207" s="52">
        <v>473</v>
      </c>
      <c r="EJ207" s="52">
        <v>470</v>
      </c>
      <c r="EK207" s="52">
        <v>511</v>
      </c>
      <c r="EL207" s="52">
        <v>523</v>
      </c>
      <c r="EM207" s="52">
        <v>464</v>
      </c>
      <c r="EN207" s="52">
        <v>560</v>
      </c>
      <c r="EO207" s="52">
        <v>502</v>
      </c>
      <c r="EP207" s="52">
        <v>504</v>
      </c>
      <c r="EQ207" s="52">
        <v>466</v>
      </c>
      <c r="ER207" s="52">
        <v>489</v>
      </c>
      <c r="ES207" s="52">
        <v>549</v>
      </c>
      <c r="ET207" s="52">
        <v>564</v>
      </c>
      <c r="EU207" s="52">
        <v>624</v>
      </c>
      <c r="EV207" s="52">
        <v>654</v>
      </c>
      <c r="EW207" s="52">
        <v>700</v>
      </c>
      <c r="EX207" s="52">
        <v>704</v>
      </c>
      <c r="EY207" s="52">
        <v>766</v>
      </c>
      <c r="EZ207" s="52">
        <v>685</v>
      </c>
      <c r="FA207" s="52">
        <v>747</v>
      </c>
      <c r="FB207" s="52">
        <v>768</v>
      </c>
      <c r="FC207" s="52">
        <v>751</v>
      </c>
      <c r="FD207" s="52">
        <v>737</v>
      </c>
      <c r="FE207" s="52">
        <v>718</v>
      </c>
      <c r="FF207" s="52">
        <v>698</v>
      </c>
      <c r="FG207" s="52">
        <v>741</v>
      </c>
      <c r="FH207" s="52">
        <v>630</v>
      </c>
      <c r="FI207" s="52">
        <v>626</v>
      </c>
      <c r="FJ207" s="52">
        <v>622</v>
      </c>
      <c r="FK207" s="52">
        <v>680</v>
      </c>
      <c r="FL207" s="52">
        <v>694</v>
      </c>
      <c r="FM207" s="52">
        <v>638</v>
      </c>
      <c r="FN207" s="52">
        <v>627</v>
      </c>
      <c r="FO207" s="52">
        <v>642</v>
      </c>
      <c r="FP207" s="52">
        <v>601</v>
      </c>
      <c r="FQ207" s="52">
        <v>651</v>
      </c>
      <c r="FR207" s="52">
        <v>670</v>
      </c>
      <c r="FS207" s="52">
        <v>667</v>
      </c>
      <c r="FT207" s="52">
        <v>772</v>
      </c>
      <c r="FU207" s="52">
        <v>823</v>
      </c>
      <c r="FV207" s="52">
        <v>627</v>
      </c>
      <c r="FW207" s="52">
        <v>622</v>
      </c>
      <c r="FX207" s="52">
        <v>587</v>
      </c>
      <c r="FY207" s="52">
        <v>526</v>
      </c>
      <c r="FZ207" s="52">
        <v>476</v>
      </c>
      <c r="GA207" s="52">
        <v>420</v>
      </c>
      <c r="GB207" s="52">
        <v>373</v>
      </c>
      <c r="GC207" s="52">
        <v>389</v>
      </c>
      <c r="GD207" s="52">
        <v>346</v>
      </c>
      <c r="GE207" s="52">
        <v>355</v>
      </c>
      <c r="GF207" s="52">
        <v>276</v>
      </c>
      <c r="GG207" s="52">
        <v>318</v>
      </c>
      <c r="GH207" s="52">
        <v>257</v>
      </c>
      <c r="GI207" s="52">
        <v>213</v>
      </c>
      <c r="GJ207" s="52">
        <v>228</v>
      </c>
      <c r="GK207" s="52">
        <v>216</v>
      </c>
      <c r="GL207" s="53">
        <v>895</v>
      </c>
    </row>
    <row r="208" spans="1:194" s="1" customFormat="1" hidden="1" x14ac:dyDescent="0.25">
      <c r="A208" s="31" t="s">
        <v>247</v>
      </c>
      <c r="B208" s="1" t="s">
        <v>440</v>
      </c>
      <c r="C208" s="30" t="str">
        <f t="shared" si="94"/>
        <v>LA England - Barking and Dagenham</v>
      </c>
      <c r="D208" s="51">
        <f t="shared" si="85"/>
        <v>73662</v>
      </c>
      <c r="E208" s="51">
        <f t="shared" si="86"/>
        <v>76353</v>
      </c>
      <c r="F208" s="52">
        <f t="shared" si="87"/>
        <v>214107</v>
      </c>
      <c r="G208" s="52">
        <f t="shared" si="88"/>
        <v>106837</v>
      </c>
      <c r="H208" s="53">
        <f t="shared" si="89"/>
        <v>107270</v>
      </c>
      <c r="I208" s="53">
        <f t="shared" si="90"/>
        <v>73662</v>
      </c>
      <c r="J208" s="53">
        <f t="shared" si="91"/>
        <v>76353</v>
      </c>
      <c r="K208" s="50">
        <f t="shared" si="92"/>
        <v>33175</v>
      </c>
      <c r="L208" s="51">
        <f t="shared" si="93"/>
        <v>30917</v>
      </c>
      <c r="M208" s="52">
        <v>1794</v>
      </c>
      <c r="N208" s="52">
        <v>1887</v>
      </c>
      <c r="O208" s="52">
        <v>1978</v>
      </c>
      <c r="P208" s="52">
        <v>1971</v>
      </c>
      <c r="Q208" s="52">
        <v>2025</v>
      </c>
      <c r="R208" s="52">
        <v>1852</v>
      </c>
      <c r="S208" s="52">
        <v>1953</v>
      </c>
      <c r="T208" s="52">
        <v>2094</v>
      </c>
      <c r="U208" s="52">
        <v>2052</v>
      </c>
      <c r="V208" s="52">
        <v>1918</v>
      </c>
      <c r="W208" s="52">
        <v>1928</v>
      </c>
      <c r="X208" s="52">
        <v>1751</v>
      </c>
      <c r="Y208" s="52">
        <v>1853</v>
      </c>
      <c r="Z208" s="52">
        <v>1883</v>
      </c>
      <c r="AA208" s="52">
        <v>1716</v>
      </c>
      <c r="AB208" s="52">
        <v>1554</v>
      </c>
      <c r="AC208" s="52">
        <v>1449</v>
      </c>
      <c r="AD208" s="52">
        <v>1517</v>
      </c>
      <c r="AE208" s="52">
        <v>1402</v>
      </c>
      <c r="AF208" s="52">
        <v>1271</v>
      </c>
      <c r="AG208" s="52">
        <v>1217</v>
      </c>
      <c r="AH208" s="52">
        <v>1196</v>
      </c>
      <c r="AI208" s="52">
        <v>1402</v>
      </c>
      <c r="AJ208" s="52">
        <v>1489</v>
      </c>
      <c r="AK208" s="52">
        <v>1548</v>
      </c>
      <c r="AL208" s="52">
        <v>1635</v>
      </c>
      <c r="AM208" s="52">
        <v>1648</v>
      </c>
      <c r="AN208" s="52">
        <v>1636</v>
      </c>
      <c r="AO208" s="52">
        <v>1602</v>
      </c>
      <c r="AP208" s="52">
        <v>1684</v>
      </c>
      <c r="AQ208" s="52">
        <v>1793</v>
      </c>
      <c r="AR208" s="52">
        <v>1625</v>
      </c>
      <c r="AS208" s="52">
        <v>1863</v>
      </c>
      <c r="AT208" s="52">
        <v>1752</v>
      </c>
      <c r="AU208" s="52">
        <v>1707</v>
      </c>
      <c r="AV208" s="52">
        <v>1919</v>
      </c>
      <c r="AW208" s="52">
        <v>1720</v>
      </c>
      <c r="AX208" s="52">
        <v>1616</v>
      </c>
      <c r="AY208" s="52">
        <v>1703</v>
      </c>
      <c r="AZ208" s="52">
        <v>1644</v>
      </c>
      <c r="BA208" s="52">
        <v>1554</v>
      </c>
      <c r="BB208" s="52">
        <v>1479</v>
      </c>
      <c r="BC208" s="52">
        <v>1399</v>
      </c>
      <c r="BD208" s="52">
        <v>1476</v>
      </c>
      <c r="BE208" s="52">
        <v>1310</v>
      </c>
      <c r="BF208" s="52">
        <v>1454</v>
      </c>
      <c r="BG208" s="52">
        <v>1426</v>
      </c>
      <c r="BH208" s="52">
        <v>1424</v>
      </c>
      <c r="BI208" s="52">
        <v>1414</v>
      </c>
      <c r="BJ208" s="52">
        <v>1372</v>
      </c>
      <c r="BK208" s="52">
        <v>1353</v>
      </c>
      <c r="BL208" s="52">
        <v>1200</v>
      </c>
      <c r="BM208" s="52">
        <v>1200</v>
      </c>
      <c r="BN208" s="52">
        <v>1228</v>
      </c>
      <c r="BO208" s="52">
        <v>1165</v>
      </c>
      <c r="BP208" s="52">
        <v>1136</v>
      </c>
      <c r="BQ208" s="52">
        <v>1066</v>
      </c>
      <c r="BR208" s="52">
        <v>1070</v>
      </c>
      <c r="BS208" s="52">
        <v>1067</v>
      </c>
      <c r="BT208" s="52">
        <v>905</v>
      </c>
      <c r="BU208" s="52">
        <v>933</v>
      </c>
      <c r="BV208" s="52">
        <v>893</v>
      </c>
      <c r="BW208" s="52">
        <v>858</v>
      </c>
      <c r="BX208" s="52">
        <v>765</v>
      </c>
      <c r="BY208" s="52">
        <v>757</v>
      </c>
      <c r="BZ208" s="52">
        <v>658</v>
      </c>
      <c r="CA208" s="52">
        <v>651</v>
      </c>
      <c r="CB208" s="52">
        <v>592</v>
      </c>
      <c r="CC208" s="52">
        <v>528</v>
      </c>
      <c r="CD208" s="52">
        <v>532</v>
      </c>
      <c r="CE208" s="52">
        <v>462</v>
      </c>
      <c r="CF208" s="52">
        <v>448</v>
      </c>
      <c r="CG208" s="52">
        <v>447</v>
      </c>
      <c r="CH208" s="52">
        <v>430</v>
      </c>
      <c r="CI208" s="52">
        <v>404</v>
      </c>
      <c r="CJ208" s="52">
        <v>374</v>
      </c>
      <c r="CK208" s="52">
        <v>323</v>
      </c>
      <c r="CL208" s="52">
        <v>319</v>
      </c>
      <c r="CM208" s="52">
        <v>250</v>
      </c>
      <c r="CN208" s="52">
        <v>236</v>
      </c>
      <c r="CO208" s="52">
        <v>235</v>
      </c>
      <c r="CP208" s="52">
        <v>224</v>
      </c>
      <c r="CQ208" s="52">
        <v>228</v>
      </c>
      <c r="CR208" s="52">
        <v>212</v>
      </c>
      <c r="CS208" s="52">
        <v>178</v>
      </c>
      <c r="CT208" s="52">
        <v>168</v>
      </c>
      <c r="CU208" s="52">
        <v>124</v>
      </c>
      <c r="CV208" s="52">
        <v>113</v>
      </c>
      <c r="CW208" s="52">
        <v>107</v>
      </c>
      <c r="CX208" s="52">
        <v>77</v>
      </c>
      <c r="CY208" s="52">
        <v>366</v>
      </c>
      <c r="CZ208" s="52">
        <v>1768</v>
      </c>
      <c r="DA208" s="52">
        <v>1735</v>
      </c>
      <c r="DB208" s="52">
        <v>1856</v>
      </c>
      <c r="DC208" s="52">
        <v>1928</v>
      </c>
      <c r="DD208" s="52">
        <v>1968</v>
      </c>
      <c r="DE208" s="52">
        <v>1918</v>
      </c>
      <c r="DF208" s="52">
        <v>1846</v>
      </c>
      <c r="DG208" s="52">
        <v>1774</v>
      </c>
      <c r="DH208" s="52">
        <v>1840</v>
      </c>
      <c r="DI208" s="52">
        <v>1795</v>
      </c>
      <c r="DJ208" s="52">
        <v>1759</v>
      </c>
      <c r="DK208" s="52">
        <v>1746</v>
      </c>
      <c r="DL208" s="52">
        <v>1713</v>
      </c>
      <c r="DM208" s="52">
        <v>1648</v>
      </c>
      <c r="DN208" s="52">
        <v>1519</v>
      </c>
      <c r="DO208" s="52">
        <v>1529</v>
      </c>
      <c r="DP208" s="52">
        <v>1302</v>
      </c>
      <c r="DQ208" s="52">
        <v>1273</v>
      </c>
      <c r="DR208" s="52">
        <v>1273</v>
      </c>
      <c r="DS208" s="52">
        <v>1019</v>
      </c>
      <c r="DT208" s="52">
        <v>988</v>
      </c>
      <c r="DU208" s="52">
        <v>1056</v>
      </c>
      <c r="DV208" s="52">
        <v>1284</v>
      </c>
      <c r="DW208" s="52">
        <v>1360</v>
      </c>
      <c r="DX208" s="52">
        <v>1214</v>
      </c>
      <c r="DY208" s="52">
        <v>1562</v>
      </c>
      <c r="DZ208" s="52">
        <v>1437</v>
      </c>
      <c r="EA208" s="52">
        <v>1480</v>
      </c>
      <c r="EB208" s="52">
        <v>1594</v>
      </c>
      <c r="EC208" s="52">
        <v>1602</v>
      </c>
      <c r="ED208" s="52">
        <v>1600</v>
      </c>
      <c r="EE208" s="52">
        <v>1798</v>
      </c>
      <c r="EF208" s="52">
        <v>1855</v>
      </c>
      <c r="EG208" s="52">
        <v>1899</v>
      </c>
      <c r="EH208" s="52">
        <v>1791</v>
      </c>
      <c r="EI208" s="52">
        <v>1859</v>
      </c>
      <c r="EJ208" s="52">
        <v>1799</v>
      </c>
      <c r="EK208" s="52">
        <v>1738</v>
      </c>
      <c r="EL208" s="52">
        <v>1842</v>
      </c>
      <c r="EM208" s="52">
        <v>1605</v>
      </c>
      <c r="EN208" s="52">
        <v>1781</v>
      </c>
      <c r="EO208" s="52">
        <v>1634</v>
      </c>
      <c r="EP208" s="52">
        <v>1643</v>
      </c>
      <c r="EQ208" s="52">
        <v>1560</v>
      </c>
      <c r="ER208" s="52">
        <v>1544</v>
      </c>
      <c r="ES208" s="52">
        <v>1524</v>
      </c>
      <c r="ET208" s="52">
        <v>1485</v>
      </c>
      <c r="EU208" s="52">
        <v>1404</v>
      </c>
      <c r="EV208" s="52">
        <v>1358</v>
      </c>
      <c r="EW208" s="52">
        <v>1432</v>
      </c>
      <c r="EX208" s="52">
        <v>1444</v>
      </c>
      <c r="EY208" s="52">
        <v>1317</v>
      </c>
      <c r="EZ208" s="52">
        <v>1313</v>
      </c>
      <c r="FA208" s="52">
        <v>1259</v>
      </c>
      <c r="FB208" s="52">
        <v>1256</v>
      </c>
      <c r="FC208" s="52">
        <v>1234</v>
      </c>
      <c r="FD208" s="52">
        <v>1210</v>
      </c>
      <c r="FE208" s="52">
        <v>1152</v>
      </c>
      <c r="FF208" s="52">
        <v>1026</v>
      </c>
      <c r="FG208" s="52">
        <v>979</v>
      </c>
      <c r="FH208" s="52">
        <v>896</v>
      </c>
      <c r="FI208" s="52">
        <v>899</v>
      </c>
      <c r="FJ208" s="52">
        <v>762</v>
      </c>
      <c r="FK208" s="52">
        <v>763</v>
      </c>
      <c r="FL208" s="52">
        <v>702</v>
      </c>
      <c r="FM208" s="52">
        <v>680</v>
      </c>
      <c r="FN208" s="52">
        <v>632</v>
      </c>
      <c r="FO208" s="52">
        <v>652</v>
      </c>
      <c r="FP208" s="52">
        <v>568</v>
      </c>
      <c r="FQ208" s="52">
        <v>569</v>
      </c>
      <c r="FR208" s="52">
        <v>543</v>
      </c>
      <c r="FS208" s="52">
        <v>537</v>
      </c>
      <c r="FT208" s="52">
        <v>507</v>
      </c>
      <c r="FU208" s="52">
        <v>582</v>
      </c>
      <c r="FV208" s="52">
        <v>463</v>
      </c>
      <c r="FW208" s="52">
        <v>444</v>
      </c>
      <c r="FX208" s="52">
        <v>356</v>
      </c>
      <c r="FY208" s="52">
        <v>405</v>
      </c>
      <c r="FZ208" s="52">
        <v>396</v>
      </c>
      <c r="GA208" s="52">
        <v>296</v>
      </c>
      <c r="GB208" s="52">
        <v>337</v>
      </c>
      <c r="GC208" s="52">
        <v>336</v>
      </c>
      <c r="GD208" s="52">
        <v>371</v>
      </c>
      <c r="GE208" s="52">
        <v>284</v>
      </c>
      <c r="GF208" s="52">
        <v>265</v>
      </c>
      <c r="GG208" s="52">
        <v>260</v>
      </c>
      <c r="GH208" s="52">
        <v>212</v>
      </c>
      <c r="GI208" s="52">
        <v>209</v>
      </c>
      <c r="GJ208" s="52">
        <v>186</v>
      </c>
      <c r="GK208" s="52">
        <v>179</v>
      </c>
      <c r="GL208" s="53">
        <v>852</v>
      </c>
    </row>
    <row r="209" spans="1:194" s="1" customFormat="1" hidden="1" x14ac:dyDescent="0.25">
      <c r="A209" s="31" t="s">
        <v>247</v>
      </c>
      <c r="B209" s="1" t="s">
        <v>441</v>
      </c>
      <c r="C209" s="30" t="str">
        <f t="shared" si="94"/>
        <v>LA England - Barnet</v>
      </c>
      <c r="D209" s="51">
        <f t="shared" si="85"/>
        <v>150276</v>
      </c>
      <c r="E209" s="51">
        <f t="shared" si="86"/>
        <v>154042</v>
      </c>
      <c r="F209" s="52">
        <f t="shared" si="87"/>
        <v>399007</v>
      </c>
      <c r="G209" s="52">
        <f t="shared" si="88"/>
        <v>198961</v>
      </c>
      <c r="H209" s="53">
        <f t="shared" si="89"/>
        <v>200046</v>
      </c>
      <c r="I209" s="53">
        <f t="shared" si="90"/>
        <v>150276</v>
      </c>
      <c r="J209" s="53">
        <f t="shared" si="91"/>
        <v>154042</v>
      </c>
      <c r="K209" s="50">
        <f t="shared" si="92"/>
        <v>48685</v>
      </c>
      <c r="L209" s="51">
        <f t="shared" si="93"/>
        <v>46004</v>
      </c>
      <c r="M209" s="52">
        <v>2636</v>
      </c>
      <c r="N209" s="52">
        <v>2446</v>
      </c>
      <c r="O209" s="52">
        <v>2732</v>
      </c>
      <c r="P209" s="52">
        <v>2823</v>
      </c>
      <c r="Q209" s="52">
        <v>2713</v>
      </c>
      <c r="R209" s="52">
        <v>2751</v>
      </c>
      <c r="S209" s="52">
        <v>2788</v>
      </c>
      <c r="T209" s="52">
        <v>2858</v>
      </c>
      <c r="U209" s="52">
        <v>3052</v>
      </c>
      <c r="V209" s="52">
        <v>2918</v>
      </c>
      <c r="W209" s="52">
        <v>2803</v>
      </c>
      <c r="X209" s="52">
        <v>2798</v>
      </c>
      <c r="Y209" s="52">
        <v>2725</v>
      </c>
      <c r="Z209" s="52">
        <v>2743</v>
      </c>
      <c r="AA209" s="52">
        <v>2605</v>
      </c>
      <c r="AB209" s="52">
        <v>2530</v>
      </c>
      <c r="AC209" s="52">
        <v>2408</v>
      </c>
      <c r="AD209" s="52">
        <v>2356</v>
      </c>
      <c r="AE209" s="52">
        <v>2341</v>
      </c>
      <c r="AF209" s="52">
        <v>1720</v>
      </c>
      <c r="AG209" s="52">
        <v>1727</v>
      </c>
      <c r="AH209" s="52">
        <v>2003</v>
      </c>
      <c r="AI209" s="52">
        <v>2220</v>
      </c>
      <c r="AJ209" s="52">
        <v>2462</v>
      </c>
      <c r="AK209" s="52">
        <v>2721</v>
      </c>
      <c r="AL209" s="52">
        <v>2741</v>
      </c>
      <c r="AM209" s="52">
        <v>2809</v>
      </c>
      <c r="AN209" s="52">
        <v>2792</v>
      </c>
      <c r="AO209" s="52">
        <v>3009</v>
      </c>
      <c r="AP209" s="52">
        <v>2990</v>
      </c>
      <c r="AQ209" s="52">
        <v>3291</v>
      </c>
      <c r="AR209" s="52">
        <v>3182</v>
      </c>
      <c r="AS209" s="52">
        <v>3392</v>
      </c>
      <c r="AT209" s="52">
        <v>3314</v>
      </c>
      <c r="AU209" s="52">
        <v>3154</v>
      </c>
      <c r="AV209" s="52">
        <v>3129</v>
      </c>
      <c r="AW209" s="52">
        <v>3070</v>
      </c>
      <c r="AX209" s="52">
        <v>3320</v>
      </c>
      <c r="AY209" s="52">
        <v>3165</v>
      </c>
      <c r="AZ209" s="52">
        <v>3165</v>
      </c>
      <c r="BA209" s="52">
        <v>3239</v>
      </c>
      <c r="BB209" s="52">
        <v>3288</v>
      </c>
      <c r="BC209" s="52">
        <v>3004</v>
      </c>
      <c r="BD209" s="52">
        <v>2903</v>
      </c>
      <c r="BE209" s="52">
        <v>2802</v>
      </c>
      <c r="BF209" s="52">
        <v>2882</v>
      </c>
      <c r="BG209" s="52">
        <v>2783</v>
      </c>
      <c r="BH209" s="52">
        <v>2844</v>
      </c>
      <c r="BI209" s="52">
        <v>2652</v>
      </c>
      <c r="BJ209" s="52">
        <v>2796</v>
      </c>
      <c r="BK209" s="52">
        <v>2672</v>
      </c>
      <c r="BL209" s="52">
        <v>2570</v>
      </c>
      <c r="BM209" s="52">
        <v>2585</v>
      </c>
      <c r="BN209" s="52">
        <v>2595</v>
      </c>
      <c r="BO209" s="52">
        <v>2479</v>
      </c>
      <c r="BP209" s="52">
        <v>2325</v>
      </c>
      <c r="BQ209" s="52">
        <v>2437</v>
      </c>
      <c r="BR209" s="52">
        <v>2261</v>
      </c>
      <c r="BS209" s="52">
        <v>2003</v>
      </c>
      <c r="BT209" s="52">
        <v>2122</v>
      </c>
      <c r="BU209" s="52">
        <v>1953</v>
      </c>
      <c r="BV209" s="52">
        <v>1894</v>
      </c>
      <c r="BW209" s="52">
        <v>1910</v>
      </c>
      <c r="BX209" s="52">
        <v>1783</v>
      </c>
      <c r="BY209" s="52">
        <v>1731</v>
      </c>
      <c r="BZ209" s="52">
        <v>1682</v>
      </c>
      <c r="CA209" s="52">
        <v>1475</v>
      </c>
      <c r="CB209" s="52">
        <v>1521</v>
      </c>
      <c r="CC209" s="52">
        <v>1393</v>
      </c>
      <c r="CD209" s="52">
        <v>1416</v>
      </c>
      <c r="CE209" s="52">
        <v>1480</v>
      </c>
      <c r="CF209" s="52">
        <v>1374</v>
      </c>
      <c r="CG209" s="52">
        <v>1381</v>
      </c>
      <c r="CH209" s="52">
        <v>1442</v>
      </c>
      <c r="CI209" s="52">
        <v>1200</v>
      </c>
      <c r="CJ209" s="52">
        <v>1149</v>
      </c>
      <c r="CK209" s="52">
        <v>1160</v>
      </c>
      <c r="CL209" s="52">
        <v>945</v>
      </c>
      <c r="CM209" s="52">
        <v>858</v>
      </c>
      <c r="CN209" s="52">
        <v>714</v>
      </c>
      <c r="CO209" s="52">
        <v>765</v>
      </c>
      <c r="CP209" s="52">
        <v>739</v>
      </c>
      <c r="CQ209" s="52">
        <v>656</v>
      </c>
      <c r="CR209" s="52">
        <v>597</v>
      </c>
      <c r="CS209" s="52">
        <v>623</v>
      </c>
      <c r="CT209" s="52">
        <v>556</v>
      </c>
      <c r="CU209" s="52">
        <v>510</v>
      </c>
      <c r="CV209" s="52">
        <v>450</v>
      </c>
      <c r="CW209" s="52">
        <v>334</v>
      </c>
      <c r="CX209" s="52">
        <v>308</v>
      </c>
      <c r="CY209" s="52">
        <v>1318</v>
      </c>
      <c r="CZ209" s="52">
        <v>2376</v>
      </c>
      <c r="DA209" s="52">
        <v>2498</v>
      </c>
      <c r="DB209" s="52">
        <v>2566</v>
      </c>
      <c r="DC209" s="52">
        <v>2631</v>
      </c>
      <c r="DD209" s="52">
        <v>2682</v>
      </c>
      <c r="DE209" s="52">
        <v>2611</v>
      </c>
      <c r="DF209" s="52">
        <v>2515</v>
      </c>
      <c r="DG209" s="52">
        <v>2631</v>
      </c>
      <c r="DH209" s="52">
        <v>2810</v>
      </c>
      <c r="DI209" s="52">
        <v>2765</v>
      </c>
      <c r="DJ209" s="52">
        <v>2694</v>
      </c>
      <c r="DK209" s="52">
        <v>2583</v>
      </c>
      <c r="DL209" s="52">
        <v>2668</v>
      </c>
      <c r="DM209" s="52">
        <v>2541</v>
      </c>
      <c r="DN209" s="52">
        <v>2440</v>
      </c>
      <c r="DO209" s="52">
        <v>2381</v>
      </c>
      <c r="DP209" s="52">
        <v>2284</v>
      </c>
      <c r="DQ209" s="52">
        <v>2328</v>
      </c>
      <c r="DR209" s="52">
        <v>1961</v>
      </c>
      <c r="DS209" s="52">
        <v>1481</v>
      </c>
      <c r="DT209" s="52">
        <v>1558</v>
      </c>
      <c r="DU209" s="52">
        <v>1719</v>
      </c>
      <c r="DV209" s="52">
        <v>2096</v>
      </c>
      <c r="DW209" s="52">
        <v>2365</v>
      </c>
      <c r="DX209" s="52">
        <v>2460</v>
      </c>
      <c r="DY209" s="52">
        <v>2495</v>
      </c>
      <c r="DZ209" s="52">
        <v>2789</v>
      </c>
      <c r="EA209" s="52">
        <v>2596</v>
      </c>
      <c r="EB209" s="52">
        <v>2631</v>
      </c>
      <c r="EC209" s="52">
        <v>2841</v>
      </c>
      <c r="ED209" s="52">
        <v>2910</v>
      </c>
      <c r="EE209" s="52">
        <v>2937</v>
      </c>
      <c r="EF209" s="52">
        <v>3147</v>
      </c>
      <c r="EG209" s="52">
        <v>3112</v>
      </c>
      <c r="EH209" s="52">
        <v>3200</v>
      </c>
      <c r="EI209" s="52">
        <v>3225</v>
      </c>
      <c r="EJ209" s="52">
        <v>2905</v>
      </c>
      <c r="EK209" s="52">
        <v>3256</v>
      </c>
      <c r="EL209" s="52">
        <v>3206</v>
      </c>
      <c r="EM209" s="52">
        <v>3177</v>
      </c>
      <c r="EN209" s="52">
        <v>3162</v>
      </c>
      <c r="EO209" s="52">
        <v>3008</v>
      </c>
      <c r="EP209" s="52">
        <v>2995</v>
      </c>
      <c r="EQ209" s="52">
        <v>2799</v>
      </c>
      <c r="ER209" s="52">
        <v>2851</v>
      </c>
      <c r="ES209" s="52">
        <v>2773</v>
      </c>
      <c r="ET209" s="52">
        <v>2709</v>
      </c>
      <c r="EU209" s="52">
        <v>2665</v>
      </c>
      <c r="EV209" s="52">
        <v>2787</v>
      </c>
      <c r="EW209" s="52">
        <v>2810</v>
      </c>
      <c r="EX209" s="52">
        <v>2816</v>
      </c>
      <c r="EY209" s="52">
        <v>2830</v>
      </c>
      <c r="EZ209" s="52">
        <v>2700</v>
      </c>
      <c r="FA209" s="52">
        <v>2584</v>
      </c>
      <c r="FB209" s="52">
        <v>2612</v>
      </c>
      <c r="FC209" s="52">
        <v>2497</v>
      </c>
      <c r="FD209" s="52">
        <v>2542</v>
      </c>
      <c r="FE209" s="52">
        <v>2393</v>
      </c>
      <c r="FF209" s="52">
        <v>2360</v>
      </c>
      <c r="FG209" s="52">
        <v>2153</v>
      </c>
      <c r="FH209" s="52">
        <v>2108</v>
      </c>
      <c r="FI209" s="52">
        <v>2046</v>
      </c>
      <c r="FJ209" s="52">
        <v>2018</v>
      </c>
      <c r="FK209" s="52">
        <v>1814</v>
      </c>
      <c r="FL209" s="52">
        <v>1819</v>
      </c>
      <c r="FM209" s="52">
        <v>1672</v>
      </c>
      <c r="FN209" s="52">
        <v>1661</v>
      </c>
      <c r="FO209" s="52">
        <v>1657</v>
      </c>
      <c r="FP209" s="52">
        <v>1621</v>
      </c>
      <c r="FQ209" s="52">
        <v>1625</v>
      </c>
      <c r="FR209" s="52">
        <v>1622</v>
      </c>
      <c r="FS209" s="52">
        <v>1584</v>
      </c>
      <c r="FT209" s="52">
        <v>1561</v>
      </c>
      <c r="FU209" s="52">
        <v>1646</v>
      </c>
      <c r="FV209" s="52">
        <v>1462</v>
      </c>
      <c r="FW209" s="52">
        <v>1392</v>
      </c>
      <c r="FX209" s="52">
        <v>1355</v>
      </c>
      <c r="FY209" s="52">
        <v>1187</v>
      </c>
      <c r="FZ209" s="52">
        <v>1121</v>
      </c>
      <c r="GA209" s="52">
        <v>900</v>
      </c>
      <c r="GB209" s="52">
        <v>933</v>
      </c>
      <c r="GC209" s="52">
        <v>993</v>
      </c>
      <c r="GD209" s="52">
        <v>951</v>
      </c>
      <c r="GE209" s="52">
        <v>786</v>
      </c>
      <c r="GF209" s="52">
        <v>811</v>
      </c>
      <c r="GG209" s="52">
        <v>776</v>
      </c>
      <c r="GH209" s="52">
        <v>668</v>
      </c>
      <c r="GI209" s="52">
        <v>697</v>
      </c>
      <c r="GJ209" s="52">
        <v>587</v>
      </c>
      <c r="GK209" s="52">
        <v>522</v>
      </c>
      <c r="GL209" s="53">
        <v>2334</v>
      </c>
    </row>
    <row r="210" spans="1:194" s="1" customFormat="1" hidden="1" x14ac:dyDescent="0.25">
      <c r="A210" s="31" t="s">
        <v>247</v>
      </c>
      <c r="B210" s="1" t="s">
        <v>442</v>
      </c>
      <c r="C210" s="30" t="str">
        <f t="shared" si="94"/>
        <v>LA England - Barnsley</v>
      </c>
      <c r="D210" s="51">
        <f t="shared" si="85"/>
        <v>95946</v>
      </c>
      <c r="E210" s="51">
        <f t="shared" si="86"/>
        <v>100504</v>
      </c>
      <c r="F210" s="52">
        <f t="shared" si="87"/>
        <v>248071</v>
      </c>
      <c r="G210" s="52">
        <f t="shared" si="88"/>
        <v>122409</v>
      </c>
      <c r="H210" s="53">
        <f t="shared" si="89"/>
        <v>125662</v>
      </c>
      <c r="I210" s="53">
        <f t="shared" si="90"/>
        <v>95946</v>
      </c>
      <c r="J210" s="53">
        <f t="shared" si="91"/>
        <v>100504</v>
      </c>
      <c r="K210" s="50">
        <f t="shared" si="92"/>
        <v>26463</v>
      </c>
      <c r="L210" s="51">
        <f t="shared" si="93"/>
        <v>25158</v>
      </c>
      <c r="M210" s="52">
        <v>1408</v>
      </c>
      <c r="N210" s="52">
        <v>1318</v>
      </c>
      <c r="O210" s="52">
        <v>1485</v>
      </c>
      <c r="P210" s="52">
        <v>1516</v>
      </c>
      <c r="Q210" s="52">
        <v>1420</v>
      </c>
      <c r="R210" s="52">
        <v>1508</v>
      </c>
      <c r="S210" s="52">
        <v>1444</v>
      </c>
      <c r="T210" s="52">
        <v>1579</v>
      </c>
      <c r="U210" s="52">
        <v>1566</v>
      </c>
      <c r="V210" s="52">
        <v>1608</v>
      </c>
      <c r="W210" s="52">
        <v>1539</v>
      </c>
      <c r="X210" s="52">
        <v>1458</v>
      </c>
      <c r="Y210" s="52">
        <v>1529</v>
      </c>
      <c r="Z210" s="52">
        <v>1525</v>
      </c>
      <c r="AA210" s="52">
        <v>1458</v>
      </c>
      <c r="AB210" s="52">
        <v>1386</v>
      </c>
      <c r="AC210" s="52">
        <v>1423</v>
      </c>
      <c r="AD210" s="52">
        <v>1293</v>
      </c>
      <c r="AE210" s="52">
        <v>1248</v>
      </c>
      <c r="AF210" s="52">
        <v>1082</v>
      </c>
      <c r="AG210" s="52">
        <v>1107</v>
      </c>
      <c r="AH210" s="52">
        <v>1226</v>
      </c>
      <c r="AI210" s="52">
        <v>1267</v>
      </c>
      <c r="AJ210" s="52">
        <v>1402</v>
      </c>
      <c r="AK210" s="52">
        <v>1535</v>
      </c>
      <c r="AL210" s="52">
        <v>1515</v>
      </c>
      <c r="AM210" s="52">
        <v>1572</v>
      </c>
      <c r="AN210" s="52">
        <v>1631</v>
      </c>
      <c r="AO210" s="52">
        <v>1642</v>
      </c>
      <c r="AP210" s="52">
        <v>1720</v>
      </c>
      <c r="AQ210" s="52">
        <v>1505</v>
      </c>
      <c r="AR210" s="52">
        <v>1595</v>
      </c>
      <c r="AS210" s="52">
        <v>1639</v>
      </c>
      <c r="AT210" s="52">
        <v>1534</v>
      </c>
      <c r="AU210" s="52">
        <v>1570</v>
      </c>
      <c r="AV210" s="52">
        <v>1600</v>
      </c>
      <c r="AW210" s="52">
        <v>1581</v>
      </c>
      <c r="AX210" s="52">
        <v>1535</v>
      </c>
      <c r="AY210" s="52">
        <v>1602</v>
      </c>
      <c r="AZ210" s="52">
        <v>1515</v>
      </c>
      <c r="BA210" s="52">
        <v>1506</v>
      </c>
      <c r="BB210" s="52">
        <v>1354</v>
      </c>
      <c r="BC210" s="52">
        <v>1268</v>
      </c>
      <c r="BD210" s="52">
        <v>1203</v>
      </c>
      <c r="BE210" s="52">
        <v>1290</v>
      </c>
      <c r="BF210" s="52">
        <v>1420</v>
      </c>
      <c r="BG210" s="52">
        <v>1436</v>
      </c>
      <c r="BH210" s="52">
        <v>1621</v>
      </c>
      <c r="BI210" s="52">
        <v>1600</v>
      </c>
      <c r="BJ210" s="52">
        <v>1880</v>
      </c>
      <c r="BK210" s="52">
        <v>1762</v>
      </c>
      <c r="BL210" s="52">
        <v>1902</v>
      </c>
      <c r="BM210" s="52">
        <v>1928</v>
      </c>
      <c r="BN210" s="52">
        <v>1900</v>
      </c>
      <c r="BO210" s="52">
        <v>1844</v>
      </c>
      <c r="BP210" s="52">
        <v>1882</v>
      </c>
      <c r="BQ210" s="52">
        <v>1824</v>
      </c>
      <c r="BR210" s="52">
        <v>1718</v>
      </c>
      <c r="BS210" s="52">
        <v>1733</v>
      </c>
      <c r="BT210" s="52">
        <v>1713</v>
      </c>
      <c r="BU210" s="52">
        <v>1613</v>
      </c>
      <c r="BV210" s="52">
        <v>1675</v>
      </c>
      <c r="BW210" s="52">
        <v>1569</v>
      </c>
      <c r="BX210" s="52">
        <v>1534</v>
      </c>
      <c r="BY210" s="52">
        <v>1467</v>
      </c>
      <c r="BZ210" s="52">
        <v>1350</v>
      </c>
      <c r="CA210" s="52">
        <v>1420</v>
      </c>
      <c r="CB210" s="52">
        <v>1362</v>
      </c>
      <c r="CC210" s="52">
        <v>1291</v>
      </c>
      <c r="CD210" s="52">
        <v>1327</v>
      </c>
      <c r="CE210" s="52">
        <v>1287</v>
      </c>
      <c r="CF210" s="52">
        <v>1329</v>
      </c>
      <c r="CG210" s="52">
        <v>1346</v>
      </c>
      <c r="CH210" s="52">
        <v>1425</v>
      </c>
      <c r="CI210" s="52">
        <v>1131</v>
      </c>
      <c r="CJ210" s="52">
        <v>1065</v>
      </c>
      <c r="CK210" s="52">
        <v>1045</v>
      </c>
      <c r="CL210" s="52">
        <v>950</v>
      </c>
      <c r="CM210" s="52">
        <v>764</v>
      </c>
      <c r="CN210" s="52">
        <v>732</v>
      </c>
      <c r="CO210" s="52">
        <v>644</v>
      </c>
      <c r="CP210" s="52">
        <v>602</v>
      </c>
      <c r="CQ210" s="52">
        <v>614</v>
      </c>
      <c r="CR210" s="52">
        <v>493</v>
      </c>
      <c r="CS210" s="52">
        <v>447</v>
      </c>
      <c r="CT210" s="52">
        <v>408</v>
      </c>
      <c r="CU210" s="52">
        <v>343</v>
      </c>
      <c r="CV210" s="52">
        <v>303</v>
      </c>
      <c r="CW210" s="52">
        <v>203</v>
      </c>
      <c r="CX210" s="52">
        <v>198</v>
      </c>
      <c r="CY210" s="52">
        <v>602</v>
      </c>
      <c r="CZ210" s="52">
        <v>1239</v>
      </c>
      <c r="DA210" s="52">
        <v>1328</v>
      </c>
      <c r="DB210" s="52">
        <v>1335</v>
      </c>
      <c r="DC210" s="52">
        <v>1447</v>
      </c>
      <c r="DD210" s="52">
        <v>1430</v>
      </c>
      <c r="DE210" s="52">
        <v>1513</v>
      </c>
      <c r="DF210" s="52">
        <v>1395</v>
      </c>
      <c r="DG210" s="52">
        <v>1518</v>
      </c>
      <c r="DH210" s="52">
        <v>1571</v>
      </c>
      <c r="DI210" s="52">
        <v>1429</v>
      </c>
      <c r="DJ210" s="52">
        <v>1416</v>
      </c>
      <c r="DK210" s="52">
        <v>1401</v>
      </c>
      <c r="DL210" s="52">
        <v>1436</v>
      </c>
      <c r="DM210" s="52">
        <v>1352</v>
      </c>
      <c r="DN210" s="52">
        <v>1416</v>
      </c>
      <c r="DO210" s="52">
        <v>1361</v>
      </c>
      <c r="DP210" s="52">
        <v>1290</v>
      </c>
      <c r="DQ210" s="52">
        <v>1281</v>
      </c>
      <c r="DR210" s="52">
        <v>1187</v>
      </c>
      <c r="DS210" s="52">
        <v>1016</v>
      </c>
      <c r="DT210" s="52">
        <v>994</v>
      </c>
      <c r="DU210" s="52">
        <v>1054</v>
      </c>
      <c r="DV210" s="52">
        <v>1356</v>
      </c>
      <c r="DW210" s="52">
        <v>1427</v>
      </c>
      <c r="DX210" s="52">
        <v>1484</v>
      </c>
      <c r="DY210" s="52">
        <v>1560</v>
      </c>
      <c r="DZ210" s="52">
        <v>1567</v>
      </c>
      <c r="EA210" s="52">
        <v>1661</v>
      </c>
      <c r="EB210" s="52">
        <v>1653</v>
      </c>
      <c r="EC210" s="52">
        <v>1739</v>
      </c>
      <c r="ED210" s="52">
        <v>1682</v>
      </c>
      <c r="EE210" s="52">
        <v>1571</v>
      </c>
      <c r="EF210" s="52">
        <v>1815</v>
      </c>
      <c r="EG210" s="52">
        <v>1722</v>
      </c>
      <c r="EH210" s="52">
        <v>1620</v>
      </c>
      <c r="EI210" s="52">
        <v>1673</v>
      </c>
      <c r="EJ210" s="52">
        <v>1686</v>
      </c>
      <c r="EK210" s="52">
        <v>1676</v>
      </c>
      <c r="EL210" s="52">
        <v>1506</v>
      </c>
      <c r="EM210" s="52">
        <v>1540</v>
      </c>
      <c r="EN210" s="52">
        <v>1571</v>
      </c>
      <c r="EO210" s="52">
        <v>1471</v>
      </c>
      <c r="EP210" s="52">
        <v>1353</v>
      </c>
      <c r="EQ210" s="52">
        <v>1281</v>
      </c>
      <c r="ER210" s="52">
        <v>1324</v>
      </c>
      <c r="ES210" s="52">
        <v>1427</v>
      </c>
      <c r="ET210" s="52">
        <v>1462</v>
      </c>
      <c r="EU210" s="52">
        <v>1637</v>
      </c>
      <c r="EV210" s="52">
        <v>1726</v>
      </c>
      <c r="EW210" s="52">
        <v>1909</v>
      </c>
      <c r="EX210" s="52">
        <v>1771</v>
      </c>
      <c r="EY210" s="52">
        <v>1795</v>
      </c>
      <c r="EZ210" s="52">
        <v>1897</v>
      </c>
      <c r="FA210" s="52">
        <v>1863</v>
      </c>
      <c r="FB210" s="52">
        <v>1876</v>
      </c>
      <c r="FC210" s="52">
        <v>1867</v>
      </c>
      <c r="FD210" s="52">
        <v>1820</v>
      </c>
      <c r="FE210" s="52">
        <v>1858</v>
      </c>
      <c r="FF210" s="52">
        <v>1741</v>
      </c>
      <c r="FG210" s="52">
        <v>1696</v>
      </c>
      <c r="FH210" s="52">
        <v>1641</v>
      </c>
      <c r="FI210" s="52">
        <v>1659</v>
      </c>
      <c r="FJ210" s="52">
        <v>1600</v>
      </c>
      <c r="FK210" s="52">
        <v>1637</v>
      </c>
      <c r="FL210" s="52">
        <v>1454</v>
      </c>
      <c r="FM210" s="52">
        <v>1386</v>
      </c>
      <c r="FN210" s="52">
        <v>1434</v>
      </c>
      <c r="FO210" s="52">
        <v>1385</v>
      </c>
      <c r="FP210" s="52">
        <v>1316</v>
      </c>
      <c r="FQ210" s="52">
        <v>1298</v>
      </c>
      <c r="FR210" s="52">
        <v>1306</v>
      </c>
      <c r="FS210" s="52">
        <v>1350</v>
      </c>
      <c r="FT210" s="52">
        <v>1434</v>
      </c>
      <c r="FU210" s="52">
        <v>1486</v>
      </c>
      <c r="FV210" s="52">
        <v>1233</v>
      </c>
      <c r="FW210" s="52">
        <v>1257</v>
      </c>
      <c r="FX210" s="52">
        <v>1143</v>
      </c>
      <c r="FY210" s="52">
        <v>1013</v>
      </c>
      <c r="FZ210" s="52">
        <v>841</v>
      </c>
      <c r="GA210" s="52">
        <v>846</v>
      </c>
      <c r="GB210" s="52">
        <v>773</v>
      </c>
      <c r="GC210" s="52">
        <v>771</v>
      </c>
      <c r="GD210" s="52">
        <v>709</v>
      </c>
      <c r="GE210" s="52">
        <v>665</v>
      </c>
      <c r="GF210" s="52">
        <v>640</v>
      </c>
      <c r="GG210" s="52">
        <v>539</v>
      </c>
      <c r="GH210" s="52">
        <v>474</v>
      </c>
      <c r="GI210" s="52">
        <v>477</v>
      </c>
      <c r="GJ210" s="52">
        <v>378</v>
      </c>
      <c r="GK210" s="52">
        <v>379</v>
      </c>
      <c r="GL210" s="53">
        <v>1446</v>
      </c>
    </row>
    <row r="211" spans="1:194" s="1" customFormat="1" hidden="1" x14ac:dyDescent="0.25">
      <c r="A211" s="31" t="s">
        <v>247</v>
      </c>
      <c r="B211" s="1" t="s">
        <v>443</v>
      </c>
      <c r="C211" s="30" t="str">
        <f t="shared" si="94"/>
        <v>LA England - Barrow-in-Furness</v>
      </c>
      <c r="D211" s="51">
        <f t="shared" si="85"/>
        <v>26329</v>
      </c>
      <c r="E211" s="51">
        <f t="shared" si="86"/>
        <v>27299</v>
      </c>
      <c r="F211" s="52">
        <f t="shared" si="87"/>
        <v>66726</v>
      </c>
      <c r="G211" s="52">
        <f t="shared" si="88"/>
        <v>33028</v>
      </c>
      <c r="H211" s="53">
        <f t="shared" si="89"/>
        <v>33698</v>
      </c>
      <c r="I211" s="53">
        <f t="shared" si="90"/>
        <v>26329</v>
      </c>
      <c r="J211" s="53">
        <f t="shared" si="91"/>
        <v>27299</v>
      </c>
      <c r="K211" s="50">
        <f t="shared" si="92"/>
        <v>6699</v>
      </c>
      <c r="L211" s="51">
        <f t="shared" si="93"/>
        <v>6399</v>
      </c>
      <c r="M211" s="52">
        <v>336</v>
      </c>
      <c r="N211" s="52">
        <v>367</v>
      </c>
      <c r="O211" s="52">
        <v>358</v>
      </c>
      <c r="P211" s="52">
        <v>375</v>
      </c>
      <c r="Q211" s="52">
        <v>380</v>
      </c>
      <c r="R211" s="52">
        <v>385</v>
      </c>
      <c r="S211" s="52">
        <v>371</v>
      </c>
      <c r="T211" s="52">
        <v>387</v>
      </c>
      <c r="U211" s="52">
        <v>369</v>
      </c>
      <c r="V211" s="52">
        <v>356</v>
      </c>
      <c r="W211" s="52">
        <v>345</v>
      </c>
      <c r="X211" s="52">
        <v>415</v>
      </c>
      <c r="Y211" s="52">
        <v>384</v>
      </c>
      <c r="Z211" s="52">
        <v>376</v>
      </c>
      <c r="AA211" s="52">
        <v>394</v>
      </c>
      <c r="AB211" s="52">
        <v>395</v>
      </c>
      <c r="AC211" s="52">
        <v>392</v>
      </c>
      <c r="AD211" s="52">
        <v>314</v>
      </c>
      <c r="AE211" s="52">
        <v>384</v>
      </c>
      <c r="AF211" s="52">
        <v>372</v>
      </c>
      <c r="AG211" s="52">
        <v>311</v>
      </c>
      <c r="AH211" s="52">
        <v>378</v>
      </c>
      <c r="AI211" s="52">
        <v>357</v>
      </c>
      <c r="AJ211" s="52">
        <v>377</v>
      </c>
      <c r="AK211" s="52">
        <v>437</v>
      </c>
      <c r="AL211" s="52">
        <v>404</v>
      </c>
      <c r="AM211" s="52">
        <v>455</v>
      </c>
      <c r="AN211" s="52">
        <v>403</v>
      </c>
      <c r="AO211" s="52">
        <v>470</v>
      </c>
      <c r="AP211" s="52">
        <v>343</v>
      </c>
      <c r="AQ211" s="52">
        <v>401</v>
      </c>
      <c r="AR211" s="52">
        <v>460</v>
      </c>
      <c r="AS211" s="52">
        <v>400</v>
      </c>
      <c r="AT211" s="52">
        <v>414</v>
      </c>
      <c r="AU211" s="52">
        <v>361</v>
      </c>
      <c r="AV211" s="52">
        <v>380</v>
      </c>
      <c r="AW211" s="52">
        <v>386</v>
      </c>
      <c r="AX211" s="52">
        <v>356</v>
      </c>
      <c r="AY211" s="52">
        <v>358</v>
      </c>
      <c r="AZ211" s="52">
        <v>369</v>
      </c>
      <c r="BA211" s="52">
        <v>362</v>
      </c>
      <c r="BB211" s="52">
        <v>348</v>
      </c>
      <c r="BC211" s="52">
        <v>322</v>
      </c>
      <c r="BD211" s="52">
        <v>322</v>
      </c>
      <c r="BE211" s="52">
        <v>360</v>
      </c>
      <c r="BF211" s="52">
        <v>347</v>
      </c>
      <c r="BG211" s="52">
        <v>359</v>
      </c>
      <c r="BH211" s="52">
        <v>352</v>
      </c>
      <c r="BI211" s="52">
        <v>440</v>
      </c>
      <c r="BJ211" s="52">
        <v>481</v>
      </c>
      <c r="BK211" s="52">
        <v>482</v>
      </c>
      <c r="BL211" s="52">
        <v>465</v>
      </c>
      <c r="BM211" s="52">
        <v>535</v>
      </c>
      <c r="BN211" s="52">
        <v>559</v>
      </c>
      <c r="BO211" s="52">
        <v>509</v>
      </c>
      <c r="BP211" s="52">
        <v>501</v>
      </c>
      <c r="BQ211" s="52">
        <v>530</v>
      </c>
      <c r="BR211" s="52">
        <v>501</v>
      </c>
      <c r="BS211" s="52">
        <v>508</v>
      </c>
      <c r="BT211" s="52">
        <v>489</v>
      </c>
      <c r="BU211" s="52">
        <v>450</v>
      </c>
      <c r="BV211" s="52">
        <v>438</v>
      </c>
      <c r="BW211" s="52">
        <v>447</v>
      </c>
      <c r="BX211" s="52">
        <v>411</v>
      </c>
      <c r="BY211" s="52">
        <v>378</v>
      </c>
      <c r="BZ211" s="52">
        <v>363</v>
      </c>
      <c r="CA211" s="52">
        <v>399</v>
      </c>
      <c r="CB211" s="52">
        <v>387</v>
      </c>
      <c r="CC211" s="52">
        <v>362</v>
      </c>
      <c r="CD211" s="52">
        <v>379</v>
      </c>
      <c r="CE211" s="52">
        <v>361</v>
      </c>
      <c r="CF211" s="52">
        <v>398</v>
      </c>
      <c r="CG211" s="52">
        <v>436</v>
      </c>
      <c r="CH211" s="52">
        <v>457</v>
      </c>
      <c r="CI211" s="52">
        <v>321</v>
      </c>
      <c r="CJ211" s="52">
        <v>330</v>
      </c>
      <c r="CK211" s="52">
        <v>304</v>
      </c>
      <c r="CL211" s="52">
        <v>317</v>
      </c>
      <c r="CM211" s="52">
        <v>281</v>
      </c>
      <c r="CN211" s="52">
        <v>226</v>
      </c>
      <c r="CO211" s="52">
        <v>219</v>
      </c>
      <c r="CP211" s="52">
        <v>220</v>
      </c>
      <c r="CQ211" s="52">
        <v>200</v>
      </c>
      <c r="CR211" s="52">
        <v>140</v>
      </c>
      <c r="CS211" s="52">
        <v>143</v>
      </c>
      <c r="CT211" s="52">
        <v>92</v>
      </c>
      <c r="CU211" s="52">
        <v>93</v>
      </c>
      <c r="CV211" s="52">
        <v>93</v>
      </c>
      <c r="CW211" s="52">
        <v>70</v>
      </c>
      <c r="CX211" s="52">
        <v>64</v>
      </c>
      <c r="CY211" s="52">
        <v>202</v>
      </c>
      <c r="CZ211" s="52">
        <v>328</v>
      </c>
      <c r="DA211" s="52">
        <v>330</v>
      </c>
      <c r="DB211" s="52">
        <v>323</v>
      </c>
      <c r="DC211" s="52">
        <v>373</v>
      </c>
      <c r="DD211" s="52">
        <v>383</v>
      </c>
      <c r="DE211" s="52">
        <v>375</v>
      </c>
      <c r="DF211" s="52">
        <v>357</v>
      </c>
      <c r="DG211" s="52">
        <v>341</v>
      </c>
      <c r="DH211" s="52">
        <v>393</v>
      </c>
      <c r="DI211" s="52">
        <v>372</v>
      </c>
      <c r="DJ211" s="52">
        <v>328</v>
      </c>
      <c r="DK211" s="52">
        <v>360</v>
      </c>
      <c r="DL211" s="52">
        <v>371</v>
      </c>
      <c r="DM211" s="52">
        <v>390</v>
      </c>
      <c r="DN211" s="52">
        <v>355</v>
      </c>
      <c r="DO211" s="52">
        <v>351</v>
      </c>
      <c r="DP211" s="52">
        <v>334</v>
      </c>
      <c r="DQ211" s="52">
        <v>335</v>
      </c>
      <c r="DR211" s="52">
        <v>334</v>
      </c>
      <c r="DS211" s="52">
        <v>332</v>
      </c>
      <c r="DT211" s="52">
        <v>307</v>
      </c>
      <c r="DU211" s="52">
        <v>326</v>
      </c>
      <c r="DV211" s="52">
        <v>344</v>
      </c>
      <c r="DW211" s="52">
        <v>344</v>
      </c>
      <c r="DX211" s="52">
        <v>373</v>
      </c>
      <c r="DY211" s="52">
        <v>359</v>
      </c>
      <c r="DZ211" s="52">
        <v>439</v>
      </c>
      <c r="EA211" s="52">
        <v>431</v>
      </c>
      <c r="EB211" s="52">
        <v>403</v>
      </c>
      <c r="EC211" s="52">
        <v>427</v>
      </c>
      <c r="ED211" s="52">
        <v>352</v>
      </c>
      <c r="EE211" s="52">
        <v>406</v>
      </c>
      <c r="EF211" s="52">
        <v>433</v>
      </c>
      <c r="EG211" s="52">
        <v>399</v>
      </c>
      <c r="EH211" s="52">
        <v>411</v>
      </c>
      <c r="EI211" s="52">
        <v>412</v>
      </c>
      <c r="EJ211" s="52">
        <v>359</v>
      </c>
      <c r="EK211" s="52">
        <v>370</v>
      </c>
      <c r="EL211" s="52">
        <v>385</v>
      </c>
      <c r="EM211" s="52">
        <v>360</v>
      </c>
      <c r="EN211" s="52">
        <v>332</v>
      </c>
      <c r="EO211" s="52">
        <v>347</v>
      </c>
      <c r="EP211" s="52">
        <v>333</v>
      </c>
      <c r="EQ211" s="52">
        <v>325</v>
      </c>
      <c r="ER211" s="52">
        <v>368</v>
      </c>
      <c r="ES211" s="52">
        <v>377</v>
      </c>
      <c r="ET211" s="52">
        <v>432</v>
      </c>
      <c r="EU211" s="52">
        <v>428</v>
      </c>
      <c r="EV211" s="52">
        <v>467</v>
      </c>
      <c r="EW211" s="52">
        <v>547</v>
      </c>
      <c r="EX211" s="52">
        <v>510</v>
      </c>
      <c r="EY211" s="52">
        <v>511</v>
      </c>
      <c r="EZ211" s="52">
        <v>478</v>
      </c>
      <c r="FA211" s="52">
        <v>545</v>
      </c>
      <c r="FB211" s="52">
        <v>535</v>
      </c>
      <c r="FC211" s="52">
        <v>530</v>
      </c>
      <c r="FD211" s="52">
        <v>544</v>
      </c>
      <c r="FE211" s="52">
        <v>500</v>
      </c>
      <c r="FF211" s="52">
        <v>486</v>
      </c>
      <c r="FG211" s="52">
        <v>433</v>
      </c>
      <c r="FH211" s="52">
        <v>475</v>
      </c>
      <c r="FI211" s="52">
        <v>468</v>
      </c>
      <c r="FJ211" s="52">
        <v>393</v>
      </c>
      <c r="FK211" s="52">
        <v>453</v>
      </c>
      <c r="FL211" s="52">
        <v>424</v>
      </c>
      <c r="FM211" s="52">
        <v>383</v>
      </c>
      <c r="FN211" s="52">
        <v>397</v>
      </c>
      <c r="FO211" s="52">
        <v>388</v>
      </c>
      <c r="FP211" s="52">
        <v>404</v>
      </c>
      <c r="FQ211" s="52">
        <v>402</v>
      </c>
      <c r="FR211" s="52">
        <v>386</v>
      </c>
      <c r="FS211" s="52">
        <v>413</v>
      </c>
      <c r="FT211" s="52">
        <v>451</v>
      </c>
      <c r="FU211" s="52">
        <v>441</v>
      </c>
      <c r="FV211" s="52">
        <v>376</v>
      </c>
      <c r="FW211" s="52">
        <v>340</v>
      </c>
      <c r="FX211" s="52">
        <v>354</v>
      </c>
      <c r="FY211" s="52">
        <v>324</v>
      </c>
      <c r="FZ211" s="52">
        <v>250</v>
      </c>
      <c r="GA211" s="52">
        <v>315</v>
      </c>
      <c r="GB211" s="52">
        <v>256</v>
      </c>
      <c r="GC211" s="52">
        <v>230</v>
      </c>
      <c r="GD211" s="52">
        <v>240</v>
      </c>
      <c r="GE211" s="52">
        <v>215</v>
      </c>
      <c r="GF211" s="52">
        <v>196</v>
      </c>
      <c r="GG211" s="52">
        <v>177</v>
      </c>
      <c r="GH211" s="52">
        <v>130</v>
      </c>
      <c r="GI211" s="52">
        <v>129</v>
      </c>
      <c r="GJ211" s="52">
        <v>95</v>
      </c>
      <c r="GK211" s="52">
        <v>79</v>
      </c>
      <c r="GL211" s="53">
        <v>381</v>
      </c>
    </row>
    <row r="212" spans="1:194" s="1" customFormat="1" hidden="1" x14ac:dyDescent="0.25">
      <c r="A212" s="31" t="s">
        <v>247</v>
      </c>
      <c r="B212" s="1" t="s">
        <v>444</v>
      </c>
      <c r="C212" s="30" t="str">
        <f t="shared" si="94"/>
        <v>LA England - Basildon</v>
      </c>
      <c r="D212" s="51">
        <f t="shared" si="85"/>
        <v>68281</v>
      </c>
      <c r="E212" s="51">
        <f t="shared" si="86"/>
        <v>75035</v>
      </c>
      <c r="F212" s="52">
        <f t="shared" si="87"/>
        <v>187558</v>
      </c>
      <c r="G212" s="52">
        <f t="shared" si="88"/>
        <v>91038</v>
      </c>
      <c r="H212" s="53">
        <f t="shared" si="89"/>
        <v>96520</v>
      </c>
      <c r="I212" s="53">
        <f t="shared" si="90"/>
        <v>68281</v>
      </c>
      <c r="J212" s="53">
        <f t="shared" si="91"/>
        <v>75035</v>
      </c>
      <c r="K212" s="50">
        <f t="shared" si="92"/>
        <v>22757</v>
      </c>
      <c r="L212" s="51">
        <f t="shared" si="93"/>
        <v>21485</v>
      </c>
      <c r="M212" s="52">
        <v>1218</v>
      </c>
      <c r="N212" s="52">
        <v>1310</v>
      </c>
      <c r="O212" s="52">
        <v>1306</v>
      </c>
      <c r="P212" s="52">
        <v>1368</v>
      </c>
      <c r="Q212" s="52">
        <v>1368</v>
      </c>
      <c r="R212" s="52">
        <v>1313</v>
      </c>
      <c r="S212" s="52">
        <v>1290</v>
      </c>
      <c r="T212" s="52">
        <v>1333</v>
      </c>
      <c r="U212" s="52">
        <v>1328</v>
      </c>
      <c r="V212" s="52">
        <v>1278</v>
      </c>
      <c r="W212" s="52">
        <v>1276</v>
      </c>
      <c r="X212" s="52">
        <v>1289</v>
      </c>
      <c r="Y212" s="52">
        <v>1250</v>
      </c>
      <c r="Z212" s="52">
        <v>1241</v>
      </c>
      <c r="AA212" s="52">
        <v>1229</v>
      </c>
      <c r="AB212" s="52">
        <v>1118</v>
      </c>
      <c r="AC212" s="52">
        <v>1136</v>
      </c>
      <c r="AD212" s="52">
        <v>1106</v>
      </c>
      <c r="AE212" s="52">
        <v>1058</v>
      </c>
      <c r="AF212" s="52">
        <v>832</v>
      </c>
      <c r="AG212" s="52">
        <v>939</v>
      </c>
      <c r="AH212" s="52">
        <v>957</v>
      </c>
      <c r="AI212" s="52">
        <v>954</v>
      </c>
      <c r="AJ212" s="52">
        <v>984</v>
      </c>
      <c r="AK212" s="52">
        <v>1124</v>
      </c>
      <c r="AL212" s="52">
        <v>1105</v>
      </c>
      <c r="AM212" s="52">
        <v>1129</v>
      </c>
      <c r="AN212" s="52">
        <v>1148</v>
      </c>
      <c r="AO212" s="52">
        <v>1162</v>
      </c>
      <c r="AP212" s="52">
        <v>1230</v>
      </c>
      <c r="AQ212" s="52">
        <v>1197</v>
      </c>
      <c r="AR212" s="52">
        <v>1286</v>
      </c>
      <c r="AS212" s="52">
        <v>1302</v>
      </c>
      <c r="AT212" s="52">
        <v>1217</v>
      </c>
      <c r="AU212" s="52">
        <v>1317</v>
      </c>
      <c r="AV212" s="52">
        <v>1268</v>
      </c>
      <c r="AW212" s="52">
        <v>1200</v>
      </c>
      <c r="AX212" s="52">
        <v>1138</v>
      </c>
      <c r="AY212" s="52">
        <v>1133</v>
      </c>
      <c r="AZ212" s="52">
        <v>1246</v>
      </c>
      <c r="BA212" s="52">
        <v>1244</v>
      </c>
      <c r="BB212" s="52">
        <v>1210</v>
      </c>
      <c r="BC212" s="52">
        <v>1155</v>
      </c>
      <c r="BD212" s="52">
        <v>1133</v>
      </c>
      <c r="BE212" s="52">
        <v>1105</v>
      </c>
      <c r="BF212" s="52">
        <v>1141</v>
      </c>
      <c r="BG212" s="52">
        <v>1099</v>
      </c>
      <c r="BH212" s="52">
        <v>1210</v>
      </c>
      <c r="BI212" s="52">
        <v>1257</v>
      </c>
      <c r="BJ212" s="52">
        <v>1246</v>
      </c>
      <c r="BK212" s="52">
        <v>1240</v>
      </c>
      <c r="BL212" s="52">
        <v>1304</v>
      </c>
      <c r="BM212" s="52">
        <v>1283</v>
      </c>
      <c r="BN212" s="52">
        <v>1300</v>
      </c>
      <c r="BO212" s="52">
        <v>1266</v>
      </c>
      <c r="BP212" s="52">
        <v>1247</v>
      </c>
      <c r="BQ212" s="52">
        <v>1202</v>
      </c>
      <c r="BR212" s="52">
        <v>1232</v>
      </c>
      <c r="BS212" s="52">
        <v>1122</v>
      </c>
      <c r="BT212" s="52">
        <v>1116</v>
      </c>
      <c r="BU212" s="52">
        <v>1064</v>
      </c>
      <c r="BV212" s="52">
        <v>1076</v>
      </c>
      <c r="BW212" s="52">
        <v>1008</v>
      </c>
      <c r="BX212" s="52">
        <v>927</v>
      </c>
      <c r="BY212" s="52">
        <v>903</v>
      </c>
      <c r="BZ212" s="52">
        <v>862</v>
      </c>
      <c r="CA212" s="52">
        <v>788</v>
      </c>
      <c r="CB212" s="52">
        <v>727</v>
      </c>
      <c r="CC212" s="52">
        <v>783</v>
      </c>
      <c r="CD212" s="52">
        <v>785</v>
      </c>
      <c r="CE212" s="52">
        <v>799</v>
      </c>
      <c r="CF212" s="52">
        <v>781</v>
      </c>
      <c r="CG212" s="52">
        <v>829</v>
      </c>
      <c r="CH212" s="52">
        <v>951</v>
      </c>
      <c r="CI212" s="52">
        <v>753</v>
      </c>
      <c r="CJ212" s="52">
        <v>627</v>
      </c>
      <c r="CK212" s="52">
        <v>620</v>
      </c>
      <c r="CL212" s="52">
        <v>555</v>
      </c>
      <c r="CM212" s="52">
        <v>493</v>
      </c>
      <c r="CN212" s="52">
        <v>423</v>
      </c>
      <c r="CO212" s="52">
        <v>437</v>
      </c>
      <c r="CP212" s="52">
        <v>379</v>
      </c>
      <c r="CQ212" s="52">
        <v>422</v>
      </c>
      <c r="CR212" s="52">
        <v>351</v>
      </c>
      <c r="CS212" s="52">
        <v>334</v>
      </c>
      <c r="CT212" s="52">
        <v>295</v>
      </c>
      <c r="CU212" s="52">
        <v>252</v>
      </c>
      <c r="CV212" s="52">
        <v>192</v>
      </c>
      <c r="CW212" s="52">
        <v>189</v>
      </c>
      <c r="CX212" s="52">
        <v>160</v>
      </c>
      <c r="CY212" s="52">
        <v>478</v>
      </c>
      <c r="CZ212" s="52">
        <v>1180</v>
      </c>
      <c r="DA212" s="52">
        <v>1265</v>
      </c>
      <c r="DB212" s="52">
        <v>1218</v>
      </c>
      <c r="DC212" s="52">
        <v>1235</v>
      </c>
      <c r="DD212" s="52">
        <v>1306</v>
      </c>
      <c r="DE212" s="52">
        <v>1237</v>
      </c>
      <c r="DF212" s="52">
        <v>1290</v>
      </c>
      <c r="DG212" s="52">
        <v>1317</v>
      </c>
      <c r="DH212" s="52">
        <v>1312</v>
      </c>
      <c r="DI212" s="52">
        <v>1201</v>
      </c>
      <c r="DJ212" s="52">
        <v>1161</v>
      </c>
      <c r="DK212" s="52">
        <v>1165</v>
      </c>
      <c r="DL212" s="52">
        <v>1179</v>
      </c>
      <c r="DM212" s="52">
        <v>1137</v>
      </c>
      <c r="DN212" s="52">
        <v>1119</v>
      </c>
      <c r="DO212" s="52">
        <v>1071</v>
      </c>
      <c r="DP212" s="52">
        <v>1076</v>
      </c>
      <c r="DQ212" s="52">
        <v>1016</v>
      </c>
      <c r="DR212" s="52">
        <v>1023</v>
      </c>
      <c r="DS212" s="52">
        <v>766</v>
      </c>
      <c r="DT212" s="52">
        <v>736</v>
      </c>
      <c r="DU212" s="52">
        <v>858</v>
      </c>
      <c r="DV212" s="52">
        <v>1021</v>
      </c>
      <c r="DW212" s="52">
        <v>1010</v>
      </c>
      <c r="DX212" s="52">
        <v>1179</v>
      </c>
      <c r="DY212" s="52">
        <v>1049</v>
      </c>
      <c r="DZ212" s="52">
        <v>1229</v>
      </c>
      <c r="EA212" s="52">
        <v>1216</v>
      </c>
      <c r="EB212" s="52">
        <v>1277</v>
      </c>
      <c r="EC212" s="52">
        <v>1289</v>
      </c>
      <c r="ED212" s="52">
        <v>1366</v>
      </c>
      <c r="EE212" s="52">
        <v>1455</v>
      </c>
      <c r="EF212" s="52">
        <v>1499</v>
      </c>
      <c r="EG212" s="52">
        <v>1333</v>
      </c>
      <c r="EH212" s="52">
        <v>1385</v>
      </c>
      <c r="EI212" s="52">
        <v>1370</v>
      </c>
      <c r="EJ212" s="52">
        <v>1316</v>
      </c>
      <c r="EK212" s="52">
        <v>1377</v>
      </c>
      <c r="EL212" s="52">
        <v>1316</v>
      </c>
      <c r="EM212" s="52">
        <v>1312</v>
      </c>
      <c r="EN212" s="52">
        <v>1372</v>
      </c>
      <c r="EO212" s="52">
        <v>1256</v>
      </c>
      <c r="EP212" s="52">
        <v>1147</v>
      </c>
      <c r="EQ212" s="52">
        <v>1192</v>
      </c>
      <c r="ER212" s="52">
        <v>1252</v>
      </c>
      <c r="ES212" s="52">
        <v>1230</v>
      </c>
      <c r="ET212" s="52">
        <v>1165</v>
      </c>
      <c r="EU212" s="52">
        <v>1268</v>
      </c>
      <c r="EV212" s="52">
        <v>1248</v>
      </c>
      <c r="EW212" s="52">
        <v>1369</v>
      </c>
      <c r="EX212" s="52">
        <v>1312</v>
      </c>
      <c r="EY212" s="52">
        <v>1348</v>
      </c>
      <c r="EZ212" s="52">
        <v>1332</v>
      </c>
      <c r="FA212" s="52">
        <v>1323</v>
      </c>
      <c r="FB212" s="52">
        <v>1359</v>
      </c>
      <c r="FC212" s="52">
        <v>1315</v>
      </c>
      <c r="FD212" s="52">
        <v>1268</v>
      </c>
      <c r="FE212" s="52">
        <v>1238</v>
      </c>
      <c r="FF212" s="52">
        <v>1218</v>
      </c>
      <c r="FG212" s="52">
        <v>1254</v>
      </c>
      <c r="FH212" s="52">
        <v>1123</v>
      </c>
      <c r="FI212" s="52">
        <v>1052</v>
      </c>
      <c r="FJ212" s="52">
        <v>1064</v>
      </c>
      <c r="FK212" s="52">
        <v>1040</v>
      </c>
      <c r="FL212" s="52">
        <v>926</v>
      </c>
      <c r="FM212" s="52">
        <v>899</v>
      </c>
      <c r="FN212" s="52">
        <v>958</v>
      </c>
      <c r="FO212" s="52">
        <v>856</v>
      </c>
      <c r="FP212" s="52">
        <v>895</v>
      </c>
      <c r="FQ212" s="52">
        <v>872</v>
      </c>
      <c r="FR212" s="52">
        <v>856</v>
      </c>
      <c r="FS212" s="52">
        <v>934</v>
      </c>
      <c r="FT212" s="52">
        <v>996</v>
      </c>
      <c r="FU212" s="52">
        <v>1134</v>
      </c>
      <c r="FV212" s="52">
        <v>809</v>
      </c>
      <c r="FW212" s="52">
        <v>763</v>
      </c>
      <c r="FX212" s="52">
        <v>739</v>
      </c>
      <c r="FY212" s="52">
        <v>718</v>
      </c>
      <c r="FZ212" s="52">
        <v>588</v>
      </c>
      <c r="GA212" s="52">
        <v>523</v>
      </c>
      <c r="GB212" s="52">
        <v>584</v>
      </c>
      <c r="GC212" s="52">
        <v>564</v>
      </c>
      <c r="GD212" s="52">
        <v>520</v>
      </c>
      <c r="GE212" s="52">
        <v>531</v>
      </c>
      <c r="GF212" s="52">
        <v>448</v>
      </c>
      <c r="GG212" s="52">
        <v>418</v>
      </c>
      <c r="GH212" s="52">
        <v>412</v>
      </c>
      <c r="GI212" s="52">
        <v>357</v>
      </c>
      <c r="GJ212" s="52">
        <v>275</v>
      </c>
      <c r="GK212" s="52">
        <v>275</v>
      </c>
      <c r="GL212" s="53">
        <v>1058</v>
      </c>
    </row>
    <row r="213" spans="1:194" s="1" customFormat="1" hidden="1" x14ac:dyDescent="0.25">
      <c r="A213" s="31" t="s">
        <v>247</v>
      </c>
      <c r="B213" s="1" t="s">
        <v>445</v>
      </c>
      <c r="C213" s="30" t="str">
        <f t="shared" si="94"/>
        <v>LA England - Basingstoke and Deane</v>
      </c>
      <c r="D213" s="51">
        <f t="shared" si="85"/>
        <v>67458</v>
      </c>
      <c r="E213" s="51">
        <f t="shared" si="86"/>
        <v>70875</v>
      </c>
      <c r="F213" s="52">
        <f t="shared" si="87"/>
        <v>177760</v>
      </c>
      <c r="G213" s="52">
        <f t="shared" si="88"/>
        <v>87696</v>
      </c>
      <c r="H213" s="53">
        <f t="shared" si="89"/>
        <v>90064</v>
      </c>
      <c r="I213" s="53">
        <f t="shared" si="90"/>
        <v>67458</v>
      </c>
      <c r="J213" s="53">
        <f t="shared" si="91"/>
        <v>70875</v>
      </c>
      <c r="K213" s="50">
        <f t="shared" si="92"/>
        <v>20238</v>
      </c>
      <c r="L213" s="51">
        <f t="shared" si="93"/>
        <v>19189</v>
      </c>
      <c r="M213" s="52">
        <v>1032</v>
      </c>
      <c r="N213" s="52">
        <v>1039</v>
      </c>
      <c r="O213" s="52">
        <v>1026</v>
      </c>
      <c r="P213" s="52">
        <v>1113</v>
      </c>
      <c r="Q213" s="52">
        <v>1111</v>
      </c>
      <c r="R213" s="52">
        <v>1196</v>
      </c>
      <c r="S213" s="52">
        <v>1272</v>
      </c>
      <c r="T213" s="52">
        <v>1257</v>
      </c>
      <c r="U213" s="52">
        <v>1276</v>
      </c>
      <c r="V213" s="52">
        <v>1290</v>
      </c>
      <c r="W213" s="52">
        <v>1227</v>
      </c>
      <c r="X213" s="52">
        <v>1116</v>
      </c>
      <c r="Y213" s="52">
        <v>1167</v>
      </c>
      <c r="Z213" s="52">
        <v>1161</v>
      </c>
      <c r="AA213" s="52">
        <v>1067</v>
      </c>
      <c r="AB213" s="52">
        <v>964</v>
      </c>
      <c r="AC213" s="52">
        <v>944</v>
      </c>
      <c r="AD213" s="52">
        <v>980</v>
      </c>
      <c r="AE213" s="52">
        <v>909</v>
      </c>
      <c r="AF213" s="52">
        <v>716</v>
      </c>
      <c r="AG213" s="52">
        <v>745</v>
      </c>
      <c r="AH213" s="52">
        <v>918</v>
      </c>
      <c r="AI213" s="52">
        <v>794</v>
      </c>
      <c r="AJ213" s="52">
        <v>973</v>
      </c>
      <c r="AK213" s="52">
        <v>1114</v>
      </c>
      <c r="AL213" s="52">
        <v>1016</v>
      </c>
      <c r="AM213" s="52">
        <v>997</v>
      </c>
      <c r="AN213" s="52">
        <v>925</v>
      </c>
      <c r="AO213" s="52">
        <v>897</v>
      </c>
      <c r="AP213" s="52">
        <v>958</v>
      </c>
      <c r="AQ213" s="52">
        <v>1134</v>
      </c>
      <c r="AR213" s="52">
        <v>1155</v>
      </c>
      <c r="AS213" s="52">
        <v>1158</v>
      </c>
      <c r="AT213" s="52">
        <v>1142</v>
      </c>
      <c r="AU213" s="52">
        <v>1144</v>
      </c>
      <c r="AV213" s="52">
        <v>1185</v>
      </c>
      <c r="AW213" s="52">
        <v>1161</v>
      </c>
      <c r="AX213" s="52">
        <v>1242</v>
      </c>
      <c r="AY213" s="52">
        <v>1192</v>
      </c>
      <c r="AZ213" s="52">
        <v>1196</v>
      </c>
      <c r="BA213" s="52">
        <v>1192</v>
      </c>
      <c r="BB213" s="52">
        <v>1238</v>
      </c>
      <c r="BC213" s="52">
        <v>1165</v>
      </c>
      <c r="BD213" s="52">
        <v>1143</v>
      </c>
      <c r="BE213" s="52">
        <v>1177</v>
      </c>
      <c r="BF213" s="52">
        <v>1230</v>
      </c>
      <c r="BG213" s="52">
        <v>1198</v>
      </c>
      <c r="BH213" s="52">
        <v>1248</v>
      </c>
      <c r="BI213" s="52">
        <v>1259</v>
      </c>
      <c r="BJ213" s="52">
        <v>1353</v>
      </c>
      <c r="BK213" s="52">
        <v>1254</v>
      </c>
      <c r="BL213" s="52">
        <v>1411</v>
      </c>
      <c r="BM213" s="52">
        <v>1317</v>
      </c>
      <c r="BN213" s="52">
        <v>1404</v>
      </c>
      <c r="BO213" s="52">
        <v>1335</v>
      </c>
      <c r="BP213" s="52">
        <v>1369</v>
      </c>
      <c r="BQ213" s="52">
        <v>1319</v>
      </c>
      <c r="BR213" s="52">
        <v>1246</v>
      </c>
      <c r="BS213" s="52">
        <v>1301</v>
      </c>
      <c r="BT213" s="52">
        <v>1124</v>
      </c>
      <c r="BU213" s="52">
        <v>1194</v>
      </c>
      <c r="BV213" s="52">
        <v>1015</v>
      </c>
      <c r="BW213" s="52">
        <v>1006</v>
      </c>
      <c r="BX213" s="52">
        <v>992</v>
      </c>
      <c r="BY213" s="52">
        <v>942</v>
      </c>
      <c r="BZ213" s="52">
        <v>809</v>
      </c>
      <c r="CA213" s="52">
        <v>851</v>
      </c>
      <c r="CB213" s="52">
        <v>799</v>
      </c>
      <c r="CC213" s="52">
        <v>784</v>
      </c>
      <c r="CD213" s="52">
        <v>790</v>
      </c>
      <c r="CE213" s="52">
        <v>814</v>
      </c>
      <c r="CF213" s="52">
        <v>830</v>
      </c>
      <c r="CG213" s="52">
        <v>809</v>
      </c>
      <c r="CH213" s="52">
        <v>944</v>
      </c>
      <c r="CI213" s="52">
        <v>708</v>
      </c>
      <c r="CJ213" s="52">
        <v>648</v>
      </c>
      <c r="CK213" s="52">
        <v>663</v>
      </c>
      <c r="CL213" s="52">
        <v>610</v>
      </c>
      <c r="CM213" s="52">
        <v>474</v>
      </c>
      <c r="CN213" s="52">
        <v>450</v>
      </c>
      <c r="CO213" s="52">
        <v>459</v>
      </c>
      <c r="CP213" s="52">
        <v>379</v>
      </c>
      <c r="CQ213" s="52">
        <v>394</v>
      </c>
      <c r="CR213" s="52">
        <v>335</v>
      </c>
      <c r="CS213" s="52">
        <v>316</v>
      </c>
      <c r="CT213" s="52">
        <v>248</v>
      </c>
      <c r="CU213" s="52">
        <v>219</v>
      </c>
      <c r="CV213" s="52">
        <v>206</v>
      </c>
      <c r="CW213" s="52">
        <v>188</v>
      </c>
      <c r="CX213" s="52">
        <v>142</v>
      </c>
      <c r="CY213" s="52">
        <v>486</v>
      </c>
      <c r="CZ213" s="52">
        <v>988</v>
      </c>
      <c r="DA213" s="52">
        <v>991</v>
      </c>
      <c r="DB213" s="52">
        <v>1000</v>
      </c>
      <c r="DC213" s="52">
        <v>1102</v>
      </c>
      <c r="DD213" s="52">
        <v>1181</v>
      </c>
      <c r="DE213" s="52">
        <v>1002</v>
      </c>
      <c r="DF213" s="52">
        <v>1134</v>
      </c>
      <c r="DG213" s="52">
        <v>1116</v>
      </c>
      <c r="DH213" s="52">
        <v>1197</v>
      </c>
      <c r="DI213" s="52">
        <v>1223</v>
      </c>
      <c r="DJ213" s="52">
        <v>1128</v>
      </c>
      <c r="DK213" s="52">
        <v>1080</v>
      </c>
      <c r="DL213" s="52">
        <v>1133</v>
      </c>
      <c r="DM213" s="52">
        <v>1062</v>
      </c>
      <c r="DN213" s="52">
        <v>1007</v>
      </c>
      <c r="DO213" s="52">
        <v>947</v>
      </c>
      <c r="DP213" s="52">
        <v>945</v>
      </c>
      <c r="DQ213" s="52">
        <v>953</v>
      </c>
      <c r="DR213" s="52">
        <v>937</v>
      </c>
      <c r="DS213" s="52">
        <v>657</v>
      </c>
      <c r="DT213" s="52">
        <v>606</v>
      </c>
      <c r="DU213" s="52">
        <v>786</v>
      </c>
      <c r="DV213" s="52">
        <v>803</v>
      </c>
      <c r="DW213" s="52">
        <v>1014</v>
      </c>
      <c r="DX213" s="52">
        <v>1013</v>
      </c>
      <c r="DY213" s="52">
        <v>960</v>
      </c>
      <c r="DZ213" s="52">
        <v>992</v>
      </c>
      <c r="EA213" s="52">
        <v>935</v>
      </c>
      <c r="EB213" s="52">
        <v>1048</v>
      </c>
      <c r="EC213" s="52">
        <v>1037</v>
      </c>
      <c r="ED213" s="52">
        <v>1135</v>
      </c>
      <c r="EE213" s="52">
        <v>1158</v>
      </c>
      <c r="EF213" s="52">
        <v>1233</v>
      </c>
      <c r="EG213" s="52">
        <v>1250</v>
      </c>
      <c r="EH213" s="52">
        <v>1297</v>
      </c>
      <c r="EI213" s="52">
        <v>1202</v>
      </c>
      <c r="EJ213" s="52">
        <v>1271</v>
      </c>
      <c r="EK213" s="52">
        <v>1364</v>
      </c>
      <c r="EL213" s="52">
        <v>1282</v>
      </c>
      <c r="EM213" s="52">
        <v>1355</v>
      </c>
      <c r="EN213" s="52">
        <v>1250</v>
      </c>
      <c r="EO213" s="52">
        <v>1264</v>
      </c>
      <c r="EP213" s="52">
        <v>1223</v>
      </c>
      <c r="EQ213" s="52">
        <v>1166</v>
      </c>
      <c r="ER213" s="52">
        <v>1185</v>
      </c>
      <c r="ES213" s="52">
        <v>1297</v>
      </c>
      <c r="ET213" s="52">
        <v>1194</v>
      </c>
      <c r="EU213" s="52">
        <v>1296</v>
      </c>
      <c r="EV213" s="52">
        <v>1328</v>
      </c>
      <c r="EW213" s="52">
        <v>1401</v>
      </c>
      <c r="EX213" s="52">
        <v>1271</v>
      </c>
      <c r="EY213" s="52">
        <v>1375</v>
      </c>
      <c r="EZ213" s="52">
        <v>1367</v>
      </c>
      <c r="FA213" s="52">
        <v>1322</v>
      </c>
      <c r="FB213" s="52">
        <v>1275</v>
      </c>
      <c r="FC213" s="52">
        <v>1365</v>
      </c>
      <c r="FD213" s="52">
        <v>1307</v>
      </c>
      <c r="FE213" s="52">
        <v>1294</v>
      </c>
      <c r="FF213" s="52">
        <v>1218</v>
      </c>
      <c r="FG213" s="52">
        <v>1121</v>
      </c>
      <c r="FH213" s="52">
        <v>1094</v>
      </c>
      <c r="FI213" s="52">
        <v>1070</v>
      </c>
      <c r="FJ213" s="52">
        <v>1015</v>
      </c>
      <c r="FK213" s="52">
        <v>1034</v>
      </c>
      <c r="FL213" s="52">
        <v>843</v>
      </c>
      <c r="FM213" s="52">
        <v>883</v>
      </c>
      <c r="FN213" s="52">
        <v>900</v>
      </c>
      <c r="FO213" s="52">
        <v>899</v>
      </c>
      <c r="FP213" s="52">
        <v>861</v>
      </c>
      <c r="FQ213" s="52">
        <v>816</v>
      </c>
      <c r="FR213" s="52">
        <v>836</v>
      </c>
      <c r="FS213" s="52">
        <v>931</v>
      </c>
      <c r="FT213" s="52">
        <v>1009</v>
      </c>
      <c r="FU213" s="52">
        <v>1080</v>
      </c>
      <c r="FV213" s="52">
        <v>826</v>
      </c>
      <c r="FW213" s="52">
        <v>763</v>
      </c>
      <c r="FX213" s="52">
        <v>731</v>
      </c>
      <c r="FY213" s="52">
        <v>645</v>
      </c>
      <c r="FZ213" s="52">
        <v>610</v>
      </c>
      <c r="GA213" s="52">
        <v>528</v>
      </c>
      <c r="GB213" s="52">
        <v>522</v>
      </c>
      <c r="GC213" s="52">
        <v>537</v>
      </c>
      <c r="GD213" s="52">
        <v>502</v>
      </c>
      <c r="GE213" s="52">
        <v>408</v>
      </c>
      <c r="GF213" s="52">
        <v>384</v>
      </c>
      <c r="GG213" s="52">
        <v>366</v>
      </c>
      <c r="GH213" s="52">
        <v>305</v>
      </c>
      <c r="GI213" s="52">
        <v>297</v>
      </c>
      <c r="GJ213" s="52">
        <v>259</v>
      </c>
      <c r="GK213" s="52">
        <v>212</v>
      </c>
      <c r="GL213" s="53">
        <v>855</v>
      </c>
    </row>
    <row r="214" spans="1:194" s="1" customFormat="1" hidden="1" x14ac:dyDescent="0.25">
      <c r="A214" s="31" t="s">
        <v>247</v>
      </c>
      <c r="B214" s="1" t="s">
        <v>446</v>
      </c>
      <c r="C214" s="30" t="str">
        <f t="shared" si="94"/>
        <v>LA England - Bassetlaw</v>
      </c>
      <c r="D214" s="51">
        <f t="shared" si="85"/>
        <v>46425</v>
      </c>
      <c r="E214" s="51">
        <f t="shared" si="86"/>
        <v>48027</v>
      </c>
      <c r="F214" s="52">
        <f t="shared" si="87"/>
        <v>118280</v>
      </c>
      <c r="G214" s="52">
        <f t="shared" si="88"/>
        <v>58532</v>
      </c>
      <c r="H214" s="53">
        <f t="shared" si="89"/>
        <v>59748</v>
      </c>
      <c r="I214" s="53">
        <f t="shared" si="90"/>
        <v>46425</v>
      </c>
      <c r="J214" s="53">
        <f t="shared" si="91"/>
        <v>48027</v>
      </c>
      <c r="K214" s="50">
        <f t="shared" si="92"/>
        <v>12107</v>
      </c>
      <c r="L214" s="51">
        <f t="shared" si="93"/>
        <v>11721</v>
      </c>
      <c r="M214" s="52">
        <v>586</v>
      </c>
      <c r="N214" s="52">
        <v>568</v>
      </c>
      <c r="O214" s="52">
        <v>607</v>
      </c>
      <c r="P214" s="52">
        <v>718</v>
      </c>
      <c r="Q214" s="52">
        <v>690</v>
      </c>
      <c r="R214" s="52">
        <v>689</v>
      </c>
      <c r="S214" s="52">
        <v>716</v>
      </c>
      <c r="T214" s="52">
        <v>712</v>
      </c>
      <c r="U214" s="52">
        <v>716</v>
      </c>
      <c r="V214" s="52">
        <v>751</v>
      </c>
      <c r="W214" s="52">
        <v>667</v>
      </c>
      <c r="X214" s="52">
        <v>668</v>
      </c>
      <c r="Y214" s="52">
        <v>690</v>
      </c>
      <c r="Z214" s="52">
        <v>663</v>
      </c>
      <c r="AA214" s="52">
        <v>687</v>
      </c>
      <c r="AB214" s="52">
        <v>687</v>
      </c>
      <c r="AC214" s="52">
        <v>682</v>
      </c>
      <c r="AD214" s="52">
        <v>610</v>
      </c>
      <c r="AE214" s="52">
        <v>550</v>
      </c>
      <c r="AF214" s="52">
        <v>515</v>
      </c>
      <c r="AG214" s="52">
        <v>548</v>
      </c>
      <c r="AH214" s="52">
        <v>570</v>
      </c>
      <c r="AI214" s="52">
        <v>624</v>
      </c>
      <c r="AJ214" s="52">
        <v>640</v>
      </c>
      <c r="AK214" s="52">
        <v>628</v>
      </c>
      <c r="AL214" s="52">
        <v>719</v>
      </c>
      <c r="AM214" s="52">
        <v>710</v>
      </c>
      <c r="AN214" s="52">
        <v>650</v>
      </c>
      <c r="AO214" s="52">
        <v>711</v>
      </c>
      <c r="AP214" s="52">
        <v>713</v>
      </c>
      <c r="AQ214" s="52">
        <v>631</v>
      </c>
      <c r="AR214" s="52">
        <v>644</v>
      </c>
      <c r="AS214" s="52">
        <v>630</v>
      </c>
      <c r="AT214" s="52">
        <v>600</v>
      </c>
      <c r="AU214" s="52">
        <v>677</v>
      </c>
      <c r="AV214" s="52">
        <v>632</v>
      </c>
      <c r="AW214" s="52">
        <v>614</v>
      </c>
      <c r="AX214" s="52">
        <v>662</v>
      </c>
      <c r="AY214" s="52">
        <v>684</v>
      </c>
      <c r="AZ214" s="52">
        <v>662</v>
      </c>
      <c r="BA214" s="52">
        <v>689</v>
      </c>
      <c r="BB214" s="52">
        <v>613</v>
      </c>
      <c r="BC214" s="52">
        <v>642</v>
      </c>
      <c r="BD214" s="52">
        <v>612</v>
      </c>
      <c r="BE214" s="52">
        <v>643</v>
      </c>
      <c r="BF214" s="52">
        <v>724</v>
      </c>
      <c r="BG214" s="52">
        <v>707</v>
      </c>
      <c r="BH214" s="52">
        <v>730</v>
      </c>
      <c r="BI214" s="52">
        <v>766</v>
      </c>
      <c r="BJ214" s="52">
        <v>887</v>
      </c>
      <c r="BK214" s="52">
        <v>835</v>
      </c>
      <c r="BL214" s="52">
        <v>841</v>
      </c>
      <c r="BM214" s="52">
        <v>936</v>
      </c>
      <c r="BN214" s="52">
        <v>910</v>
      </c>
      <c r="BO214" s="52">
        <v>926</v>
      </c>
      <c r="BP214" s="52">
        <v>926</v>
      </c>
      <c r="BQ214" s="52">
        <v>958</v>
      </c>
      <c r="BR214" s="52">
        <v>923</v>
      </c>
      <c r="BS214" s="52">
        <v>900</v>
      </c>
      <c r="BT214" s="52">
        <v>889</v>
      </c>
      <c r="BU214" s="52">
        <v>808</v>
      </c>
      <c r="BV214" s="52">
        <v>791</v>
      </c>
      <c r="BW214" s="52">
        <v>794</v>
      </c>
      <c r="BX214" s="52">
        <v>776</v>
      </c>
      <c r="BY214" s="52">
        <v>722</v>
      </c>
      <c r="BZ214" s="52">
        <v>757</v>
      </c>
      <c r="CA214" s="52">
        <v>719</v>
      </c>
      <c r="CB214" s="52">
        <v>710</v>
      </c>
      <c r="CC214" s="52">
        <v>666</v>
      </c>
      <c r="CD214" s="52">
        <v>680</v>
      </c>
      <c r="CE214" s="52">
        <v>652</v>
      </c>
      <c r="CF214" s="52">
        <v>724</v>
      </c>
      <c r="CG214" s="52">
        <v>772</v>
      </c>
      <c r="CH214" s="52">
        <v>796</v>
      </c>
      <c r="CI214" s="52">
        <v>597</v>
      </c>
      <c r="CJ214" s="52">
        <v>618</v>
      </c>
      <c r="CK214" s="52">
        <v>589</v>
      </c>
      <c r="CL214" s="52">
        <v>519</v>
      </c>
      <c r="CM214" s="52">
        <v>448</v>
      </c>
      <c r="CN214" s="52">
        <v>388</v>
      </c>
      <c r="CO214" s="52">
        <v>373</v>
      </c>
      <c r="CP214" s="52">
        <v>351</v>
      </c>
      <c r="CQ214" s="52">
        <v>321</v>
      </c>
      <c r="CR214" s="52">
        <v>296</v>
      </c>
      <c r="CS214" s="52">
        <v>228</v>
      </c>
      <c r="CT214" s="52">
        <v>237</v>
      </c>
      <c r="CU214" s="52">
        <v>203</v>
      </c>
      <c r="CV214" s="52">
        <v>134</v>
      </c>
      <c r="CW214" s="52">
        <v>168</v>
      </c>
      <c r="CX214" s="52">
        <v>125</v>
      </c>
      <c r="CY214" s="52">
        <v>392</v>
      </c>
      <c r="CZ214" s="52">
        <v>525</v>
      </c>
      <c r="DA214" s="52">
        <v>593</v>
      </c>
      <c r="DB214" s="52">
        <v>597</v>
      </c>
      <c r="DC214" s="52">
        <v>667</v>
      </c>
      <c r="DD214" s="52">
        <v>658</v>
      </c>
      <c r="DE214" s="52">
        <v>670</v>
      </c>
      <c r="DF214" s="52">
        <v>658</v>
      </c>
      <c r="DG214" s="52">
        <v>647</v>
      </c>
      <c r="DH214" s="52">
        <v>760</v>
      </c>
      <c r="DI214" s="52">
        <v>715</v>
      </c>
      <c r="DJ214" s="52">
        <v>704</v>
      </c>
      <c r="DK214" s="52">
        <v>673</v>
      </c>
      <c r="DL214" s="52">
        <v>667</v>
      </c>
      <c r="DM214" s="52">
        <v>661</v>
      </c>
      <c r="DN214" s="52">
        <v>643</v>
      </c>
      <c r="DO214" s="52">
        <v>601</v>
      </c>
      <c r="DP214" s="52">
        <v>637</v>
      </c>
      <c r="DQ214" s="52">
        <v>645</v>
      </c>
      <c r="DR214" s="52">
        <v>591</v>
      </c>
      <c r="DS214" s="52">
        <v>418</v>
      </c>
      <c r="DT214" s="52">
        <v>434</v>
      </c>
      <c r="DU214" s="52">
        <v>486</v>
      </c>
      <c r="DV214" s="52">
        <v>556</v>
      </c>
      <c r="DW214" s="52">
        <v>587</v>
      </c>
      <c r="DX214" s="52">
        <v>621</v>
      </c>
      <c r="DY214" s="52">
        <v>651</v>
      </c>
      <c r="DZ214" s="52">
        <v>653</v>
      </c>
      <c r="EA214" s="52">
        <v>632</v>
      </c>
      <c r="EB214" s="52">
        <v>647</v>
      </c>
      <c r="EC214" s="52">
        <v>666</v>
      </c>
      <c r="ED214" s="52">
        <v>646</v>
      </c>
      <c r="EE214" s="52">
        <v>680</v>
      </c>
      <c r="EF214" s="52">
        <v>652</v>
      </c>
      <c r="EG214" s="52">
        <v>699</v>
      </c>
      <c r="EH214" s="52">
        <v>637</v>
      </c>
      <c r="EI214" s="52">
        <v>685</v>
      </c>
      <c r="EJ214" s="52">
        <v>681</v>
      </c>
      <c r="EK214" s="52">
        <v>675</v>
      </c>
      <c r="EL214" s="52">
        <v>648</v>
      </c>
      <c r="EM214" s="52">
        <v>701</v>
      </c>
      <c r="EN214" s="52">
        <v>699</v>
      </c>
      <c r="EO214" s="52">
        <v>645</v>
      </c>
      <c r="EP214" s="52">
        <v>644</v>
      </c>
      <c r="EQ214" s="52">
        <v>680</v>
      </c>
      <c r="ER214" s="52">
        <v>662</v>
      </c>
      <c r="ES214" s="52">
        <v>681</v>
      </c>
      <c r="ET214" s="52">
        <v>729</v>
      </c>
      <c r="EU214" s="52">
        <v>812</v>
      </c>
      <c r="EV214" s="52">
        <v>866</v>
      </c>
      <c r="EW214" s="52">
        <v>925</v>
      </c>
      <c r="EX214" s="52">
        <v>842</v>
      </c>
      <c r="EY214" s="52">
        <v>912</v>
      </c>
      <c r="EZ214" s="52">
        <v>926</v>
      </c>
      <c r="FA214" s="52">
        <v>944</v>
      </c>
      <c r="FB214" s="52">
        <v>955</v>
      </c>
      <c r="FC214" s="52">
        <v>964</v>
      </c>
      <c r="FD214" s="52">
        <v>954</v>
      </c>
      <c r="FE214" s="52">
        <v>895</v>
      </c>
      <c r="FF214" s="52">
        <v>897</v>
      </c>
      <c r="FG214" s="52">
        <v>858</v>
      </c>
      <c r="FH214" s="52">
        <v>845</v>
      </c>
      <c r="FI214" s="52">
        <v>853</v>
      </c>
      <c r="FJ214" s="52">
        <v>772</v>
      </c>
      <c r="FK214" s="52">
        <v>779</v>
      </c>
      <c r="FL214" s="52">
        <v>689</v>
      </c>
      <c r="FM214" s="52">
        <v>701</v>
      </c>
      <c r="FN214" s="52">
        <v>742</v>
      </c>
      <c r="FO214" s="52">
        <v>731</v>
      </c>
      <c r="FP214" s="52">
        <v>681</v>
      </c>
      <c r="FQ214" s="52">
        <v>666</v>
      </c>
      <c r="FR214" s="52">
        <v>780</v>
      </c>
      <c r="FS214" s="52">
        <v>750</v>
      </c>
      <c r="FT214" s="52">
        <v>828</v>
      </c>
      <c r="FU214" s="52">
        <v>814</v>
      </c>
      <c r="FV214" s="52">
        <v>650</v>
      </c>
      <c r="FW214" s="52">
        <v>605</v>
      </c>
      <c r="FX214" s="52">
        <v>601</v>
      </c>
      <c r="FY214" s="52">
        <v>580</v>
      </c>
      <c r="FZ214" s="52">
        <v>481</v>
      </c>
      <c r="GA214" s="52">
        <v>451</v>
      </c>
      <c r="GB214" s="52">
        <v>421</v>
      </c>
      <c r="GC214" s="52">
        <v>432</v>
      </c>
      <c r="GD214" s="52">
        <v>381</v>
      </c>
      <c r="GE214" s="52">
        <v>357</v>
      </c>
      <c r="GF214" s="52">
        <v>327</v>
      </c>
      <c r="GG214" s="52">
        <v>300</v>
      </c>
      <c r="GH214" s="52">
        <v>292</v>
      </c>
      <c r="GI214" s="52">
        <v>216</v>
      </c>
      <c r="GJ214" s="52">
        <v>220</v>
      </c>
      <c r="GK214" s="52">
        <v>196</v>
      </c>
      <c r="GL214" s="53">
        <v>750</v>
      </c>
    </row>
    <row r="215" spans="1:194" s="1" customFormat="1" hidden="1" x14ac:dyDescent="0.25">
      <c r="A215" s="31" t="s">
        <v>247</v>
      </c>
      <c r="B215" s="1" t="s">
        <v>447</v>
      </c>
      <c r="C215" s="30" t="str">
        <f t="shared" si="94"/>
        <v>LA England - Bath and North East Somerset</v>
      </c>
      <c r="D215" s="51">
        <f t="shared" si="85"/>
        <v>78633</v>
      </c>
      <c r="E215" s="51">
        <f t="shared" si="86"/>
        <v>81049</v>
      </c>
      <c r="F215" s="52">
        <f t="shared" si="87"/>
        <v>196357</v>
      </c>
      <c r="G215" s="52">
        <f t="shared" si="88"/>
        <v>97651</v>
      </c>
      <c r="H215" s="53">
        <f t="shared" si="89"/>
        <v>98706</v>
      </c>
      <c r="I215" s="53">
        <f t="shared" si="90"/>
        <v>78633</v>
      </c>
      <c r="J215" s="53">
        <f t="shared" si="91"/>
        <v>81049</v>
      </c>
      <c r="K215" s="50">
        <f t="shared" si="92"/>
        <v>19018</v>
      </c>
      <c r="L215" s="51">
        <f t="shared" si="93"/>
        <v>17657</v>
      </c>
      <c r="M215" s="52">
        <v>877</v>
      </c>
      <c r="N215" s="52">
        <v>883</v>
      </c>
      <c r="O215" s="52">
        <v>1041</v>
      </c>
      <c r="P215" s="52">
        <v>960</v>
      </c>
      <c r="Q215" s="52">
        <v>1065</v>
      </c>
      <c r="R215" s="52">
        <v>1039</v>
      </c>
      <c r="S215" s="52">
        <v>1070</v>
      </c>
      <c r="T215" s="52">
        <v>1140</v>
      </c>
      <c r="U215" s="52">
        <v>1110</v>
      </c>
      <c r="V215" s="52">
        <v>1171</v>
      </c>
      <c r="W215" s="52">
        <v>1105</v>
      </c>
      <c r="X215" s="52">
        <v>1108</v>
      </c>
      <c r="Y215" s="52">
        <v>1127</v>
      </c>
      <c r="Z215" s="52">
        <v>1100</v>
      </c>
      <c r="AA215" s="52">
        <v>1117</v>
      </c>
      <c r="AB215" s="52">
        <v>1035</v>
      </c>
      <c r="AC215" s="52">
        <v>983</v>
      </c>
      <c r="AD215" s="52">
        <v>1087</v>
      </c>
      <c r="AE215" s="52">
        <v>1234</v>
      </c>
      <c r="AF215" s="52">
        <v>2572</v>
      </c>
      <c r="AG215" s="52">
        <v>2553</v>
      </c>
      <c r="AH215" s="52">
        <v>2139</v>
      </c>
      <c r="AI215" s="52">
        <v>2383</v>
      </c>
      <c r="AJ215" s="52">
        <v>2158</v>
      </c>
      <c r="AK215" s="52">
        <v>1731</v>
      </c>
      <c r="AL215" s="52">
        <v>1627</v>
      </c>
      <c r="AM215" s="52">
        <v>1721</v>
      </c>
      <c r="AN215" s="52">
        <v>1690</v>
      </c>
      <c r="AO215" s="52">
        <v>1683</v>
      </c>
      <c r="AP215" s="52">
        <v>1610</v>
      </c>
      <c r="AQ215" s="52">
        <v>1383</v>
      </c>
      <c r="AR215" s="52">
        <v>1421</v>
      </c>
      <c r="AS215" s="52">
        <v>1165</v>
      </c>
      <c r="AT215" s="52">
        <v>1005</v>
      </c>
      <c r="AU215" s="52">
        <v>1108</v>
      </c>
      <c r="AV215" s="52">
        <v>1102</v>
      </c>
      <c r="AW215" s="52">
        <v>965</v>
      </c>
      <c r="AX215" s="52">
        <v>1063</v>
      </c>
      <c r="AY215" s="52">
        <v>1032</v>
      </c>
      <c r="AZ215" s="52">
        <v>972</v>
      </c>
      <c r="BA215" s="52">
        <v>1041</v>
      </c>
      <c r="BB215" s="52">
        <v>1049</v>
      </c>
      <c r="BC215" s="52">
        <v>975</v>
      </c>
      <c r="BD215" s="52">
        <v>926</v>
      </c>
      <c r="BE215" s="52">
        <v>898</v>
      </c>
      <c r="BF215" s="52">
        <v>1024</v>
      </c>
      <c r="BG215" s="52">
        <v>1011</v>
      </c>
      <c r="BH215" s="52">
        <v>1206</v>
      </c>
      <c r="BI215" s="52">
        <v>1155</v>
      </c>
      <c r="BJ215" s="52">
        <v>1244</v>
      </c>
      <c r="BK215" s="52">
        <v>1126</v>
      </c>
      <c r="BL215" s="52">
        <v>1218</v>
      </c>
      <c r="BM215" s="52">
        <v>1277</v>
      </c>
      <c r="BN215" s="52">
        <v>1232</v>
      </c>
      <c r="BO215" s="52">
        <v>1230</v>
      </c>
      <c r="BP215" s="52">
        <v>1288</v>
      </c>
      <c r="BQ215" s="52">
        <v>1220</v>
      </c>
      <c r="BR215" s="52">
        <v>1195</v>
      </c>
      <c r="BS215" s="52">
        <v>1172</v>
      </c>
      <c r="BT215" s="52">
        <v>1079</v>
      </c>
      <c r="BU215" s="52">
        <v>1064</v>
      </c>
      <c r="BV215" s="52">
        <v>1021</v>
      </c>
      <c r="BW215" s="52">
        <v>1014</v>
      </c>
      <c r="BX215" s="52">
        <v>991</v>
      </c>
      <c r="BY215" s="52">
        <v>959</v>
      </c>
      <c r="BZ215" s="52">
        <v>902</v>
      </c>
      <c r="CA215" s="52">
        <v>883</v>
      </c>
      <c r="CB215" s="52">
        <v>884</v>
      </c>
      <c r="CC215" s="52">
        <v>847</v>
      </c>
      <c r="CD215" s="52">
        <v>854</v>
      </c>
      <c r="CE215" s="52">
        <v>894</v>
      </c>
      <c r="CF215" s="52">
        <v>887</v>
      </c>
      <c r="CG215" s="52">
        <v>987</v>
      </c>
      <c r="CH215" s="52">
        <v>1035</v>
      </c>
      <c r="CI215" s="52">
        <v>826</v>
      </c>
      <c r="CJ215" s="52">
        <v>812</v>
      </c>
      <c r="CK215" s="52">
        <v>755</v>
      </c>
      <c r="CL215" s="52">
        <v>647</v>
      </c>
      <c r="CM215" s="52">
        <v>589</v>
      </c>
      <c r="CN215" s="52">
        <v>536</v>
      </c>
      <c r="CO215" s="52">
        <v>475</v>
      </c>
      <c r="CP215" s="52">
        <v>512</v>
      </c>
      <c r="CQ215" s="52">
        <v>499</v>
      </c>
      <c r="CR215" s="52">
        <v>435</v>
      </c>
      <c r="CS215" s="52">
        <v>399</v>
      </c>
      <c r="CT215" s="52">
        <v>355</v>
      </c>
      <c r="CU215" s="52">
        <v>300</v>
      </c>
      <c r="CV215" s="52">
        <v>277</v>
      </c>
      <c r="CW215" s="52">
        <v>229</v>
      </c>
      <c r="CX215" s="52">
        <v>202</v>
      </c>
      <c r="CY215" s="52">
        <v>680</v>
      </c>
      <c r="CZ215" s="52">
        <v>827</v>
      </c>
      <c r="DA215" s="52">
        <v>839</v>
      </c>
      <c r="DB215" s="52">
        <v>843</v>
      </c>
      <c r="DC215" s="52">
        <v>964</v>
      </c>
      <c r="DD215" s="52">
        <v>1034</v>
      </c>
      <c r="DE215" s="52">
        <v>946</v>
      </c>
      <c r="DF215" s="52">
        <v>1017</v>
      </c>
      <c r="DG215" s="52">
        <v>1007</v>
      </c>
      <c r="DH215" s="52">
        <v>1104</v>
      </c>
      <c r="DI215" s="52">
        <v>1024</v>
      </c>
      <c r="DJ215" s="52">
        <v>970</v>
      </c>
      <c r="DK215" s="52">
        <v>1065</v>
      </c>
      <c r="DL215" s="52">
        <v>1063</v>
      </c>
      <c r="DM215" s="52">
        <v>1114</v>
      </c>
      <c r="DN215" s="52">
        <v>1039</v>
      </c>
      <c r="DO215" s="52">
        <v>941</v>
      </c>
      <c r="DP215" s="52">
        <v>942</v>
      </c>
      <c r="DQ215" s="52">
        <v>918</v>
      </c>
      <c r="DR215" s="52">
        <v>1251</v>
      </c>
      <c r="DS215" s="52">
        <v>2528</v>
      </c>
      <c r="DT215" s="52">
        <v>2427</v>
      </c>
      <c r="DU215" s="52">
        <v>2305</v>
      </c>
      <c r="DV215" s="52">
        <v>2176</v>
      </c>
      <c r="DW215" s="52">
        <v>1758</v>
      </c>
      <c r="DX215" s="52">
        <v>1383</v>
      </c>
      <c r="DY215" s="52">
        <v>1408</v>
      </c>
      <c r="DZ215" s="52">
        <v>1585</v>
      </c>
      <c r="EA215" s="52">
        <v>1637</v>
      </c>
      <c r="EB215" s="52">
        <v>1372</v>
      </c>
      <c r="EC215" s="52">
        <v>1312</v>
      </c>
      <c r="ED215" s="52">
        <v>1265</v>
      </c>
      <c r="EE215" s="52">
        <v>1238</v>
      </c>
      <c r="EF215" s="52">
        <v>1058</v>
      </c>
      <c r="EG215" s="52">
        <v>1095</v>
      </c>
      <c r="EH215" s="52">
        <v>990</v>
      </c>
      <c r="EI215" s="52">
        <v>978</v>
      </c>
      <c r="EJ215" s="52">
        <v>1035</v>
      </c>
      <c r="EK215" s="52">
        <v>1050</v>
      </c>
      <c r="EL215" s="52">
        <v>1011</v>
      </c>
      <c r="EM215" s="52">
        <v>988</v>
      </c>
      <c r="EN215" s="52">
        <v>1110</v>
      </c>
      <c r="EO215" s="52">
        <v>1060</v>
      </c>
      <c r="EP215" s="52">
        <v>977</v>
      </c>
      <c r="EQ215" s="52">
        <v>984</v>
      </c>
      <c r="ER215" s="52">
        <v>1053</v>
      </c>
      <c r="ES215" s="52">
        <v>1069</v>
      </c>
      <c r="ET215" s="52">
        <v>1112</v>
      </c>
      <c r="EU215" s="52">
        <v>1153</v>
      </c>
      <c r="EV215" s="52">
        <v>1317</v>
      </c>
      <c r="EW215" s="52">
        <v>1216</v>
      </c>
      <c r="EX215" s="52">
        <v>1207</v>
      </c>
      <c r="EY215" s="52">
        <v>1258</v>
      </c>
      <c r="EZ215" s="52">
        <v>1220</v>
      </c>
      <c r="FA215" s="52">
        <v>1262</v>
      </c>
      <c r="FB215" s="52">
        <v>1261</v>
      </c>
      <c r="FC215" s="52">
        <v>1256</v>
      </c>
      <c r="FD215" s="52">
        <v>1415</v>
      </c>
      <c r="FE215" s="52">
        <v>1203</v>
      </c>
      <c r="FF215" s="52">
        <v>1264</v>
      </c>
      <c r="FG215" s="52">
        <v>1197</v>
      </c>
      <c r="FH215" s="52">
        <v>1134</v>
      </c>
      <c r="FI215" s="52">
        <v>1046</v>
      </c>
      <c r="FJ215" s="52">
        <v>1021</v>
      </c>
      <c r="FK215" s="52">
        <v>1092</v>
      </c>
      <c r="FL215" s="52">
        <v>1022</v>
      </c>
      <c r="FM215" s="52">
        <v>932</v>
      </c>
      <c r="FN215" s="52">
        <v>992</v>
      </c>
      <c r="FO215" s="52">
        <v>997</v>
      </c>
      <c r="FP215" s="52">
        <v>993</v>
      </c>
      <c r="FQ215" s="52">
        <v>969</v>
      </c>
      <c r="FR215" s="52">
        <v>985</v>
      </c>
      <c r="FS215" s="52">
        <v>1048</v>
      </c>
      <c r="FT215" s="52">
        <v>1003</v>
      </c>
      <c r="FU215" s="52">
        <v>1124</v>
      </c>
      <c r="FV215" s="52">
        <v>936</v>
      </c>
      <c r="FW215" s="52">
        <v>884</v>
      </c>
      <c r="FX215" s="52">
        <v>899</v>
      </c>
      <c r="FY215" s="52">
        <v>812</v>
      </c>
      <c r="FZ215" s="52">
        <v>671</v>
      </c>
      <c r="GA215" s="52">
        <v>629</v>
      </c>
      <c r="GB215" s="52">
        <v>633</v>
      </c>
      <c r="GC215" s="52">
        <v>621</v>
      </c>
      <c r="GD215" s="52">
        <v>604</v>
      </c>
      <c r="GE215" s="52">
        <v>598</v>
      </c>
      <c r="GF215" s="52">
        <v>560</v>
      </c>
      <c r="GG215" s="52">
        <v>462</v>
      </c>
      <c r="GH215" s="52">
        <v>439</v>
      </c>
      <c r="GI215" s="52">
        <v>374</v>
      </c>
      <c r="GJ215" s="52">
        <v>368</v>
      </c>
      <c r="GK215" s="52">
        <v>348</v>
      </c>
      <c r="GL215" s="53">
        <v>1409</v>
      </c>
    </row>
    <row r="216" spans="1:194" s="1" customFormat="1" hidden="1" x14ac:dyDescent="0.25">
      <c r="A216" s="31" t="s">
        <v>247</v>
      </c>
      <c r="B216" s="1" t="s">
        <v>448</v>
      </c>
      <c r="C216" s="30" t="str">
        <f t="shared" si="94"/>
        <v>LA England - Bedford</v>
      </c>
      <c r="D216" s="51">
        <f t="shared" si="85"/>
        <v>64719</v>
      </c>
      <c r="E216" s="51">
        <f t="shared" si="86"/>
        <v>68795</v>
      </c>
      <c r="F216" s="52">
        <f t="shared" si="87"/>
        <v>174687</v>
      </c>
      <c r="G216" s="52">
        <f t="shared" si="88"/>
        <v>85924</v>
      </c>
      <c r="H216" s="53">
        <f t="shared" si="89"/>
        <v>88763</v>
      </c>
      <c r="I216" s="53">
        <f t="shared" si="90"/>
        <v>64719</v>
      </c>
      <c r="J216" s="53">
        <f t="shared" si="91"/>
        <v>68795</v>
      </c>
      <c r="K216" s="50">
        <f t="shared" si="92"/>
        <v>21205</v>
      </c>
      <c r="L216" s="51">
        <f t="shared" si="93"/>
        <v>19968</v>
      </c>
      <c r="M216" s="52">
        <v>1033</v>
      </c>
      <c r="N216" s="52">
        <v>1115</v>
      </c>
      <c r="O216" s="52">
        <v>1213</v>
      </c>
      <c r="P216" s="52">
        <v>1206</v>
      </c>
      <c r="Q216" s="52">
        <v>1278</v>
      </c>
      <c r="R216" s="52">
        <v>1207</v>
      </c>
      <c r="S216" s="52">
        <v>1206</v>
      </c>
      <c r="T216" s="52">
        <v>1255</v>
      </c>
      <c r="U216" s="52">
        <v>1237</v>
      </c>
      <c r="V216" s="52">
        <v>1217</v>
      </c>
      <c r="W216" s="52">
        <v>1201</v>
      </c>
      <c r="X216" s="52">
        <v>1203</v>
      </c>
      <c r="Y216" s="52">
        <v>1238</v>
      </c>
      <c r="Z216" s="52">
        <v>1137</v>
      </c>
      <c r="AA216" s="52">
        <v>1171</v>
      </c>
      <c r="AB216" s="52">
        <v>1062</v>
      </c>
      <c r="AC216" s="52">
        <v>1133</v>
      </c>
      <c r="AD216" s="52">
        <v>1093</v>
      </c>
      <c r="AE216" s="52">
        <v>1074</v>
      </c>
      <c r="AF216" s="52">
        <v>779</v>
      </c>
      <c r="AG216" s="52">
        <v>814</v>
      </c>
      <c r="AH216" s="52">
        <v>817</v>
      </c>
      <c r="AI216" s="52">
        <v>913</v>
      </c>
      <c r="AJ216" s="52">
        <v>1000</v>
      </c>
      <c r="AK216" s="52">
        <v>1055</v>
      </c>
      <c r="AL216" s="52">
        <v>885</v>
      </c>
      <c r="AM216" s="52">
        <v>1023</v>
      </c>
      <c r="AN216" s="52">
        <v>963</v>
      </c>
      <c r="AO216" s="52">
        <v>981</v>
      </c>
      <c r="AP216" s="52">
        <v>878</v>
      </c>
      <c r="AQ216" s="52">
        <v>1027</v>
      </c>
      <c r="AR216" s="52">
        <v>935</v>
      </c>
      <c r="AS216" s="52">
        <v>987</v>
      </c>
      <c r="AT216" s="52">
        <v>1048</v>
      </c>
      <c r="AU216" s="52">
        <v>1022</v>
      </c>
      <c r="AV216" s="52">
        <v>1043</v>
      </c>
      <c r="AW216" s="52">
        <v>1089</v>
      </c>
      <c r="AX216" s="52">
        <v>1111</v>
      </c>
      <c r="AY216" s="52">
        <v>1159</v>
      </c>
      <c r="AZ216" s="52">
        <v>1179</v>
      </c>
      <c r="BA216" s="52">
        <v>1157</v>
      </c>
      <c r="BB216" s="52">
        <v>1191</v>
      </c>
      <c r="BC216" s="52">
        <v>1110</v>
      </c>
      <c r="BD216" s="52">
        <v>1032</v>
      </c>
      <c r="BE216" s="52">
        <v>1139</v>
      </c>
      <c r="BF216" s="52">
        <v>1099</v>
      </c>
      <c r="BG216" s="52">
        <v>1247</v>
      </c>
      <c r="BH216" s="52">
        <v>1072</v>
      </c>
      <c r="BI216" s="52">
        <v>1222</v>
      </c>
      <c r="BJ216" s="52">
        <v>1192</v>
      </c>
      <c r="BK216" s="52">
        <v>1208</v>
      </c>
      <c r="BL216" s="52">
        <v>1270</v>
      </c>
      <c r="BM216" s="52">
        <v>1253</v>
      </c>
      <c r="BN216" s="52">
        <v>1312</v>
      </c>
      <c r="BO216" s="52">
        <v>1262</v>
      </c>
      <c r="BP216" s="52">
        <v>1214</v>
      </c>
      <c r="BQ216" s="52">
        <v>1225</v>
      </c>
      <c r="BR216" s="52">
        <v>1150</v>
      </c>
      <c r="BS216" s="52">
        <v>1184</v>
      </c>
      <c r="BT216" s="52">
        <v>1113</v>
      </c>
      <c r="BU216" s="52">
        <v>982</v>
      </c>
      <c r="BV216" s="52">
        <v>1043</v>
      </c>
      <c r="BW216" s="52">
        <v>925</v>
      </c>
      <c r="BX216" s="52">
        <v>993</v>
      </c>
      <c r="BY216" s="52">
        <v>894</v>
      </c>
      <c r="BZ216" s="52">
        <v>844</v>
      </c>
      <c r="CA216" s="52">
        <v>822</v>
      </c>
      <c r="CB216" s="52">
        <v>830</v>
      </c>
      <c r="CC216" s="52">
        <v>783</v>
      </c>
      <c r="CD216" s="52">
        <v>742</v>
      </c>
      <c r="CE216" s="52">
        <v>815</v>
      </c>
      <c r="CF216" s="52">
        <v>781</v>
      </c>
      <c r="CG216" s="52">
        <v>951</v>
      </c>
      <c r="CH216" s="52">
        <v>880</v>
      </c>
      <c r="CI216" s="52">
        <v>682</v>
      </c>
      <c r="CJ216" s="52">
        <v>586</v>
      </c>
      <c r="CK216" s="52">
        <v>675</v>
      </c>
      <c r="CL216" s="52">
        <v>559</v>
      </c>
      <c r="CM216" s="52">
        <v>470</v>
      </c>
      <c r="CN216" s="52">
        <v>429</v>
      </c>
      <c r="CO216" s="52">
        <v>405</v>
      </c>
      <c r="CP216" s="52">
        <v>434</v>
      </c>
      <c r="CQ216" s="52">
        <v>416</v>
      </c>
      <c r="CR216" s="52">
        <v>358</v>
      </c>
      <c r="CS216" s="52">
        <v>299</v>
      </c>
      <c r="CT216" s="52">
        <v>292</v>
      </c>
      <c r="CU216" s="52">
        <v>244</v>
      </c>
      <c r="CV216" s="52">
        <v>210</v>
      </c>
      <c r="CW216" s="52">
        <v>197</v>
      </c>
      <c r="CX216" s="52">
        <v>186</v>
      </c>
      <c r="CY216" s="52">
        <v>558</v>
      </c>
      <c r="CZ216" s="52">
        <v>1032</v>
      </c>
      <c r="DA216" s="52">
        <v>1057</v>
      </c>
      <c r="DB216" s="52">
        <v>1200</v>
      </c>
      <c r="DC216" s="52">
        <v>1110</v>
      </c>
      <c r="DD216" s="52">
        <v>1141</v>
      </c>
      <c r="DE216" s="52">
        <v>1129</v>
      </c>
      <c r="DF216" s="52">
        <v>1192</v>
      </c>
      <c r="DG216" s="52">
        <v>1164</v>
      </c>
      <c r="DH216" s="52">
        <v>1207</v>
      </c>
      <c r="DI216" s="52">
        <v>1147</v>
      </c>
      <c r="DJ216" s="52">
        <v>1165</v>
      </c>
      <c r="DK216" s="52">
        <v>1179</v>
      </c>
      <c r="DL216" s="52">
        <v>1090</v>
      </c>
      <c r="DM216" s="52">
        <v>1038</v>
      </c>
      <c r="DN216" s="52">
        <v>1058</v>
      </c>
      <c r="DO216" s="52">
        <v>1024</v>
      </c>
      <c r="DP216" s="52">
        <v>1031</v>
      </c>
      <c r="DQ216" s="52">
        <v>1004</v>
      </c>
      <c r="DR216" s="52">
        <v>912</v>
      </c>
      <c r="DS216" s="52">
        <v>758</v>
      </c>
      <c r="DT216" s="52">
        <v>707</v>
      </c>
      <c r="DU216" s="52">
        <v>778</v>
      </c>
      <c r="DV216" s="52">
        <v>850</v>
      </c>
      <c r="DW216" s="52">
        <v>958</v>
      </c>
      <c r="DX216" s="52">
        <v>963</v>
      </c>
      <c r="DY216" s="52">
        <v>791</v>
      </c>
      <c r="DZ216" s="52">
        <v>969</v>
      </c>
      <c r="EA216" s="52">
        <v>922</v>
      </c>
      <c r="EB216" s="52">
        <v>987</v>
      </c>
      <c r="EC216" s="52">
        <v>1001</v>
      </c>
      <c r="ED216" s="52">
        <v>1102</v>
      </c>
      <c r="EE216" s="52">
        <v>1040</v>
      </c>
      <c r="EF216" s="52">
        <v>1251</v>
      </c>
      <c r="EG216" s="52">
        <v>1117</v>
      </c>
      <c r="EH216" s="52">
        <v>1251</v>
      </c>
      <c r="EI216" s="52">
        <v>1219</v>
      </c>
      <c r="EJ216" s="52">
        <v>1249</v>
      </c>
      <c r="EK216" s="52">
        <v>1214</v>
      </c>
      <c r="EL216" s="52">
        <v>1282</v>
      </c>
      <c r="EM216" s="52">
        <v>1334</v>
      </c>
      <c r="EN216" s="52">
        <v>1339</v>
      </c>
      <c r="EO216" s="52">
        <v>1296</v>
      </c>
      <c r="EP216" s="52">
        <v>1233</v>
      </c>
      <c r="EQ216" s="52">
        <v>1076</v>
      </c>
      <c r="ER216" s="52">
        <v>1105</v>
      </c>
      <c r="ES216" s="52">
        <v>1189</v>
      </c>
      <c r="ET216" s="52">
        <v>1106</v>
      </c>
      <c r="EU216" s="52">
        <v>1249</v>
      </c>
      <c r="EV216" s="52">
        <v>1169</v>
      </c>
      <c r="EW216" s="52">
        <v>1224</v>
      </c>
      <c r="EX216" s="52">
        <v>1194</v>
      </c>
      <c r="EY216" s="52">
        <v>1228</v>
      </c>
      <c r="EZ216" s="52">
        <v>1267</v>
      </c>
      <c r="FA216" s="52">
        <v>1271</v>
      </c>
      <c r="FB216" s="52">
        <v>1245</v>
      </c>
      <c r="FC216" s="52">
        <v>1199</v>
      </c>
      <c r="FD216" s="52">
        <v>1295</v>
      </c>
      <c r="FE216" s="52">
        <v>1212</v>
      </c>
      <c r="FF216" s="52">
        <v>1155</v>
      </c>
      <c r="FG216" s="52">
        <v>1065</v>
      </c>
      <c r="FH216" s="52">
        <v>1064</v>
      </c>
      <c r="FI216" s="52">
        <v>1057</v>
      </c>
      <c r="FJ216" s="52">
        <v>1036</v>
      </c>
      <c r="FK216" s="52">
        <v>940</v>
      </c>
      <c r="FL216" s="52">
        <v>952</v>
      </c>
      <c r="FM216" s="52">
        <v>920</v>
      </c>
      <c r="FN216" s="52">
        <v>891</v>
      </c>
      <c r="FO216" s="52">
        <v>809</v>
      </c>
      <c r="FP216" s="52">
        <v>843</v>
      </c>
      <c r="FQ216" s="52">
        <v>845</v>
      </c>
      <c r="FR216" s="52">
        <v>840</v>
      </c>
      <c r="FS216" s="52">
        <v>914</v>
      </c>
      <c r="FT216" s="52">
        <v>896</v>
      </c>
      <c r="FU216" s="52">
        <v>909</v>
      </c>
      <c r="FV216" s="52">
        <v>740</v>
      </c>
      <c r="FW216" s="52">
        <v>725</v>
      </c>
      <c r="FX216" s="52">
        <v>691</v>
      </c>
      <c r="FY216" s="52">
        <v>643</v>
      </c>
      <c r="FZ216" s="52">
        <v>538</v>
      </c>
      <c r="GA216" s="52">
        <v>474</v>
      </c>
      <c r="GB216" s="52">
        <v>509</v>
      </c>
      <c r="GC216" s="52">
        <v>465</v>
      </c>
      <c r="GD216" s="52">
        <v>470</v>
      </c>
      <c r="GE216" s="52">
        <v>462</v>
      </c>
      <c r="GF216" s="52">
        <v>440</v>
      </c>
      <c r="GG216" s="52">
        <v>460</v>
      </c>
      <c r="GH216" s="52">
        <v>361</v>
      </c>
      <c r="GI216" s="52">
        <v>337</v>
      </c>
      <c r="GJ216" s="52">
        <v>297</v>
      </c>
      <c r="GK216" s="52">
        <v>278</v>
      </c>
      <c r="GL216" s="53">
        <v>1217</v>
      </c>
    </row>
    <row r="217" spans="1:194" s="1" customFormat="1" hidden="1" x14ac:dyDescent="0.25">
      <c r="A217" s="31" t="s">
        <v>247</v>
      </c>
      <c r="B217" s="1" t="s">
        <v>449</v>
      </c>
      <c r="C217" s="30" t="str">
        <f t="shared" si="94"/>
        <v>LA England - Bexley</v>
      </c>
      <c r="D217" s="51">
        <f t="shared" si="85"/>
        <v>91027</v>
      </c>
      <c r="E217" s="51">
        <f t="shared" si="86"/>
        <v>100850</v>
      </c>
      <c r="F217" s="52">
        <f t="shared" si="87"/>
        <v>249301</v>
      </c>
      <c r="G217" s="52">
        <f t="shared" si="88"/>
        <v>120541</v>
      </c>
      <c r="H217" s="53">
        <f t="shared" si="89"/>
        <v>128760</v>
      </c>
      <c r="I217" s="53">
        <f t="shared" si="90"/>
        <v>91027</v>
      </c>
      <c r="J217" s="53">
        <f t="shared" si="91"/>
        <v>100850</v>
      </c>
      <c r="K217" s="50">
        <f t="shared" si="92"/>
        <v>29514</v>
      </c>
      <c r="L217" s="51">
        <f t="shared" si="93"/>
        <v>27910</v>
      </c>
      <c r="M217" s="52">
        <v>1479</v>
      </c>
      <c r="N217" s="52">
        <v>1577</v>
      </c>
      <c r="O217" s="52">
        <v>1655</v>
      </c>
      <c r="P217" s="52">
        <v>1650</v>
      </c>
      <c r="Q217" s="52">
        <v>1756</v>
      </c>
      <c r="R217" s="52">
        <v>1657</v>
      </c>
      <c r="S217" s="52">
        <v>1741</v>
      </c>
      <c r="T217" s="52">
        <v>1601</v>
      </c>
      <c r="U217" s="52">
        <v>1768</v>
      </c>
      <c r="V217" s="52">
        <v>1744</v>
      </c>
      <c r="W217" s="52">
        <v>1619</v>
      </c>
      <c r="X217" s="52">
        <v>1692</v>
      </c>
      <c r="Y217" s="52">
        <v>1782</v>
      </c>
      <c r="Z217" s="52">
        <v>1640</v>
      </c>
      <c r="AA217" s="52">
        <v>1580</v>
      </c>
      <c r="AB217" s="52">
        <v>1560</v>
      </c>
      <c r="AC217" s="52">
        <v>1587</v>
      </c>
      <c r="AD217" s="52">
        <v>1426</v>
      </c>
      <c r="AE217" s="52">
        <v>1440</v>
      </c>
      <c r="AF217" s="52">
        <v>1224</v>
      </c>
      <c r="AG217" s="52">
        <v>1266</v>
      </c>
      <c r="AH217" s="52">
        <v>1199</v>
      </c>
      <c r="AI217" s="52">
        <v>1321</v>
      </c>
      <c r="AJ217" s="52">
        <v>1369</v>
      </c>
      <c r="AK217" s="52">
        <v>1536</v>
      </c>
      <c r="AL217" s="52">
        <v>1508</v>
      </c>
      <c r="AM217" s="52">
        <v>1573</v>
      </c>
      <c r="AN217" s="52">
        <v>1592</v>
      </c>
      <c r="AO217" s="52">
        <v>1637</v>
      </c>
      <c r="AP217" s="52">
        <v>1750</v>
      </c>
      <c r="AQ217" s="52">
        <v>1820</v>
      </c>
      <c r="AR217" s="52">
        <v>1811</v>
      </c>
      <c r="AS217" s="52">
        <v>1695</v>
      </c>
      <c r="AT217" s="52">
        <v>1566</v>
      </c>
      <c r="AU217" s="52">
        <v>1628</v>
      </c>
      <c r="AV217" s="52">
        <v>1601</v>
      </c>
      <c r="AW217" s="52">
        <v>1593</v>
      </c>
      <c r="AX217" s="52">
        <v>1786</v>
      </c>
      <c r="AY217" s="52">
        <v>1697</v>
      </c>
      <c r="AZ217" s="52">
        <v>1715</v>
      </c>
      <c r="BA217" s="52">
        <v>1798</v>
      </c>
      <c r="BB217" s="52">
        <v>1648</v>
      </c>
      <c r="BC217" s="52">
        <v>1602</v>
      </c>
      <c r="BD217" s="52">
        <v>1625</v>
      </c>
      <c r="BE217" s="52">
        <v>1518</v>
      </c>
      <c r="BF217" s="52">
        <v>1544</v>
      </c>
      <c r="BG217" s="52">
        <v>1552</v>
      </c>
      <c r="BH217" s="52">
        <v>1556</v>
      </c>
      <c r="BI217" s="52">
        <v>1517</v>
      </c>
      <c r="BJ217" s="52">
        <v>1596</v>
      </c>
      <c r="BK217" s="52">
        <v>1674</v>
      </c>
      <c r="BL217" s="52">
        <v>1616</v>
      </c>
      <c r="BM217" s="52">
        <v>1649</v>
      </c>
      <c r="BN217" s="52">
        <v>1675</v>
      </c>
      <c r="BO217" s="52">
        <v>1629</v>
      </c>
      <c r="BP217" s="52">
        <v>1714</v>
      </c>
      <c r="BQ217" s="52">
        <v>1713</v>
      </c>
      <c r="BR217" s="52">
        <v>1601</v>
      </c>
      <c r="BS217" s="52">
        <v>1526</v>
      </c>
      <c r="BT217" s="52">
        <v>1532</v>
      </c>
      <c r="BU217" s="52">
        <v>1455</v>
      </c>
      <c r="BV217" s="52">
        <v>1435</v>
      </c>
      <c r="BW217" s="52">
        <v>1329</v>
      </c>
      <c r="BX217" s="52">
        <v>1180</v>
      </c>
      <c r="BY217" s="52">
        <v>1174</v>
      </c>
      <c r="BZ217" s="52">
        <v>1054</v>
      </c>
      <c r="CA217" s="52">
        <v>989</v>
      </c>
      <c r="CB217" s="52">
        <v>982</v>
      </c>
      <c r="CC217" s="52">
        <v>1001</v>
      </c>
      <c r="CD217" s="52">
        <v>985</v>
      </c>
      <c r="CE217" s="52">
        <v>909</v>
      </c>
      <c r="CF217" s="52">
        <v>901</v>
      </c>
      <c r="CG217" s="52">
        <v>1018</v>
      </c>
      <c r="CH217" s="52">
        <v>1111</v>
      </c>
      <c r="CI217" s="52">
        <v>861</v>
      </c>
      <c r="CJ217" s="52">
        <v>721</v>
      </c>
      <c r="CK217" s="52">
        <v>731</v>
      </c>
      <c r="CL217" s="52">
        <v>693</v>
      </c>
      <c r="CM217" s="52">
        <v>589</v>
      </c>
      <c r="CN217" s="52">
        <v>467</v>
      </c>
      <c r="CO217" s="52">
        <v>541</v>
      </c>
      <c r="CP217" s="52">
        <v>609</v>
      </c>
      <c r="CQ217" s="52">
        <v>538</v>
      </c>
      <c r="CR217" s="52">
        <v>477</v>
      </c>
      <c r="CS217" s="52">
        <v>438</v>
      </c>
      <c r="CT217" s="52">
        <v>390</v>
      </c>
      <c r="CU217" s="52">
        <v>325</v>
      </c>
      <c r="CV217" s="52">
        <v>315</v>
      </c>
      <c r="CW217" s="52">
        <v>226</v>
      </c>
      <c r="CX217" s="52">
        <v>246</v>
      </c>
      <c r="CY217" s="52">
        <v>725</v>
      </c>
      <c r="CZ217" s="52">
        <v>1423</v>
      </c>
      <c r="DA217" s="52">
        <v>1453</v>
      </c>
      <c r="DB217" s="52">
        <v>1546</v>
      </c>
      <c r="DC217" s="52">
        <v>1563</v>
      </c>
      <c r="DD217" s="52">
        <v>1531</v>
      </c>
      <c r="DE217" s="52">
        <v>1597</v>
      </c>
      <c r="DF217" s="52">
        <v>1634</v>
      </c>
      <c r="DG217" s="52">
        <v>1652</v>
      </c>
      <c r="DH217" s="52">
        <v>1716</v>
      </c>
      <c r="DI217" s="52">
        <v>1649</v>
      </c>
      <c r="DJ217" s="52">
        <v>1611</v>
      </c>
      <c r="DK217" s="52">
        <v>1579</v>
      </c>
      <c r="DL217" s="52">
        <v>1673</v>
      </c>
      <c r="DM217" s="52">
        <v>1554</v>
      </c>
      <c r="DN217" s="52">
        <v>1482</v>
      </c>
      <c r="DO217" s="52">
        <v>1458</v>
      </c>
      <c r="DP217" s="52">
        <v>1365</v>
      </c>
      <c r="DQ217" s="52">
        <v>1424</v>
      </c>
      <c r="DR217" s="52">
        <v>1368</v>
      </c>
      <c r="DS217" s="52">
        <v>1077</v>
      </c>
      <c r="DT217" s="52">
        <v>1146</v>
      </c>
      <c r="DU217" s="52">
        <v>1236</v>
      </c>
      <c r="DV217" s="52">
        <v>1394</v>
      </c>
      <c r="DW217" s="52">
        <v>1489</v>
      </c>
      <c r="DX217" s="52">
        <v>1443</v>
      </c>
      <c r="DY217" s="52">
        <v>1550</v>
      </c>
      <c r="DZ217" s="52">
        <v>1705</v>
      </c>
      <c r="EA217" s="52">
        <v>1737</v>
      </c>
      <c r="EB217" s="52">
        <v>1652</v>
      </c>
      <c r="EC217" s="52">
        <v>1842</v>
      </c>
      <c r="ED217" s="52">
        <v>1823</v>
      </c>
      <c r="EE217" s="52">
        <v>1958</v>
      </c>
      <c r="EF217" s="52">
        <v>1911</v>
      </c>
      <c r="EG217" s="52">
        <v>1879</v>
      </c>
      <c r="EH217" s="52">
        <v>1753</v>
      </c>
      <c r="EI217" s="52">
        <v>2012</v>
      </c>
      <c r="EJ217" s="52">
        <v>1780</v>
      </c>
      <c r="EK217" s="52">
        <v>1861</v>
      </c>
      <c r="EL217" s="52">
        <v>1874</v>
      </c>
      <c r="EM217" s="52">
        <v>1959</v>
      </c>
      <c r="EN217" s="52">
        <v>1865</v>
      </c>
      <c r="EO217" s="52">
        <v>1838</v>
      </c>
      <c r="EP217" s="52">
        <v>1757</v>
      </c>
      <c r="EQ217" s="52">
        <v>1607</v>
      </c>
      <c r="ER217" s="52">
        <v>1653</v>
      </c>
      <c r="ES217" s="52">
        <v>1527</v>
      </c>
      <c r="ET217" s="52">
        <v>1610</v>
      </c>
      <c r="EU217" s="52">
        <v>1656</v>
      </c>
      <c r="EV217" s="52">
        <v>1653</v>
      </c>
      <c r="EW217" s="52">
        <v>1748</v>
      </c>
      <c r="EX217" s="52">
        <v>1833</v>
      </c>
      <c r="EY217" s="52">
        <v>1878</v>
      </c>
      <c r="EZ217" s="52">
        <v>1753</v>
      </c>
      <c r="FA217" s="52">
        <v>1892</v>
      </c>
      <c r="FB217" s="52">
        <v>1859</v>
      </c>
      <c r="FC217" s="52">
        <v>1784</v>
      </c>
      <c r="FD217" s="52">
        <v>1746</v>
      </c>
      <c r="FE217" s="52">
        <v>1643</v>
      </c>
      <c r="FF217" s="52">
        <v>1644</v>
      </c>
      <c r="FG217" s="52">
        <v>1547</v>
      </c>
      <c r="FH217" s="52">
        <v>1487</v>
      </c>
      <c r="FI217" s="52">
        <v>1382</v>
      </c>
      <c r="FJ217" s="52">
        <v>1349</v>
      </c>
      <c r="FK217" s="52">
        <v>1318</v>
      </c>
      <c r="FL217" s="52">
        <v>1181</v>
      </c>
      <c r="FM217" s="52">
        <v>1137</v>
      </c>
      <c r="FN217" s="52">
        <v>1075</v>
      </c>
      <c r="FO217" s="52">
        <v>1047</v>
      </c>
      <c r="FP217" s="52">
        <v>1030</v>
      </c>
      <c r="FQ217" s="52">
        <v>1103</v>
      </c>
      <c r="FR217" s="52">
        <v>998</v>
      </c>
      <c r="FS217" s="52">
        <v>1121</v>
      </c>
      <c r="FT217" s="52">
        <v>1137</v>
      </c>
      <c r="FU217" s="52">
        <v>1247</v>
      </c>
      <c r="FV217" s="52">
        <v>999</v>
      </c>
      <c r="FW217" s="52">
        <v>890</v>
      </c>
      <c r="FX217" s="52">
        <v>900</v>
      </c>
      <c r="FY217" s="52">
        <v>889</v>
      </c>
      <c r="FZ217" s="52">
        <v>838</v>
      </c>
      <c r="GA217" s="52">
        <v>761</v>
      </c>
      <c r="GB217" s="52">
        <v>815</v>
      </c>
      <c r="GC217" s="52">
        <v>799</v>
      </c>
      <c r="GD217" s="52">
        <v>742</v>
      </c>
      <c r="GE217" s="52">
        <v>696</v>
      </c>
      <c r="GF217" s="52">
        <v>624</v>
      </c>
      <c r="GG217" s="52">
        <v>588</v>
      </c>
      <c r="GH217" s="52">
        <v>551</v>
      </c>
      <c r="GI217" s="52">
        <v>500</v>
      </c>
      <c r="GJ217" s="52">
        <v>432</v>
      </c>
      <c r="GK217" s="52">
        <v>391</v>
      </c>
      <c r="GL217" s="53">
        <v>1881</v>
      </c>
    </row>
    <row r="218" spans="1:194" s="1" customFormat="1" hidden="1" x14ac:dyDescent="0.25">
      <c r="A218" s="31" t="s">
        <v>247</v>
      </c>
      <c r="B218" s="1" t="s">
        <v>450</v>
      </c>
      <c r="C218" s="30" t="str">
        <f t="shared" si="94"/>
        <v>LA England - Birmingham</v>
      </c>
      <c r="D218" s="51">
        <f t="shared" si="85"/>
        <v>418462</v>
      </c>
      <c r="E218" s="51">
        <f t="shared" si="86"/>
        <v>435554</v>
      </c>
      <c r="F218" s="52">
        <f t="shared" si="87"/>
        <v>1140525</v>
      </c>
      <c r="G218" s="52">
        <f t="shared" si="88"/>
        <v>566258</v>
      </c>
      <c r="H218" s="53">
        <f t="shared" si="89"/>
        <v>574267</v>
      </c>
      <c r="I218" s="53">
        <f t="shared" si="90"/>
        <v>418462</v>
      </c>
      <c r="J218" s="53">
        <f t="shared" si="91"/>
        <v>435554</v>
      </c>
      <c r="K218" s="50">
        <f t="shared" si="92"/>
        <v>147796</v>
      </c>
      <c r="L218" s="51">
        <f t="shared" si="93"/>
        <v>138713</v>
      </c>
      <c r="M218" s="52">
        <v>7704</v>
      </c>
      <c r="N218" s="52">
        <v>8071</v>
      </c>
      <c r="O218" s="52">
        <v>8062</v>
      </c>
      <c r="P218" s="52">
        <v>8537</v>
      </c>
      <c r="Q218" s="52">
        <v>8480</v>
      </c>
      <c r="R218" s="52">
        <v>8404</v>
      </c>
      <c r="S218" s="52">
        <v>8632</v>
      </c>
      <c r="T218" s="52">
        <v>8648</v>
      </c>
      <c r="U218" s="52">
        <v>8774</v>
      </c>
      <c r="V218" s="52">
        <v>8264</v>
      </c>
      <c r="W218" s="52">
        <v>8171</v>
      </c>
      <c r="X218" s="52">
        <v>8376</v>
      </c>
      <c r="Y218" s="52">
        <v>8347</v>
      </c>
      <c r="Z218" s="52">
        <v>8224</v>
      </c>
      <c r="AA218" s="52">
        <v>7964</v>
      </c>
      <c r="AB218" s="52">
        <v>7807</v>
      </c>
      <c r="AC218" s="52">
        <v>7770</v>
      </c>
      <c r="AD218" s="52">
        <v>7561</v>
      </c>
      <c r="AE218" s="52">
        <v>7665</v>
      </c>
      <c r="AF218" s="52">
        <v>9473</v>
      </c>
      <c r="AG218" s="52">
        <v>10418</v>
      </c>
      <c r="AH218" s="52">
        <v>10778</v>
      </c>
      <c r="AI218" s="52">
        <v>10635</v>
      </c>
      <c r="AJ218" s="52">
        <v>10565</v>
      </c>
      <c r="AK218" s="52">
        <v>10266</v>
      </c>
      <c r="AL218" s="52">
        <v>9771</v>
      </c>
      <c r="AM218" s="52">
        <v>10244</v>
      </c>
      <c r="AN218" s="52">
        <v>10029</v>
      </c>
      <c r="AO218" s="52">
        <v>10051</v>
      </c>
      <c r="AP218" s="52">
        <v>9912</v>
      </c>
      <c r="AQ218" s="52">
        <v>9272</v>
      </c>
      <c r="AR218" s="52">
        <v>8579</v>
      </c>
      <c r="AS218" s="52">
        <v>8455</v>
      </c>
      <c r="AT218" s="52">
        <v>7985</v>
      </c>
      <c r="AU218" s="52">
        <v>7990</v>
      </c>
      <c r="AV218" s="52">
        <v>7875</v>
      </c>
      <c r="AW218" s="52">
        <v>7378</v>
      </c>
      <c r="AX218" s="52">
        <v>7529</v>
      </c>
      <c r="AY218" s="52">
        <v>7229</v>
      </c>
      <c r="AZ218" s="52">
        <v>7315</v>
      </c>
      <c r="BA218" s="52">
        <v>7385</v>
      </c>
      <c r="BB218" s="52">
        <v>6955</v>
      </c>
      <c r="BC218" s="52">
        <v>6494</v>
      </c>
      <c r="BD218" s="52">
        <v>6403</v>
      </c>
      <c r="BE218" s="52">
        <v>6427</v>
      </c>
      <c r="BF218" s="52">
        <v>6456</v>
      </c>
      <c r="BG218" s="52">
        <v>6396</v>
      </c>
      <c r="BH218" s="52">
        <v>6541</v>
      </c>
      <c r="BI218" s="52">
        <v>6628</v>
      </c>
      <c r="BJ218" s="52">
        <v>6503</v>
      </c>
      <c r="BK218" s="52">
        <v>6586</v>
      </c>
      <c r="BL218" s="52">
        <v>6473</v>
      </c>
      <c r="BM218" s="52">
        <v>6521</v>
      </c>
      <c r="BN218" s="52">
        <v>6275</v>
      </c>
      <c r="BO218" s="52">
        <v>6169</v>
      </c>
      <c r="BP218" s="52">
        <v>6155</v>
      </c>
      <c r="BQ218" s="52">
        <v>5922</v>
      </c>
      <c r="BR218" s="52">
        <v>6150</v>
      </c>
      <c r="BS218" s="52">
        <v>5829</v>
      </c>
      <c r="BT218" s="52">
        <v>5317</v>
      </c>
      <c r="BU218" s="52">
        <v>5165</v>
      </c>
      <c r="BV218" s="52">
        <v>4876</v>
      </c>
      <c r="BW218" s="52">
        <v>4936</v>
      </c>
      <c r="BX218" s="52">
        <v>4563</v>
      </c>
      <c r="BY218" s="52">
        <v>4398</v>
      </c>
      <c r="BZ218" s="52">
        <v>4379</v>
      </c>
      <c r="CA218" s="52">
        <v>4294</v>
      </c>
      <c r="CB218" s="52">
        <v>4200</v>
      </c>
      <c r="CC218" s="52">
        <v>3983</v>
      </c>
      <c r="CD218" s="52">
        <v>3619</v>
      </c>
      <c r="CE218" s="52">
        <v>3610</v>
      </c>
      <c r="CF218" s="52">
        <v>3434</v>
      </c>
      <c r="CG218" s="52">
        <v>3463</v>
      </c>
      <c r="CH218" s="52">
        <v>3637</v>
      </c>
      <c r="CI218" s="52">
        <v>2867</v>
      </c>
      <c r="CJ218" s="52">
        <v>2828</v>
      </c>
      <c r="CK218" s="52">
        <v>2852</v>
      </c>
      <c r="CL218" s="52">
        <v>2578</v>
      </c>
      <c r="CM218" s="52">
        <v>2271</v>
      </c>
      <c r="CN218" s="52">
        <v>2005</v>
      </c>
      <c r="CO218" s="52">
        <v>2032</v>
      </c>
      <c r="CP218" s="52">
        <v>2121</v>
      </c>
      <c r="CQ218" s="52">
        <v>1817</v>
      </c>
      <c r="CR218" s="52">
        <v>1696</v>
      </c>
      <c r="CS218" s="52">
        <v>1620</v>
      </c>
      <c r="CT218" s="52">
        <v>1449</v>
      </c>
      <c r="CU218" s="52">
        <v>1169</v>
      </c>
      <c r="CV218" s="52">
        <v>1161</v>
      </c>
      <c r="CW218" s="52">
        <v>942</v>
      </c>
      <c r="CX218" s="52">
        <v>823</v>
      </c>
      <c r="CY218" s="52">
        <v>2675</v>
      </c>
      <c r="CZ218" s="52">
        <v>7421</v>
      </c>
      <c r="DA218" s="52">
        <v>7475</v>
      </c>
      <c r="DB218" s="52">
        <v>7822</v>
      </c>
      <c r="DC218" s="52">
        <v>8038</v>
      </c>
      <c r="DD218" s="52">
        <v>8040</v>
      </c>
      <c r="DE218" s="52">
        <v>8036</v>
      </c>
      <c r="DF218" s="52">
        <v>7995</v>
      </c>
      <c r="DG218" s="52">
        <v>8207</v>
      </c>
      <c r="DH218" s="52">
        <v>8132</v>
      </c>
      <c r="DI218" s="52">
        <v>7858</v>
      </c>
      <c r="DJ218" s="52">
        <v>7438</v>
      </c>
      <c r="DK218" s="52">
        <v>7837</v>
      </c>
      <c r="DL218" s="52">
        <v>7801</v>
      </c>
      <c r="DM218" s="52">
        <v>7314</v>
      </c>
      <c r="DN218" s="52">
        <v>7779</v>
      </c>
      <c r="DO218" s="52">
        <v>7460</v>
      </c>
      <c r="DP218" s="52">
        <v>7143</v>
      </c>
      <c r="DQ218" s="52">
        <v>6917</v>
      </c>
      <c r="DR218" s="52">
        <v>7362</v>
      </c>
      <c r="DS218" s="52">
        <v>10375</v>
      </c>
      <c r="DT218" s="52">
        <v>11163</v>
      </c>
      <c r="DU218" s="52">
        <v>11158</v>
      </c>
      <c r="DV218" s="52">
        <v>10445</v>
      </c>
      <c r="DW218" s="52">
        <v>9660</v>
      </c>
      <c r="DX218" s="52">
        <v>9903</v>
      </c>
      <c r="DY218" s="52">
        <v>9717</v>
      </c>
      <c r="DZ218" s="52">
        <v>9719</v>
      </c>
      <c r="EA218" s="52">
        <v>9480</v>
      </c>
      <c r="EB218" s="52">
        <v>9619</v>
      </c>
      <c r="EC218" s="52">
        <v>9412</v>
      </c>
      <c r="ED218" s="52">
        <v>8560</v>
      </c>
      <c r="EE218" s="52">
        <v>8197</v>
      </c>
      <c r="EF218" s="52">
        <v>8203</v>
      </c>
      <c r="EG218" s="52">
        <v>8353</v>
      </c>
      <c r="EH218" s="52">
        <v>7960</v>
      </c>
      <c r="EI218" s="52">
        <v>7473</v>
      </c>
      <c r="EJ218" s="52">
        <v>7517</v>
      </c>
      <c r="EK218" s="52">
        <v>7509</v>
      </c>
      <c r="EL218" s="52">
        <v>7423</v>
      </c>
      <c r="EM218" s="52">
        <v>7663</v>
      </c>
      <c r="EN218" s="52">
        <v>7734</v>
      </c>
      <c r="EO218" s="52">
        <v>7074</v>
      </c>
      <c r="EP218" s="52">
        <v>6696</v>
      </c>
      <c r="EQ218" s="52">
        <v>6527</v>
      </c>
      <c r="ER218" s="52">
        <v>6524</v>
      </c>
      <c r="ES218" s="52">
        <v>6288</v>
      </c>
      <c r="ET218" s="52">
        <v>6186</v>
      </c>
      <c r="EU218" s="52">
        <v>6535</v>
      </c>
      <c r="EV218" s="52">
        <v>6730</v>
      </c>
      <c r="EW218" s="52">
        <v>6982</v>
      </c>
      <c r="EX218" s="52">
        <v>6807</v>
      </c>
      <c r="EY218" s="52">
        <v>6699</v>
      </c>
      <c r="EZ218" s="52">
        <v>6743</v>
      </c>
      <c r="FA218" s="52">
        <v>6638</v>
      </c>
      <c r="FB218" s="52">
        <v>6515</v>
      </c>
      <c r="FC218" s="52">
        <v>6479</v>
      </c>
      <c r="FD218" s="52">
        <v>6348</v>
      </c>
      <c r="FE218" s="52">
        <v>6149</v>
      </c>
      <c r="FF218" s="52">
        <v>6140</v>
      </c>
      <c r="FG218" s="52">
        <v>5756</v>
      </c>
      <c r="FH218" s="52">
        <v>5481</v>
      </c>
      <c r="FI218" s="52">
        <v>5325</v>
      </c>
      <c r="FJ218" s="52">
        <v>5003</v>
      </c>
      <c r="FK218" s="52">
        <v>4932</v>
      </c>
      <c r="FL218" s="52">
        <v>4505</v>
      </c>
      <c r="FM218" s="52">
        <v>4383</v>
      </c>
      <c r="FN218" s="52">
        <v>4319</v>
      </c>
      <c r="FO218" s="52">
        <v>4291</v>
      </c>
      <c r="FP218" s="52">
        <v>4060</v>
      </c>
      <c r="FQ218" s="52">
        <v>3896</v>
      </c>
      <c r="FR218" s="52">
        <v>4071</v>
      </c>
      <c r="FS218" s="52">
        <v>3886</v>
      </c>
      <c r="FT218" s="52">
        <v>4080</v>
      </c>
      <c r="FU218" s="52">
        <v>4143</v>
      </c>
      <c r="FV218" s="52">
        <v>3326</v>
      </c>
      <c r="FW218" s="52">
        <v>3313</v>
      </c>
      <c r="FX218" s="52">
        <v>3361</v>
      </c>
      <c r="FY218" s="52">
        <v>3235</v>
      </c>
      <c r="FZ218" s="52">
        <v>2878</v>
      </c>
      <c r="GA218" s="52">
        <v>2500</v>
      </c>
      <c r="GB218" s="52">
        <v>2628</v>
      </c>
      <c r="GC218" s="52">
        <v>2536</v>
      </c>
      <c r="GD218" s="52">
        <v>2469</v>
      </c>
      <c r="GE218" s="52">
        <v>2416</v>
      </c>
      <c r="GF218" s="52">
        <v>2298</v>
      </c>
      <c r="GG218" s="52">
        <v>2016</v>
      </c>
      <c r="GH218" s="52">
        <v>1735</v>
      </c>
      <c r="GI218" s="52">
        <v>1642</v>
      </c>
      <c r="GJ218" s="52">
        <v>1528</v>
      </c>
      <c r="GK218" s="52">
        <v>1332</v>
      </c>
      <c r="GL218" s="53">
        <v>5545</v>
      </c>
    </row>
    <row r="219" spans="1:194" s="1" customFormat="1" hidden="1" x14ac:dyDescent="0.25">
      <c r="A219" s="31" t="s">
        <v>247</v>
      </c>
      <c r="B219" s="1" t="s">
        <v>451</v>
      </c>
      <c r="C219" s="30" t="str">
        <f t="shared" si="94"/>
        <v>LA England - Blaby</v>
      </c>
      <c r="D219" s="51">
        <f t="shared" si="85"/>
        <v>38463</v>
      </c>
      <c r="E219" s="51">
        <f t="shared" si="86"/>
        <v>41790</v>
      </c>
      <c r="F219" s="52">
        <f t="shared" si="87"/>
        <v>101950</v>
      </c>
      <c r="G219" s="52">
        <f t="shared" si="88"/>
        <v>49650</v>
      </c>
      <c r="H219" s="53">
        <f t="shared" si="89"/>
        <v>52300</v>
      </c>
      <c r="I219" s="53">
        <f t="shared" si="90"/>
        <v>38463</v>
      </c>
      <c r="J219" s="53">
        <f t="shared" si="91"/>
        <v>41790</v>
      </c>
      <c r="K219" s="50">
        <f t="shared" si="92"/>
        <v>11187</v>
      </c>
      <c r="L219" s="51">
        <f t="shared" si="93"/>
        <v>10510</v>
      </c>
      <c r="M219" s="52">
        <v>516</v>
      </c>
      <c r="N219" s="52">
        <v>573</v>
      </c>
      <c r="O219" s="52">
        <v>611</v>
      </c>
      <c r="P219" s="52">
        <v>619</v>
      </c>
      <c r="Q219" s="52">
        <v>620</v>
      </c>
      <c r="R219" s="52">
        <v>624</v>
      </c>
      <c r="S219" s="52">
        <v>637</v>
      </c>
      <c r="T219" s="52">
        <v>646</v>
      </c>
      <c r="U219" s="52">
        <v>643</v>
      </c>
      <c r="V219" s="52">
        <v>679</v>
      </c>
      <c r="W219" s="52">
        <v>609</v>
      </c>
      <c r="X219" s="52">
        <v>609</v>
      </c>
      <c r="Y219" s="52">
        <v>713</v>
      </c>
      <c r="Z219" s="52">
        <v>627</v>
      </c>
      <c r="AA219" s="52">
        <v>656</v>
      </c>
      <c r="AB219" s="52">
        <v>620</v>
      </c>
      <c r="AC219" s="52">
        <v>617</v>
      </c>
      <c r="AD219" s="52">
        <v>568</v>
      </c>
      <c r="AE219" s="52">
        <v>531</v>
      </c>
      <c r="AF219" s="52">
        <v>441</v>
      </c>
      <c r="AG219" s="52">
        <v>402</v>
      </c>
      <c r="AH219" s="52">
        <v>450</v>
      </c>
      <c r="AI219" s="52">
        <v>477</v>
      </c>
      <c r="AJ219" s="52">
        <v>525</v>
      </c>
      <c r="AK219" s="52">
        <v>579</v>
      </c>
      <c r="AL219" s="52">
        <v>552</v>
      </c>
      <c r="AM219" s="52">
        <v>551</v>
      </c>
      <c r="AN219" s="52">
        <v>515</v>
      </c>
      <c r="AO219" s="52">
        <v>488</v>
      </c>
      <c r="AP219" s="52">
        <v>623</v>
      </c>
      <c r="AQ219" s="52">
        <v>689</v>
      </c>
      <c r="AR219" s="52">
        <v>605</v>
      </c>
      <c r="AS219" s="52">
        <v>672</v>
      </c>
      <c r="AT219" s="52">
        <v>604</v>
      </c>
      <c r="AU219" s="52">
        <v>601</v>
      </c>
      <c r="AV219" s="52">
        <v>650</v>
      </c>
      <c r="AW219" s="52">
        <v>602</v>
      </c>
      <c r="AX219" s="52">
        <v>642</v>
      </c>
      <c r="AY219" s="52">
        <v>629</v>
      </c>
      <c r="AZ219" s="52">
        <v>664</v>
      </c>
      <c r="BA219" s="52">
        <v>664</v>
      </c>
      <c r="BB219" s="52">
        <v>613</v>
      </c>
      <c r="BC219" s="52">
        <v>576</v>
      </c>
      <c r="BD219" s="52">
        <v>533</v>
      </c>
      <c r="BE219" s="52">
        <v>615</v>
      </c>
      <c r="BF219" s="52">
        <v>637</v>
      </c>
      <c r="BG219" s="52">
        <v>642</v>
      </c>
      <c r="BH219" s="52">
        <v>659</v>
      </c>
      <c r="BI219" s="52">
        <v>658</v>
      </c>
      <c r="BJ219" s="52">
        <v>720</v>
      </c>
      <c r="BK219" s="52">
        <v>700</v>
      </c>
      <c r="BL219" s="52">
        <v>767</v>
      </c>
      <c r="BM219" s="52">
        <v>729</v>
      </c>
      <c r="BN219" s="52">
        <v>712</v>
      </c>
      <c r="BO219" s="52">
        <v>717</v>
      </c>
      <c r="BP219" s="52">
        <v>749</v>
      </c>
      <c r="BQ219" s="52">
        <v>703</v>
      </c>
      <c r="BR219" s="52">
        <v>672</v>
      </c>
      <c r="BS219" s="52">
        <v>708</v>
      </c>
      <c r="BT219" s="52">
        <v>720</v>
      </c>
      <c r="BU219" s="52">
        <v>630</v>
      </c>
      <c r="BV219" s="52">
        <v>611</v>
      </c>
      <c r="BW219" s="52">
        <v>630</v>
      </c>
      <c r="BX219" s="52">
        <v>571</v>
      </c>
      <c r="BY219" s="52">
        <v>567</v>
      </c>
      <c r="BZ219" s="52">
        <v>524</v>
      </c>
      <c r="CA219" s="52">
        <v>480</v>
      </c>
      <c r="CB219" s="52">
        <v>566</v>
      </c>
      <c r="CC219" s="52">
        <v>527</v>
      </c>
      <c r="CD219" s="52">
        <v>513</v>
      </c>
      <c r="CE219" s="52">
        <v>553</v>
      </c>
      <c r="CF219" s="52">
        <v>525</v>
      </c>
      <c r="CG219" s="52">
        <v>561</v>
      </c>
      <c r="CH219" s="52">
        <v>616</v>
      </c>
      <c r="CI219" s="52">
        <v>466</v>
      </c>
      <c r="CJ219" s="52">
        <v>469</v>
      </c>
      <c r="CK219" s="52">
        <v>420</v>
      </c>
      <c r="CL219" s="52">
        <v>416</v>
      </c>
      <c r="CM219" s="52">
        <v>331</v>
      </c>
      <c r="CN219" s="52">
        <v>277</v>
      </c>
      <c r="CO219" s="52">
        <v>267</v>
      </c>
      <c r="CP219" s="52">
        <v>289</v>
      </c>
      <c r="CQ219" s="52">
        <v>241</v>
      </c>
      <c r="CR219" s="52">
        <v>258</v>
      </c>
      <c r="CS219" s="52">
        <v>199</v>
      </c>
      <c r="CT219" s="52">
        <v>191</v>
      </c>
      <c r="CU219" s="52">
        <v>172</v>
      </c>
      <c r="CV219" s="52">
        <v>140</v>
      </c>
      <c r="CW219" s="52">
        <v>113</v>
      </c>
      <c r="CX219" s="52">
        <v>89</v>
      </c>
      <c r="CY219" s="52">
        <v>265</v>
      </c>
      <c r="CZ219" s="52">
        <v>519</v>
      </c>
      <c r="DA219" s="52">
        <v>502</v>
      </c>
      <c r="DB219" s="52">
        <v>528</v>
      </c>
      <c r="DC219" s="52">
        <v>533</v>
      </c>
      <c r="DD219" s="52">
        <v>621</v>
      </c>
      <c r="DE219" s="52">
        <v>548</v>
      </c>
      <c r="DF219" s="52">
        <v>559</v>
      </c>
      <c r="DG219" s="52">
        <v>591</v>
      </c>
      <c r="DH219" s="52">
        <v>654</v>
      </c>
      <c r="DI219" s="52">
        <v>692</v>
      </c>
      <c r="DJ219" s="52">
        <v>642</v>
      </c>
      <c r="DK219" s="52">
        <v>595</v>
      </c>
      <c r="DL219" s="52">
        <v>650</v>
      </c>
      <c r="DM219" s="52">
        <v>624</v>
      </c>
      <c r="DN219" s="52">
        <v>596</v>
      </c>
      <c r="DO219" s="52">
        <v>540</v>
      </c>
      <c r="DP219" s="52">
        <v>604</v>
      </c>
      <c r="DQ219" s="52">
        <v>512</v>
      </c>
      <c r="DR219" s="52">
        <v>473</v>
      </c>
      <c r="DS219" s="52">
        <v>387</v>
      </c>
      <c r="DT219" s="52">
        <v>355</v>
      </c>
      <c r="DU219" s="52">
        <v>421</v>
      </c>
      <c r="DV219" s="52">
        <v>484</v>
      </c>
      <c r="DW219" s="52">
        <v>545</v>
      </c>
      <c r="DX219" s="52">
        <v>530</v>
      </c>
      <c r="DY219" s="52">
        <v>563</v>
      </c>
      <c r="DZ219" s="52">
        <v>618</v>
      </c>
      <c r="EA219" s="52">
        <v>542</v>
      </c>
      <c r="EB219" s="52">
        <v>600</v>
      </c>
      <c r="EC219" s="52">
        <v>638</v>
      </c>
      <c r="ED219" s="52">
        <v>694</v>
      </c>
      <c r="EE219" s="52">
        <v>724</v>
      </c>
      <c r="EF219" s="52">
        <v>751</v>
      </c>
      <c r="EG219" s="52">
        <v>712</v>
      </c>
      <c r="EH219" s="52">
        <v>724</v>
      </c>
      <c r="EI219" s="52">
        <v>706</v>
      </c>
      <c r="EJ219" s="52">
        <v>743</v>
      </c>
      <c r="EK219" s="52">
        <v>710</v>
      </c>
      <c r="EL219" s="52">
        <v>731</v>
      </c>
      <c r="EM219" s="52">
        <v>635</v>
      </c>
      <c r="EN219" s="52">
        <v>683</v>
      </c>
      <c r="EO219" s="52">
        <v>629</v>
      </c>
      <c r="EP219" s="52">
        <v>594</v>
      </c>
      <c r="EQ219" s="52">
        <v>627</v>
      </c>
      <c r="ER219" s="52">
        <v>632</v>
      </c>
      <c r="ES219" s="52">
        <v>653</v>
      </c>
      <c r="ET219" s="52">
        <v>640</v>
      </c>
      <c r="EU219" s="52">
        <v>718</v>
      </c>
      <c r="EV219" s="52">
        <v>725</v>
      </c>
      <c r="EW219" s="52">
        <v>727</v>
      </c>
      <c r="EX219" s="52">
        <v>729</v>
      </c>
      <c r="EY219" s="52">
        <v>729</v>
      </c>
      <c r="EZ219" s="52">
        <v>793</v>
      </c>
      <c r="FA219" s="52">
        <v>773</v>
      </c>
      <c r="FB219" s="52">
        <v>733</v>
      </c>
      <c r="FC219" s="52">
        <v>804</v>
      </c>
      <c r="FD219" s="52">
        <v>727</v>
      </c>
      <c r="FE219" s="52">
        <v>764</v>
      </c>
      <c r="FF219" s="52">
        <v>713</v>
      </c>
      <c r="FG219" s="52">
        <v>715</v>
      </c>
      <c r="FH219" s="52">
        <v>676</v>
      </c>
      <c r="FI219" s="52">
        <v>654</v>
      </c>
      <c r="FJ219" s="52">
        <v>593</v>
      </c>
      <c r="FK219" s="52">
        <v>591</v>
      </c>
      <c r="FL219" s="52">
        <v>553</v>
      </c>
      <c r="FM219" s="52">
        <v>525</v>
      </c>
      <c r="FN219" s="52">
        <v>551</v>
      </c>
      <c r="FO219" s="52">
        <v>587</v>
      </c>
      <c r="FP219" s="52">
        <v>555</v>
      </c>
      <c r="FQ219" s="52">
        <v>489</v>
      </c>
      <c r="FR219" s="52">
        <v>566</v>
      </c>
      <c r="FS219" s="52">
        <v>627</v>
      </c>
      <c r="FT219" s="52">
        <v>632</v>
      </c>
      <c r="FU219" s="52">
        <v>674</v>
      </c>
      <c r="FV219" s="52">
        <v>497</v>
      </c>
      <c r="FW219" s="52">
        <v>497</v>
      </c>
      <c r="FX219" s="52">
        <v>510</v>
      </c>
      <c r="FY219" s="52">
        <v>451</v>
      </c>
      <c r="FZ219" s="52">
        <v>389</v>
      </c>
      <c r="GA219" s="52">
        <v>370</v>
      </c>
      <c r="GB219" s="52">
        <v>331</v>
      </c>
      <c r="GC219" s="52">
        <v>394</v>
      </c>
      <c r="GD219" s="52">
        <v>349</v>
      </c>
      <c r="GE219" s="52">
        <v>330</v>
      </c>
      <c r="GF219" s="52">
        <v>272</v>
      </c>
      <c r="GG219" s="52">
        <v>241</v>
      </c>
      <c r="GH219" s="52">
        <v>245</v>
      </c>
      <c r="GI219" s="52">
        <v>224</v>
      </c>
      <c r="GJ219" s="52">
        <v>190</v>
      </c>
      <c r="GK219" s="52">
        <v>156</v>
      </c>
      <c r="GL219" s="53">
        <v>677</v>
      </c>
    </row>
    <row r="220" spans="1:194" s="1" customFormat="1" hidden="1" x14ac:dyDescent="0.25">
      <c r="A220" s="31" t="s">
        <v>247</v>
      </c>
      <c r="B220" s="1" t="s">
        <v>452</v>
      </c>
      <c r="C220" s="30" t="str">
        <f t="shared" si="94"/>
        <v>LA England - Blackburn with Darwen</v>
      </c>
      <c r="D220" s="51">
        <f t="shared" si="85"/>
        <v>55675</v>
      </c>
      <c r="E220" s="51">
        <f t="shared" si="86"/>
        <v>55702</v>
      </c>
      <c r="F220" s="52">
        <f t="shared" si="87"/>
        <v>150030</v>
      </c>
      <c r="G220" s="52">
        <f t="shared" si="88"/>
        <v>75253</v>
      </c>
      <c r="H220" s="53">
        <f t="shared" si="89"/>
        <v>74777</v>
      </c>
      <c r="I220" s="53">
        <f t="shared" si="90"/>
        <v>55675</v>
      </c>
      <c r="J220" s="53">
        <f t="shared" si="91"/>
        <v>55702</v>
      </c>
      <c r="K220" s="50">
        <f t="shared" si="92"/>
        <v>19578</v>
      </c>
      <c r="L220" s="51">
        <f t="shared" si="93"/>
        <v>19075</v>
      </c>
      <c r="M220" s="52">
        <v>955</v>
      </c>
      <c r="N220" s="52">
        <v>1024</v>
      </c>
      <c r="O220" s="52">
        <v>999</v>
      </c>
      <c r="P220" s="52">
        <v>1066</v>
      </c>
      <c r="Q220" s="52">
        <v>1105</v>
      </c>
      <c r="R220" s="52">
        <v>1114</v>
      </c>
      <c r="S220" s="52">
        <v>1104</v>
      </c>
      <c r="T220" s="52">
        <v>1146</v>
      </c>
      <c r="U220" s="52">
        <v>1177</v>
      </c>
      <c r="V220" s="52">
        <v>1114</v>
      </c>
      <c r="W220" s="52">
        <v>1142</v>
      </c>
      <c r="X220" s="52">
        <v>1115</v>
      </c>
      <c r="Y220" s="52">
        <v>1148</v>
      </c>
      <c r="Z220" s="52">
        <v>1086</v>
      </c>
      <c r="AA220" s="52">
        <v>1052</v>
      </c>
      <c r="AB220" s="52">
        <v>1100</v>
      </c>
      <c r="AC220" s="52">
        <v>1047</v>
      </c>
      <c r="AD220" s="52">
        <v>1084</v>
      </c>
      <c r="AE220" s="52">
        <v>1033</v>
      </c>
      <c r="AF220" s="52">
        <v>881</v>
      </c>
      <c r="AG220" s="52">
        <v>949</v>
      </c>
      <c r="AH220" s="52">
        <v>953</v>
      </c>
      <c r="AI220" s="52">
        <v>962</v>
      </c>
      <c r="AJ220" s="52">
        <v>1036</v>
      </c>
      <c r="AK220" s="52">
        <v>1067</v>
      </c>
      <c r="AL220" s="52">
        <v>1091</v>
      </c>
      <c r="AM220" s="52">
        <v>1034</v>
      </c>
      <c r="AN220" s="52">
        <v>988</v>
      </c>
      <c r="AO220" s="52">
        <v>1096</v>
      </c>
      <c r="AP220" s="52">
        <v>1014</v>
      </c>
      <c r="AQ220" s="52">
        <v>1030</v>
      </c>
      <c r="AR220" s="52">
        <v>950</v>
      </c>
      <c r="AS220" s="52">
        <v>957</v>
      </c>
      <c r="AT220" s="52">
        <v>980</v>
      </c>
      <c r="AU220" s="52">
        <v>1046</v>
      </c>
      <c r="AV220" s="52">
        <v>1008</v>
      </c>
      <c r="AW220" s="52">
        <v>979</v>
      </c>
      <c r="AX220" s="52">
        <v>1087</v>
      </c>
      <c r="AY220" s="52">
        <v>1169</v>
      </c>
      <c r="AZ220" s="52">
        <v>1034</v>
      </c>
      <c r="BA220" s="52">
        <v>987</v>
      </c>
      <c r="BB220" s="52">
        <v>939</v>
      </c>
      <c r="BC220" s="52">
        <v>946</v>
      </c>
      <c r="BD220" s="52">
        <v>960</v>
      </c>
      <c r="BE220" s="52">
        <v>840</v>
      </c>
      <c r="BF220" s="52">
        <v>914</v>
      </c>
      <c r="BG220" s="52">
        <v>1021</v>
      </c>
      <c r="BH220" s="52">
        <v>937</v>
      </c>
      <c r="BI220" s="52">
        <v>968</v>
      </c>
      <c r="BJ220" s="52">
        <v>981</v>
      </c>
      <c r="BK220" s="52">
        <v>1034</v>
      </c>
      <c r="BL220" s="52">
        <v>1049</v>
      </c>
      <c r="BM220" s="52">
        <v>1055</v>
      </c>
      <c r="BN220" s="52">
        <v>987</v>
      </c>
      <c r="BO220" s="52">
        <v>936</v>
      </c>
      <c r="BP220" s="52">
        <v>933</v>
      </c>
      <c r="BQ220" s="52">
        <v>928</v>
      </c>
      <c r="BR220" s="52">
        <v>893</v>
      </c>
      <c r="BS220" s="52">
        <v>914</v>
      </c>
      <c r="BT220" s="52">
        <v>896</v>
      </c>
      <c r="BU220" s="52">
        <v>865</v>
      </c>
      <c r="BV220" s="52">
        <v>836</v>
      </c>
      <c r="BW220" s="52">
        <v>716</v>
      </c>
      <c r="BX220" s="52">
        <v>772</v>
      </c>
      <c r="BY220" s="52">
        <v>737</v>
      </c>
      <c r="BZ220" s="52">
        <v>687</v>
      </c>
      <c r="CA220" s="52">
        <v>627</v>
      </c>
      <c r="CB220" s="52">
        <v>704</v>
      </c>
      <c r="CC220" s="52">
        <v>602</v>
      </c>
      <c r="CD220" s="52">
        <v>611</v>
      </c>
      <c r="CE220" s="52">
        <v>632</v>
      </c>
      <c r="CF220" s="52">
        <v>584</v>
      </c>
      <c r="CG220" s="52">
        <v>648</v>
      </c>
      <c r="CH220" s="52">
        <v>706</v>
      </c>
      <c r="CI220" s="52">
        <v>483</v>
      </c>
      <c r="CJ220" s="52">
        <v>426</v>
      </c>
      <c r="CK220" s="52">
        <v>416</v>
      </c>
      <c r="CL220" s="52">
        <v>362</v>
      </c>
      <c r="CM220" s="52">
        <v>344</v>
      </c>
      <c r="CN220" s="52">
        <v>299</v>
      </c>
      <c r="CO220" s="52">
        <v>303</v>
      </c>
      <c r="CP220" s="52">
        <v>301</v>
      </c>
      <c r="CQ220" s="52">
        <v>277</v>
      </c>
      <c r="CR220" s="52">
        <v>226</v>
      </c>
      <c r="CS220" s="52">
        <v>206</v>
      </c>
      <c r="CT220" s="52">
        <v>170</v>
      </c>
      <c r="CU220" s="52">
        <v>128</v>
      </c>
      <c r="CV220" s="52">
        <v>139</v>
      </c>
      <c r="CW220" s="52">
        <v>88</v>
      </c>
      <c r="CX220" s="52">
        <v>82</v>
      </c>
      <c r="CY220" s="52">
        <v>236</v>
      </c>
      <c r="CZ220" s="52">
        <v>950</v>
      </c>
      <c r="DA220" s="52">
        <v>1018</v>
      </c>
      <c r="DB220" s="52">
        <v>1031</v>
      </c>
      <c r="DC220" s="52">
        <v>1063</v>
      </c>
      <c r="DD220" s="52">
        <v>1096</v>
      </c>
      <c r="DE220" s="52">
        <v>1078</v>
      </c>
      <c r="DF220" s="52">
        <v>1066</v>
      </c>
      <c r="DG220" s="52">
        <v>1052</v>
      </c>
      <c r="DH220" s="52">
        <v>1148</v>
      </c>
      <c r="DI220" s="52">
        <v>1043</v>
      </c>
      <c r="DJ220" s="52">
        <v>1069</v>
      </c>
      <c r="DK220" s="52">
        <v>1145</v>
      </c>
      <c r="DL220" s="52">
        <v>1123</v>
      </c>
      <c r="DM220" s="52">
        <v>1106</v>
      </c>
      <c r="DN220" s="52">
        <v>1069</v>
      </c>
      <c r="DO220" s="52">
        <v>1014</v>
      </c>
      <c r="DP220" s="52">
        <v>970</v>
      </c>
      <c r="DQ220" s="52">
        <v>1034</v>
      </c>
      <c r="DR220" s="52">
        <v>990</v>
      </c>
      <c r="DS220" s="52">
        <v>788</v>
      </c>
      <c r="DT220" s="52">
        <v>707</v>
      </c>
      <c r="DU220" s="52">
        <v>781</v>
      </c>
      <c r="DV220" s="52">
        <v>875</v>
      </c>
      <c r="DW220" s="52">
        <v>973</v>
      </c>
      <c r="DX220" s="52">
        <v>964</v>
      </c>
      <c r="DY220" s="52">
        <v>947</v>
      </c>
      <c r="DZ220" s="52">
        <v>946</v>
      </c>
      <c r="EA220" s="52">
        <v>867</v>
      </c>
      <c r="EB220" s="52">
        <v>964</v>
      </c>
      <c r="EC220" s="52">
        <v>949</v>
      </c>
      <c r="ED220" s="52">
        <v>954</v>
      </c>
      <c r="EE220" s="52">
        <v>983</v>
      </c>
      <c r="EF220" s="52">
        <v>1107</v>
      </c>
      <c r="EG220" s="52">
        <v>1018</v>
      </c>
      <c r="EH220" s="52">
        <v>1107</v>
      </c>
      <c r="EI220" s="52">
        <v>1074</v>
      </c>
      <c r="EJ220" s="52">
        <v>1089</v>
      </c>
      <c r="EK220" s="52">
        <v>1067</v>
      </c>
      <c r="EL220" s="52">
        <v>1102</v>
      </c>
      <c r="EM220" s="52">
        <v>1037</v>
      </c>
      <c r="EN220" s="52">
        <v>1024</v>
      </c>
      <c r="EO220" s="52">
        <v>980</v>
      </c>
      <c r="EP220" s="52">
        <v>836</v>
      </c>
      <c r="EQ220" s="52">
        <v>818</v>
      </c>
      <c r="ER220" s="52">
        <v>869</v>
      </c>
      <c r="ES220" s="52">
        <v>908</v>
      </c>
      <c r="ET220" s="52">
        <v>933</v>
      </c>
      <c r="EU220" s="52">
        <v>977</v>
      </c>
      <c r="EV220" s="52">
        <v>1023</v>
      </c>
      <c r="EW220" s="52">
        <v>998</v>
      </c>
      <c r="EX220" s="52">
        <v>976</v>
      </c>
      <c r="EY220" s="52">
        <v>1001</v>
      </c>
      <c r="EZ220" s="52">
        <v>1042</v>
      </c>
      <c r="FA220" s="52">
        <v>950</v>
      </c>
      <c r="FB220" s="52">
        <v>974</v>
      </c>
      <c r="FC220" s="52">
        <v>948</v>
      </c>
      <c r="FD220" s="52">
        <v>914</v>
      </c>
      <c r="FE220" s="52">
        <v>960</v>
      </c>
      <c r="FF220" s="52">
        <v>882</v>
      </c>
      <c r="FG220" s="52">
        <v>863</v>
      </c>
      <c r="FH220" s="52">
        <v>851</v>
      </c>
      <c r="FI220" s="52">
        <v>752</v>
      </c>
      <c r="FJ220" s="52">
        <v>765</v>
      </c>
      <c r="FK220" s="52">
        <v>754</v>
      </c>
      <c r="FL220" s="52">
        <v>716</v>
      </c>
      <c r="FM220" s="52">
        <v>770</v>
      </c>
      <c r="FN220" s="52">
        <v>665</v>
      </c>
      <c r="FO220" s="52">
        <v>674</v>
      </c>
      <c r="FP220" s="52">
        <v>656</v>
      </c>
      <c r="FQ220" s="52">
        <v>583</v>
      </c>
      <c r="FR220" s="52">
        <v>656</v>
      </c>
      <c r="FS220" s="52">
        <v>668</v>
      </c>
      <c r="FT220" s="52">
        <v>643</v>
      </c>
      <c r="FU220" s="52">
        <v>699</v>
      </c>
      <c r="FV220" s="52">
        <v>515</v>
      </c>
      <c r="FW220" s="52">
        <v>452</v>
      </c>
      <c r="FX220" s="52">
        <v>458</v>
      </c>
      <c r="FY220" s="52">
        <v>462</v>
      </c>
      <c r="FZ220" s="52">
        <v>389</v>
      </c>
      <c r="GA220" s="52">
        <v>315</v>
      </c>
      <c r="GB220" s="52">
        <v>353</v>
      </c>
      <c r="GC220" s="52">
        <v>370</v>
      </c>
      <c r="GD220" s="52">
        <v>338</v>
      </c>
      <c r="GE220" s="52">
        <v>293</v>
      </c>
      <c r="GF220" s="52">
        <v>277</v>
      </c>
      <c r="GG220" s="52">
        <v>218</v>
      </c>
      <c r="GH220" s="52">
        <v>230</v>
      </c>
      <c r="GI220" s="52">
        <v>199</v>
      </c>
      <c r="GJ220" s="52">
        <v>180</v>
      </c>
      <c r="GK220" s="52">
        <v>145</v>
      </c>
      <c r="GL220" s="53">
        <v>491</v>
      </c>
    </row>
    <row r="221" spans="1:194" s="1" customFormat="1" hidden="1" x14ac:dyDescent="0.25">
      <c r="A221" s="31" t="s">
        <v>247</v>
      </c>
      <c r="B221" s="1" t="s">
        <v>453</v>
      </c>
      <c r="C221" s="30" t="str">
        <f t="shared" si="94"/>
        <v>LA England - Blackpool</v>
      </c>
      <c r="D221" s="51">
        <f t="shared" si="85"/>
        <v>53827</v>
      </c>
      <c r="E221" s="51">
        <f t="shared" si="86"/>
        <v>55444</v>
      </c>
      <c r="F221" s="52">
        <f t="shared" si="87"/>
        <v>138381</v>
      </c>
      <c r="G221" s="52">
        <f t="shared" si="88"/>
        <v>68740</v>
      </c>
      <c r="H221" s="53">
        <f t="shared" si="89"/>
        <v>69641</v>
      </c>
      <c r="I221" s="53">
        <f t="shared" si="90"/>
        <v>53827</v>
      </c>
      <c r="J221" s="53">
        <f t="shared" si="91"/>
        <v>55444</v>
      </c>
      <c r="K221" s="50">
        <f t="shared" si="92"/>
        <v>14913</v>
      </c>
      <c r="L221" s="51">
        <f t="shared" si="93"/>
        <v>14197</v>
      </c>
      <c r="M221" s="52">
        <v>763</v>
      </c>
      <c r="N221" s="52">
        <v>804</v>
      </c>
      <c r="O221" s="52">
        <v>816</v>
      </c>
      <c r="P221" s="52">
        <v>846</v>
      </c>
      <c r="Q221" s="52">
        <v>845</v>
      </c>
      <c r="R221" s="52">
        <v>861</v>
      </c>
      <c r="S221" s="52">
        <v>861</v>
      </c>
      <c r="T221" s="52">
        <v>919</v>
      </c>
      <c r="U221" s="52">
        <v>886</v>
      </c>
      <c r="V221" s="52">
        <v>768</v>
      </c>
      <c r="W221" s="52">
        <v>852</v>
      </c>
      <c r="X221" s="52">
        <v>867</v>
      </c>
      <c r="Y221" s="52">
        <v>857</v>
      </c>
      <c r="Z221" s="52">
        <v>795</v>
      </c>
      <c r="AA221" s="52">
        <v>770</v>
      </c>
      <c r="AB221" s="52">
        <v>825</v>
      </c>
      <c r="AC221" s="52">
        <v>785</v>
      </c>
      <c r="AD221" s="52">
        <v>793</v>
      </c>
      <c r="AE221" s="52">
        <v>765</v>
      </c>
      <c r="AF221" s="52">
        <v>662</v>
      </c>
      <c r="AG221" s="52">
        <v>648</v>
      </c>
      <c r="AH221" s="52">
        <v>652</v>
      </c>
      <c r="AI221" s="52">
        <v>784</v>
      </c>
      <c r="AJ221" s="52">
        <v>879</v>
      </c>
      <c r="AK221" s="52">
        <v>887</v>
      </c>
      <c r="AL221" s="52">
        <v>774</v>
      </c>
      <c r="AM221" s="52">
        <v>873</v>
      </c>
      <c r="AN221" s="52">
        <v>822</v>
      </c>
      <c r="AO221" s="52">
        <v>842</v>
      </c>
      <c r="AP221" s="52">
        <v>860</v>
      </c>
      <c r="AQ221" s="52">
        <v>878</v>
      </c>
      <c r="AR221" s="52">
        <v>948</v>
      </c>
      <c r="AS221" s="52">
        <v>816</v>
      </c>
      <c r="AT221" s="52">
        <v>834</v>
      </c>
      <c r="AU221" s="52">
        <v>899</v>
      </c>
      <c r="AV221" s="52">
        <v>815</v>
      </c>
      <c r="AW221" s="52">
        <v>760</v>
      </c>
      <c r="AX221" s="52">
        <v>788</v>
      </c>
      <c r="AY221" s="52">
        <v>645</v>
      </c>
      <c r="AZ221" s="52">
        <v>752</v>
      </c>
      <c r="BA221" s="52">
        <v>813</v>
      </c>
      <c r="BB221" s="52">
        <v>758</v>
      </c>
      <c r="BC221" s="52">
        <v>663</v>
      </c>
      <c r="BD221" s="52">
        <v>690</v>
      </c>
      <c r="BE221" s="52">
        <v>725</v>
      </c>
      <c r="BF221" s="52">
        <v>724</v>
      </c>
      <c r="BG221" s="52">
        <v>778</v>
      </c>
      <c r="BH221" s="52">
        <v>929</v>
      </c>
      <c r="BI221" s="52">
        <v>934</v>
      </c>
      <c r="BJ221" s="52">
        <v>975</v>
      </c>
      <c r="BK221" s="52">
        <v>995</v>
      </c>
      <c r="BL221" s="52">
        <v>1026</v>
      </c>
      <c r="BM221" s="52">
        <v>1057</v>
      </c>
      <c r="BN221" s="52">
        <v>1013</v>
      </c>
      <c r="BO221" s="52">
        <v>1116</v>
      </c>
      <c r="BP221" s="52">
        <v>1111</v>
      </c>
      <c r="BQ221" s="52">
        <v>1150</v>
      </c>
      <c r="BR221" s="52">
        <v>1035</v>
      </c>
      <c r="BS221" s="52">
        <v>1097</v>
      </c>
      <c r="BT221" s="52">
        <v>955</v>
      </c>
      <c r="BU221" s="52">
        <v>928</v>
      </c>
      <c r="BV221" s="52">
        <v>947</v>
      </c>
      <c r="BW221" s="52">
        <v>924</v>
      </c>
      <c r="BX221" s="52">
        <v>886</v>
      </c>
      <c r="BY221" s="52">
        <v>862</v>
      </c>
      <c r="BZ221" s="52">
        <v>770</v>
      </c>
      <c r="CA221" s="52">
        <v>739</v>
      </c>
      <c r="CB221" s="52">
        <v>733</v>
      </c>
      <c r="CC221" s="52">
        <v>710</v>
      </c>
      <c r="CD221" s="52">
        <v>771</v>
      </c>
      <c r="CE221" s="52">
        <v>697</v>
      </c>
      <c r="CF221" s="52">
        <v>772</v>
      </c>
      <c r="CG221" s="52">
        <v>776</v>
      </c>
      <c r="CH221" s="52">
        <v>856</v>
      </c>
      <c r="CI221" s="52">
        <v>689</v>
      </c>
      <c r="CJ221" s="52">
        <v>599</v>
      </c>
      <c r="CK221" s="52">
        <v>568</v>
      </c>
      <c r="CL221" s="52">
        <v>552</v>
      </c>
      <c r="CM221" s="52">
        <v>448</v>
      </c>
      <c r="CN221" s="52">
        <v>431</v>
      </c>
      <c r="CO221" s="52">
        <v>407</v>
      </c>
      <c r="CP221" s="52">
        <v>399</v>
      </c>
      <c r="CQ221" s="52">
        <v>370</v>
      </c>
      <c r="CR221" s="52">
        <v>287</v>
      </c>
      <c r="CS221" s="52">
        <v>290</v>
      </c>
      <c r="CT221" s="52">
        <v>242</v>
      </c>
      <c r="CU221" s="52">
        <v>171</v>
      </c>
      <c r="CV221" s="52">
        <v>211</v>
      </c>
      <c r="CW221" s="52">
        <v>156</v>
      </c>
      <c r="CX221" s="52">
        <v>129</v>
      </c>
      <c r="CY221" s="52">
        <v>380</v>
      </c>
      <c r="CZ221" s="52">
        <v>761</v>
      </c>
      <c r="DA221" s="52">
        <v>755</v>
      </c>
      <c r="DB221" s="52">
        <v>786</v>
      </c>
      <c r="DC221" s="52">
        <v>828</v>
      </c>
      <c r="DD221" s="52">
        <v>791</v>
      </c>
      <c r="DE221" s="52">
        <v>837</v>
      </c>
      <c r="DF221" s="52">
        <v>821</v>
      </c>
      <c r="DG221" s="52">
        <v>833</v>
      </c>
      <c r="DH221" s="52">
        <v>904</v>
      </c>
      <c r="DI221" s="52">
        <v>820</v>
      </c>
      <c r="DJ221" s="52">
        <v>751</v>
      </c>
      <c r="DK221" s="52">
        <v>785</v>
      </c>
      <c r="DL221" s="52">
        <v>768</v>
      </c>
      <c r="DM221" s="52">
        <v>755</v>
      </c>
      <c r="DN221" s="52">
        <v>744</v>
      </c>
      <c r="DO221" s="52">
        <v>809</v>
      </c>
      <c r="DP221" s="52">
        <v>747</v>
      </c>
      <c r="DQ221" s="52">
        <v>702</v>
      </c>
      <c r="DR221" s="52">
        <v>724</v>
      </c>
      <c r="DS221" s="52">
        <v>577</v>
      </c>
      <c r="DT221" s="52">
        <v>648</v>
      </c>
      <c r="DU221" s="52">
        <v>661</v>
      </c>
      <c r="DV221" s="52">
        <v>795</v>
      </c>
      <c r="DW221" s="52">
        <v>821</v>
      </c>
      <c r="DX221" s="52">
        <v>868</v>
      </c>
      <c r="DY221" s="52">
        <v>768</v>
      </c>
      <c r="DZ221" s="52">
        <v>860</v>
      </c>
      <c r="EA221" s="52">
        <v>810</v>
      </c>
      <c r="EB221" s="52">
        <v>979</v>
      </c>
      <c r="EC221" s="52">
        <v>889</v>
      </c>
      <c r="ED221" s="52">
        <v>809</v>
      </c>
      <c r="EE221" s="52">
        <v>786</v>
      </c>
      <c r="EF221" s="52">
        <v>858</v>
      </c>
      <c r="EG221" s="52">
        <v>858</v>
      </c>
      <c r="EH221" s="52">
        <v>790</v>
      </c>
      <c r="EI221" s="52">
        <v>778</v>
      </c>
      <c r="EJ221" s="52">
        <v>811</v>
      </c>
      <c r="EK221" s="52">
        <v>767</v>
      </c>
      <c r="EL221" s="52">
        <v>772</v>
      </c>
      <c r="EM221" s="52">
        <v>734</v>
      </c>
      <c r="EN221" s="52">
        <v>767</v>
      </c>
      <c r="EO221" s="52">
        <v>757</v>
      </c>
      <c r="EP221" s="52">
        <v>721</v>
      </c>
      <c r="EQ221" s="52">
        <v>681</v>
      </c>
      <c r="ER221" s="52">
        <v>733</v>
      </c>
      <c r="ES221" s="52">
        <v>729</v>
      </c>
      <c r="ET221" s="52">
        <v>795</v>
      </c>
      <c r="EU221" s="52">
        <v>885</v>
      </c>
      <c r="EV221" s="52">
        <v>937</v>
      </c>
      <c r="EW221" s="52">
        <v>1020</v>
      </c>
      <c r="EX221" s="52">
        <v>953</v>
      </c>
      <c r="EY221" s="52">
        <v>1100</v>
      </c>
      <c r="EZ221" s="52">
        <v>1046</v>
      </c>
      <c r="FA221" s="52">
        <v>1035</v>
      </c>
      <c r="FB221" s="52">
        <v>1099</v>
      </c>
      <c r="FC221" s="52">
        <v>1051</v>
      </c>
      <c r="FD221" s="52">
        <v>1070</v>
      </c>
      <c r="FE221" s="52">
        <v>1059</v>
      </c>
      <c r="FF221" s="52">
        <v>1009</v>
      </c>
      <c r="FG221" s="52">
        <v>962</v>
      </c>
      <c r="FH221" s="52">
        <v>921</v>
      </c>
      <c r="FI221" s="52">
        <v>922</v>
      </c>
      <c r="FJ221" s="52">
        <v>888</v>
      </c>
      <c r="FK221" s="52">
        <v>810</v>
      </c>
      <c r="FL221" s="52">
        <v>851</v>
      </c>
      <c r="FM221" s="52">
        <v>795</v>
      </c>
      <c r="FN221" s="52">
        <v>718</v>
      </c>
      <c r="FO221" s="52">
        <v>710</v>
      </c>
      <c r="FP221" s="52">
        <v>723</v>
      </c>
      <c r="FQ221" s="52">
        <v>736</v>
      </c>
      <c r="FR221" s="52">
        <v>737</v>
      </c>
      <c r="FS221" s="52">
        <v>813</v>
      </c>
      <c r="FT221" s="52">
        <v>827</v>
      </c>
      <c r="FU221" s="52">
        <v>898</v>
      </c>
      <c r="FV221" s="52">
        <v>704</v>
      </c>
      <c r="FW221" s="52">
        <v>672</v>
      </c>
      <c r="FX221" s="52">
        <v>626</v>
      </c>
      <c r="FY221" s="52">
        <v>619</v>
      </c>
      <c r="FZ221" s="52">
        <v>529</v>
      </c>
      <c r="GA221" s="52">
        <v>540</v>
      </c>
      <c r="GB221" s="52">
        <v>505</v>
      </c>
      <c r="GC221" s="52">
        <v>473</v>
      </c>
      <c r="GD221" s="52">
        <v>440</v>
      </c>
      <c r="GE221" s="52">
        <v>485</v>
      </c>
      <c r="GF221" s="52">
        <v>412</v>
      </c>
      <c r="GG221" s="52">
        <v>346</v>
      </c>
      <c r="GH221" s="52">
        <v>330</v>
      </c>
      <c r="GI221" s="52">
        <v>249</v>
      </c>
      <c r="GJ221" s="52">
        <v>282</v>
      </c>
      <c r="GK221" s="52">
        <v>198</v>
      </c>
      <c r="GL221" s="53">
        <v>913</v>
      </c>
    </row>
    <row r="222" spans="1:194" s="1" customFormat="1" hidden="1" x14ac:dyDescent="0.25">
      <c r="A222" s="31" t="s">
        <v>247</v>
      </c>
      <c r="B222" s="1" t="s">
        <v>454</v>
      </c>
      <c r="C222" s="30" t="str">
        <f t="shared" si="94"/>
        <v>LA England - Bolsover</v>
      </c>
      <c r="D222" s="51">
        <f t="shared" si="85"/>
        <v>31973</v>
      </c>
      <c r="E222" s="51">
        <f t="shared" si="86"/>
        <v>33285</v>
      </c>
      <c r="F222" s="52">
        <f t="shared" si="87"/>
        <v>81305</v>
      </c>
      <c r="G222" s="52">
        <f t="shared" si="88"/>
        <v>40175</v>
      </c>
      <c r="H222" s="53">
        <f t="shared" si="89"/>
        <v>41130</v>
      </c>
      <c r="I222" s="53">
        <f t="shared" si="90"/>
        <v>31973</v>
      </c>
      <c r="J222" s="53">
        <f t="shared" si="91"/>
        <v>33285</v>
      </c>
      <c r="K222" s="50">
        <f t="shared" si="92"/>
        <v>8202</v>
      </c>
      <c r="L222" s="51">
        <f t="shared" si="93"/>
        <v>7845</v>
      </c>
      <c r="M222" s="52">
        <v>441</v>
      </c>
      <c r="N222" s="52">
        <v>467</v>
      </c>
      <c r="O222" s="52">
        <v>494</v>
      </c>
      <c r="P222" s="52">
        <v>430</v>
      </c>
      <c r="Q222" s="52">
        <v>458</v>
      </c>
      <c r="R222" s="52">
        <v>484</v>
      </c>
      <c r="S222" s="52">
        <v>431</v>
      </c>
      <c r="T222" s="52">
        <v>500</v>
      </c>
      <c r="U222" s="52">
        <v>481</v>
      </c>
      <c r="V222" s="52">
        <v>446</v>
      </c>
      <c r="W222" s="52">
        <v>465</v>
      </c>
      <c r="X222" s="52">
        <v>452</v>
      </c>
      <c r="Y222" s="52">
        <v>473</v>
      </c>
      <c r="Z222" s="52">
        <v>477</v>
      </c>
      <c r="AA222" s="52">
        <v>428</v>
      </c>
      <c r="AB222" s="52">
        <v>454</v>
      </c>
      <c r="AC222" s="52">
        <v>407</v>
      </c>
      <c r="AD222" s="52">
        <v>414</v>
      </c>
      <c r="AE222" s="52">
        <v>387</v>
      </c>
      <c r="AF222" s="52">
        <v>375</v>
      </c>
      <c r="AG222" s="52">
        <v>403</v>
      </c>
      <c r="AH222" s="52">
        <v>446</v>
      </c>
      <c r="AI222" s="52">
        <v>410</v>
      </c>
      <c r="AJ222" s="52">
        <v>489</v>
      </c>
      <c r="AK222" s="52">
        <v>468</v>
      </c>
      <c r="AL222" s="52">
        <v>451</v>
      </c>
      <c r="AM222" s="52">
        <v>560</v>
      </c>
      <c r="AN222" s="52">
        <v>494</v>
      </c>
      <c r="AO222" s="52">
        <v>509</v>
      </c>
      <c r="AP222" s="52">
        <v>553</v>
      </c>
      <c r="AQ222" s="52">
        <v>526</v>
      </c>
      <c r="AR222" s="52">
        <v>506</v>
      </c>
      <c r="AS222" s="52">
        <v>445</v>
      </c>
      <c r="AT222" s="52">
        <v>479</v>
      </c>
      <c r="AU222" s="52">
        <v>492</v>
      </c>
      <c r="AV222" s="52">
        <v>530</v>
      </c>
      <c r="AW222" s="52">
        <v>510</v>
      </c>
      <c r="AX222" s="52">
        <v>557</v>
      </c>
      <c r="AY222" s="52">
        <v>488</v>
      </c>
      <c r="AZ222" s="52">
        <v>446</v>
      </c>
      <c r="BA222" s="52">
        <v>481</v>
      </c>
      <c r="BB222" s="52">
        <v>426</v>
      </c>
      <c r="BC222" s="52">
        <v>433</v>
      </c>
      <c r="BD222" s="52">
        <v>447</v>
      </c>
      <c r="BE222" s="52">
        <v>473</v>
      </c>
      <c r="BF222" s="52">
        <v>478</v>
      </c>
      <c r="BG222" s="52">
        <v>476</v>
      </c>
      <c r="BH222" s="52">
        <v>504</v>
      </c>
      <c r="BI222" s="52">
        <v>562</v>
      </c>
      <c r="BJ222" s="52">
        <v>645</v>
      </c>
      <c r="BK222" s="52">
        <v>609</v>
      </c>
      <c r="BL222" s="52">
        <v>717</v>
      </c>
      <c r="BM222" s="52">
        <v>636</v>
      </c>
      <c r="BN222" s="52">
        <v>640</v>
      </c>
      <c r="BO222" s="52">
        <v>685</v>
      </c>
      <c r="BP222" s="52">
        <v>648</v>
      </c>
      <c r="BQ222" s="52">
        <v>571</v>
      </c>
      <c r="BR222" s="52">
        <v>591</v>
      </c>
      <c r="BS222" s="52">
        <v>593</v>
      </c>
      <c r="BT222" s="52">
        <v>550</v>
      </c>
      <c r="BU222" s="52">
        <v>531</v>
      </c>
      <c r="BV222" s="52">
        <v>551</v>
      </c>
      <c r="BW222" s="52">
        <v>520</v>
      </c>
      <c r="BX222" s="52">
        <v>502</v>
      </c>
      <c r="BY222" s="52">
        <v>474</v>
      </c>
      <c r="BZ222" s="52">
        <v>484</v>
      </c>
      <c r="CA222" s="52">
        <v>444</v>
      </c>
      <c r="CB222" s="52">
        <v>429</v>
      </c>
      <c r="CC222" s="52">
        <v>423</v>
      </c>
      <c r="CD222" s="52">
        <v>472</v>
      </c>
      <c r="CE222" s="52">
        <v>459</v>
      </c>
      <c r="CF222" s="52">
        <v>413</v>
      </c>
      <c r="CG222" s="52">
        <v>451</v>
      </c>
      <c r="CH222" s="52">
        <v>507</v>
      </c>
      <c r="CI222" s="52">
        <v>392</v>
      </c>
      <c r="CJ222" s="52">
        <v>414</v>
      </c>
      <c r="CK222" s="52">
        <v>348</v>
      </c>
      <c r="CL222" s="52">
        <v>338</v>
      </c>
      <c r="CM222" s="52">
        <v>302</v>
      </c>
      <c r="CN222" s="52">
        <v>250</v>
      </c>
      <c r="CO222" s="52">
        <v>221</v>
      </c>
      <c r="CP222" s="52">
        <v>199</v>
      </c>
      <c r="CQ222" s="52">
        <v>194</v>
      </c>
      <c r="CR222" s="52">
        <v>175</v>
      </c>
      <c r="CS222" s="52">
        <v>137</v>
      </c>
      <c r="CT222" s="52">
        <v>127</v>
      </c>
      <c r="CU222" s="52">
        <v>128</v>
      </c>
      <c r="CV222" s="52">
        <v>94</v>
      </c>
      <c r="CW222" s="52">
        <v>72</v>
      </c>
      <c r="CX222" s="52">
        <v>48</v>
      </c>
      <c r="CY222" s="52">
        <v>185</v>
      </c>
      <c r="CZ222" s="52">
        <v>385</v>
      </c>
      <c r="DA222" s="52">
        <v>390</v>
      </c>
      <c r="DB222" s="52">
        <v>397</v>
      </c>
      <c r="DC222" s="52">
        <v>397</v>
      </c>
      <c r="DD222" s="52">
        <v>436</v>
      </c>
      <c r="DE222" s="52">
        <v>431</v>
      </c>
      <c r="DF222" s="52">
        <v>451</v>
      </c>
      <c r="DG222" s="52">
        <v>500</v>
      </c>
      <c r="DH222" s="52">
        <v>463</v>
      </c>
      <c r="DI222" s="52">
        <v>480</v>
      </c>
      <c r="DJ222" s="52">
        <v>418</v>
      </c>
      <c r="DK222" s="52">
        <v>435</v>
      </c>
      <c r="DL222" s="52">
        <v>474</v>
      </c>
      <c r="DM222" s="52">
        <v>400</v>
      </c>
      <c r="DN222" s="52">
        <v>499</v>
      </c>
      <c r="DO222" s="52">
        <v>433</v>
      </c>
      <c r="DP222" s="52">
        <v>418</v>
      </c>
      <c r="DQ222" s="52">
        <v>438</v>
      </c>
      <c r="DR222" s="52">
        <v>362</v>
      </c>
      <c r="DS222" s="52">
        <v>299</v>
      </c>
      <c r="DT222" s="52">
        <v>390</v>
      </c>
      <c r="DU222" s="52">
        <v>393</v>
      </c>
      <c r="DV222" s="52">
        <v>408</v>
      </c>
      <c r="DW222" s="52">
        <v>482</v>
      </c>
      <c r="DX222" s="52">
        <v>518</v>
      </c>
      <c r="DY222" s="52">
        <v>497</v>
      </c>
      <c r="DZ222" s="52">
        <v>538</v>
      </c>
      <c r="EA222" s="52">
        <v>497</v>
      </c>
      <c r="EB222" s="52">
        <v>517</v>
      </c>
      <c r="EC222" s="52">
        <v>524</v>
      </c>
      <c r="ED222" s="52">
        <v>551</v>
      </c>
      <c r="EE222" s="52">
        <v>539</v>
      </c>
      <c r="EF222" s="52">
        <v>519</v>
      </c>
      <c r="EG222" s="52">
        <v>517</v>
      </c>
      <c r="EH222" s="52">
        <v>531</v>
      </c>
      <c r="EI222" s="52">
        <v>571</v>
      </c>
      <c r="EJ222" s="52">
        <v>444</v>
      </c>
      <c r="EK222" s="52">
        <v>505</v>
      </c>
      <c r="EL222" s="52">
        <v>510</v>
      </c>
      <c r="EM222" s="52">
        <v>466</v>
      </c>
      <c r="EN222" s="52">
        <v>455</v>
      </c>
      <c r="EO222" s="52">
        <v>467</v>
      </c>
      <c r="EP222" s="52">
        <v>420</v>
      </c>
      <c r="EQ222" s="52">
        <v>448</v>
      </c>
      <c r="ER222" s="52">
        <v>474</v>
      </c>
      <c r="ES222" s="52">
        <v>440</v>
      </c>
      <c r="ET222" s="52">
        <v>503</v>
      </c>
      <c r="EU222" s="52">
        <v>623</v>
      </c>
      <c r="EV222" s="52">
        <v>603</v>
      </c>
      <c r="EW222" s="52">
        <v>658</v>
      </c>
      <c r="EX222" s="52">
        <v>618</v>
      </c>
      <c r="EY222" s="52">
        <v>708</v>
      </c>
      <c r="EZ222" s="52">
        <v>665</v>
      </c>
      <c r="FA222" s="52">
        <v>650</v>
      </c>
      <c r="FB222" s="52">
        <v>644</v>
      </c>
      <c r="FC222" s="52">
        <v>625</v>
      </c>
      <c r="FD222" s="52">
        <v>657</v>
      </c>
      <c r="FE222" s="52">
        <v>610</v>
      </c>
      <c r="FF222" s="52">
        <v>567</v>
      </c>
      <c r="FG222" s="52">
        <v>527</v>
      </c>
      <c r="FH222" s="52">
        <v>557</v>
      </c>
      <c r="FI222" s="52">
        <v>531</v>
      </c>
      <c r="FJ222" s="52">
        <v>518</v>
      </c>
      <c r="FK222" s="52">
        <v>555</v>
      </c>
      <c r="FL222" s="52">
        <v>473</v>
      </c>
      <c r="FM222" s="52">
        <v>435</v>
      </c>
      <c r="FN222" s="52">
        <v>475</v>
      </c>
      <c r="FO222" s="52">
        <v>465</v>
      </c>
      <c r="FP222" s="52">
        <v>472</v>
      </c>
      <c r="FQ222" s="52">
        <v>439</v>
      </c>
      <c r="FR222" s="52">
        <v>461</v>
      </c>
      <c r="FS222" s="52">
        <v>439</v>
      </c>
      <c r="FT222" s="52">
        <v>498</v>
      </c>
      <c r="FU222" s="52">
        <v>469</v>
      </c>
      <c r="FV222" s="52">
        <v>403</v>
      </c>
      <c r="FW222" s="52">
        <v>426</v>
      </c>
      <c r="FX222" s="52">
        <v>426</v>
      </c>
      <c r="FY222" s="52">
        <v>336</v>
      </c>
      <c r="FZ222" s="52">
        <v>327</v>
      </c>
      <c r="GA222" s="52">
        <v>257</v>
      </c>
      <c r="GB222" s="52">
        <v>251</v>
      </c>
      <c r="GC222" s="52">
        <v>254</v>
      </c>
      <c r="GD222" s="52">
        <v>221</v>
      </c>
      <c r="GE222" s="52">
        <v>237</v>
      </c>
      <c r="GF222" s="52">
        <v>209</v>
      </c>
      <c r="GG222" s="52">
        <v>203</v>
      </c>
      <c r="GH222" s="52">
        <v>151</v>
      </c>
      <c r="GI222" s="52">
        <v>156</v>
      </c>
      <c r="GJ222" s="52">
        <v>122</v>
      </c>
      <c r="GK222" s="52">
        <v>113</v>
      </c>
      <c r="GL222" s="53">
        <v>466</v>
      </c>
    </row>
    <row r="223" spans="1:194" s="1" customFormat="1" hidden="1" x14ac:dyDescent="0.25">
      <c r="A223" s="31" t="s">
        <v>247</v>
      </c>
      <c r="B223" s="1" t="s">
        <v>455</v>
      </c>
      <c r="C223" s="30" t="str">
        <f t="shared" si="94"/>
        <v>LA England - Bolton</v>
      </c>
      <c r="D223" s="51">
        <f t="shared" si="85"/>
        <v>107973</v>
      </c>
      <c r="E223" s="51">
        <f t="shared" si="86"/>
        <v>111344</v>
      </c>
      <c r="F223" s="52">
        <f t="shared" si="87"/>
        <v>288248</v>
      </c>
      <c r="G223" s="52">
        <f t="shared" si="88"/>
        <v>143343</v>
      </c>
      <c r="H223" s="53">
        <f t="shared" si="89"/>
        <v>144905</v>
      </c>
      <c r="I223" s="53">
        <f t="shared" si="90"/>
        <v>107973</v>
      </c>
      <c r="J223" s="53">
        <f t="shared" si="91"/>
        <v>111344</v>
      </c>
      <c r="K223" s="50">
        <f t="shared" si="92"/>
        <v>35370</v>
      </c>
      <c r="L223" s="51">
        <f t="shared" si="93"/>
        <v>33561</v>
      </c>
      <c r="M223" s="52">
        <v>1923</v>
      </c>
      <c r="N223" s="52">
        <v>1905</v>
      </c>
      <c r="O223" s="52">
        <v>1836</v>
      </c>
      <c r="P223" s="52">
        <v>1975</v>
      </c>
      <c r="Q223" s="52">
        <v>1959</v>
      </c>
      <c r="R223" s="52">
        <v>2062</v>
      </c>
      <c r="S223" s="52">
        <v>2084</v>
      </c>
      <c r="T223" s="52">
        <v>2022</v>
      </c>
      <c r="U223" s="52">
        <v>2137</v>
      </c>
      <c r="V223" s="52">
        <v>2000</v>
      </c>
      <c r="W223" s="52">
        <v>2037</v>
      </c>
      <c r="X223" s="52">
        <v>1984</v>
      </c>
      <c r="Y223" s="52">
        <v>2042</v>
      </c>
      <c r="Z223" s="52">
        <v>1992</v>
      </c>
      <c r="AA223" s="52">
        <v>1998</v>
      </c>
      <c r="AB223" s="52">
        <v>1746</v>
      </c>
      <c r="AC223" s="52">
        <v>1907</v>
      </c>
      <c r="AD223" s="52">
        <v>1761</v>
      </c>
      <c r="AE223" s="52">
        <v>1733</v>
      </c>
      <c r="AF223" s="52">
        <v>1530</v>
      </c>
      <c r="AG223" s="52">
        <v>1634</v>
      </c>
      <c r="AH223" s="52">
        <v>1685</v>
      </c>
      <c r="AI223" s="52">
        <v>1781</v>
      </c>
      <c r="AJ223" s="52">
        <v>1821</v>
      </c>
      <c r="AK223" s="52">
        <v>1807</v>
      </c>
      <c r="AL223" s="52">
        <v>1777</v>
      </c>
      <c r="AM223" s="52">
        <v>1922</v>
      </c>
      <c r="AN223" s="52">
        <v>1884</v>
      </c>
      <c r="AO223" s="52">
        <v>1906</v>
      </c>
      <c r="AP223" s="52">
        <v>1947</v>
      </c>
      <c r="AQ223" s="52">
        <v>1949</v>
      </c>
      <c r="AR223" s="52">
        <v>1863</v>
      </c>
      <c r="AS223" s="52">
        <v>2002</v>
      </c>
      <c r="AT223" s="52">
        <v>1881</v>
      </c>
      <c r="AU223" s="52">
        <v>1953</v>
      </c>
      <c r="AV223" s="52">
        <v>2011</v>
      </c>
      <c r="AW223" s="52">
        <v>1905</v>
      </c>
      <c r="AX223" s="52">
        <v>1840</v>
      </c>
      <c r="AY223" s="52">
        <v>1804</v>
      </c>
      <c r="AZ223" s="52">
        <v>1763</v>
      </c>
      <c r="BA223" s="52">
        <v>1822</v>
      </c>
      <c r="BB223" s="52">
        <v>1693</v>
      </c>
      <c r="BC223" s="52">
        <v>1652</v>
      </c>
      <c r="BD223" s="52">
        <v>1642</v>
      </c>
      <c r="BE223" s="52">
        <v>1718</v>
      </c>
      <c r="BF223" s="52">
        <v>1706</v>
      </c>
      <c r="BG223" s="52">
        <v>1751</v>
      </c>
      <c r="BH223" s="52">
        <v>1818</v>
      </c>
      <c r="BI223" s="52">
        <v>1885</v>
      </c>
      <c r="BJ223" s="52">
        <v>2042</v>
      </c>
      <c r="BK223" s="52">
        <v>1987</v>
      </c>
      <c r="BL223" s="52">
        <v>2039</v>
      </c>
      <c r="BM223" s="52">
        <v>1916</v>
      </c>
      <c r="BN223" s="52">
        <v>2003</v>
      </c>
      <c r="BO223" s="52">
        <v>2046</v>
      </c>
      <c r="BP223" s="52">
        <v>1899</v>
      </c>
      <c r="BQ223" s="52">
        <v>1811</v>
      </c>
      <c r="BR223" s="52">
        <v>1818</v>
      </c>
      <c r="BS223" s="52">
        <v>1784</v>
      </c>
      <c r="BT223" s="52">
        <v>1730</v>
      </c>
      <c r="BU223" s="52">
        <v>1662</v>
      </c>
      <c r="BV223" s="52">
        <v>1529</v>
      </c>
      <c r="BW223" s="52">
        <v>1581</v>
      </c>
      <c r="BX223" s="52">
        <v>1449</v>
      </c>
      <c r="BY223" s="52">
        <v>1365</v>
      </c>
      <c r="BZ223" s="52">
        <v>1353</v>
      </c>
      <c r="CA223" s="52">
        <v>1361</v>
      </c>
      <c r="CB223" s="52">
        <v>1362</v>
      </c>
      <c r="CC223" s="52">
        <v>1310</v>
      </c>
      <c r="CD223" s="52">
        <v>1260</v>
      </c>
      <c r="CE223" s="52">
        <v>1372</v>
      </c>
      <c r="CF223" s="52">
        <v>1353</v>
      </c>
      <c r="CG223" s="52">
        <v>1424</v>
      </c>
      <c r="CH223" s="52">
        <v>1459</v>
      </c>
      <c r="CI223" s="52">
        <v>1100</v>
      </c>
      <c r="CJ223" s="52">
        <v>1046</v>
      </c>
      <c r="CK223" s="52">
        <v>1063</v>
      </c>
      <c r="CL223" s="52">
        <v>963</v>
      </c>
      <c r="CM223" s="52">
        <v>767</v>
      </c>
      <c r="CN223" s="52">
        <v>776</v>
      </c>
      <c r="CO223" s="52">
        <v>653</v>
      </c>
      <c r="CP223" s="52">
        <v>706</v>
      </c>
      <c r="CQ223" s="52">
        <v>659</v>
      </c>
      <c r="CR223" s="52">
        <v>541</v>
      </c>
      <c r="CS223" s="52">
        <v>436</v>
      </c>
      <c r="CT223" s="52">
        <v>397</v>
      </c>
      <c r="CU223" s="52">
        <v>335</v>
      </c>
      <c r="CV223" s="52">
        <v>313</v>
      </c>
      <c r="CW223" s="52">
        <v>259</v>
      </c>
      <c r="CX223" s="52">
        <v>208</v>
      </c>
      <c r="CY223" s="52">
        <v>751</v>
      </c>
      <c r="CZ223" s="52">
        <v>1825</v>
      </c>
      <c r="DA223" s="52">
        <v>1777</v>
      </c>
      <c r="DB223" s="52">
        <v>1849</v>
      </c>
      <c r="DC223" s="52">
        <v>1936</v>
      </c>
      <c r="DD223" s="52">
        <v>1999</v>
      </c>
      <c r="DE223" s="52">
        <v>1928</v>
      </c>
      <c r="DF223" s="52">
        <v>1886</v>
      </c>
      <c r="DG223" s="52">
        <v>1959</v>
      </c>
      <c r="DH223" s="52">
        <v>2062</v>
      </c>
      <c r="DI223" s="52">
        <v>2046</v>
      </c>
      <c r="DJ223" s="52">
        <v>2001</v>
      </c>
      <c r="DK223" s="52">
        <v>1862</v>
      </c>
      <c r="DL223" s="52">
        <v>1844</v>
      </c>
      <c r="DM223" s="52">
        <v>1825</v>
      </c>
      <c r="DN223" s="52">
        <v>1758</v>
      </c>
      <c r="DO223" s="52">
        <v>1756</v>
      </c>
      <c r="DP223" s="52">
        <v>1653</v>
      </c>
      <c r="DQ223" s="52">
        <v>1595</v>
      </c>
      <c r="DR223" s="52">
        <v>1531</v>
      </c>
      <c r="DS223" s="52">
        <v>1263</v>
      </c>
      <c r="DT223" s="52">
        <v>1261</v>
      </c>
      <c r="DU223" s="52">
        <v>1507</v>
      </c>
      <c r="DV223" s="52">
        <v>1486</v>
      </c>
      <c r="DW223" s="52">
        <v>1667</v>
      </c>
      <c r="DX223" s="52">
        <v>1641</v>
      </c>
      <c r="DY223" s="52">
        <v>1826</v>
      </c>
      <c r="DZ223" s="52">
        <v>1685</v>
      </c>
      <c r="EA223" s="52">
        <v>1755</v>
      </c>
      <c r="EB223" s="52">
        <v>1815</v>
      </c>
      <c r="EC223" s="52">
        <v>1897</v>
      </c>
      <c r="ED223" s="52">
        <v>1895</v>
      </c>
      <c r="EE223" s="52">
        <v>1963</v>
      </c>
      <c r="EF223" s="52">
        <v>2145</v>
      </c>
      <c r="EG223" s="52">
        <v>2083</v>
      </c>
      <c r="EH223" s="52">
        <v>1965</v>
      </c>
      <c r="EI223" s="52">
        <v>1937</v>
      </c>
      <c r="EJ223" s="52">
        <v>1961</v>
      </c>
      <c r="EK223" s="52">
        <v>1853</v>
      </c>
      <c r="EL223" s="52">
        <v>1887</v>
      </c>
      <c r="EM223" s="52">
        <v>1822</v>
      </c>
      <c r="EN223" s="52">
        <v>1852</v>
      </c>
      <c r="EO223" s="52">
        <v>1673</v>
      </c>
      <c r="EP223" s="52">
        <v>1724</v>
      </c>
      <c r="EQ223" s="52">
        <v>1608</v>
      </c>
      <c r="ER223" s="52">
        <v>1725</v>
      </c>
      <c r="ES223" s="52">
        <v>1738</v>
      </c>
      <c r="ET223" s="52">
        <v>1772</v>
      </c>
      <c r="EU223" s="52">
        <v>1870</v>
      </c>
      <c r="EV223" s="52">
        <v>2006</v>
      </c>
      <c r="EW223" s="52">
        <v>2094</v>
      </c>
      <c r="EX223" s="52">
        <v>2018</v>
      </c>
      <c r="EY223" s="52">
        <v>1995</v>
      </c>
      <c r="EZ223" s="52">
        <v>2014</v>
      </c>
      <c r="FA223" s="52">
        <v>2013</v>
      </c>
      <c r="FB223" s="52">
        <v>2015</v>
      </c>
      <c r="FC223" s="52">
        <v>2018</v>
      </c>
      <c r="FD223" s="52">
        <v>2043</v>
      </c>
      <c r="FE223" s="52">
        <v>1807</v>
      </c>
      <c r="FF223" s="52">
        <v>1889</v>
      </c>
      <c r="FG223" s="52">
        <v>1768</v>
      </c>
      <c r="FH223" s="52">
        <v>1701</v>
      </c>
      <c r="FI223" s="52">
        <v>1709</v>
      </c>
      <c r="FJ223" s="52">
        <v>1573</v>
      </c>
      <c r="FK223" s="52">
        <v>1607</v>
      </c>
      <c r="FL223" s="52">
        <v>1438</v>
      </c>
      <c r="FM223" s="52">
        <v>1426</v>
      </c>
      <c r="FN223" s="52">
        <v>1429</v>
      </c>
      <c r="FO223" s="52">
        <v>1383</v>
      </c>
      <c r="FP223" s="52">
        <v>1342</v>
      </c>
      <c r="FQ223" s="52">
        <v>1332</v>
      </c>
      <c r="FR223" s="52">
        <v>1407</v>
      </c>
      <c r="FS223" s="52">
        <v>1448</v>
      </c>
      <c r="FT223" s="52">
        <v>1549</v>
      </c>
      <c r="FU223" s="52">
        <v>1686</v>
      </c>
      <c r="FV223" s="52">
        <v>1229</v>
      </c>
      <c r="FW223" s="52">
        <v>1148</v>
      </c>
      <c r="FX223" s="52">
        <v>1167</v>
      </c>
      <c r="FY223" s="52">
        <v>1093</v>
      </c>
      <c r="FZ223" s="52">
        <v>968</v>
      </c>
      <c r="GA223" s="52">
        <v>894</v>
      </c>
      <c r="GB223" s="52">
        <v>848</v>
      </c>
      <c r="GC223" s="52">
        <v>869</v>
      </c>
      <c r="GD223" s="52">
        <v>736</v>
      </c>
      <c r="GE223" s="52">
        <v>686</v>
      </c>
      <c r="GF223" s="52">
        <v>631</v>
      </c>
      <c r="GG223" s="52">
        <v>570</v>
      </c>
      <c r="GH223" s="52">
        <v>457</v>
      </c>
      <c r="GI223" s="52">
        <v>445</v>
      </c>
      <c r="GJ223" s="52">
        <v>412</v>
      </c>
      <c r="GK223" s="52">
        <v>355</v>
      </c>
      <c r="GL223" s="53">
        <v>1319</v>
      </c>
    </row>
    <row r="224" spans="1:194" s="1" customFormat="1" hidden="1" x14ac:dyDescent="0.25">
      <c r="A224" s="31" t="s">
        <v>247</v>
      </c>
      <c r="B224" s="1" t="s">
        <v>456</v>
      </c>
      <c r="C224" s="30" t="str">
        <f t="shared" si="94"/>
        <v>LA England - Boston</v>
      </c>
      <c r="D224" s="51">
        <f t="shared" si="85"/>
        <v>27610</v>
      </c>
      <c r="E224" s="51">
        <f t="shared" si="86"/>
        <v>28192</v>
      </c>
      <c r="F224" s="52">
        <f t="shared" si="87"/>
        <v>70837</v>
      </c>
      <c r="G224" s="52">
        <f t="shared" si="88"/>
        <v>35358</v>
      </c>
      <c r="H224" s="53">
        <f t="shared" si="89"/>
        <v>35479</v>
      </c>
      <c r="I224" s="53">
        <f t="shared" si="90"/>
        <v>27610</v>
      </c>
      <c r="J224" s="53">
        <f t="shared" si="91"/>
        <v>28192</v>
      </c>
      <c r="K224" s="50">
        <f t="shared" si="92"/>
        <v>7748</v>
      </c>
      <c r="L224" s="51">
        <f t="shared" si="93"/>
        <v>7287</v>
      </c>
      <c r="M224" s="52">
        <v>392</v>
      </c>
      <c r="N224" s="52">
        <v>405</v>
      </c>
      <c r="O224" s="52">
        <v>436</v>
      </c>
      <c r="P224" s="52">
        <v>462</v>
      </c>
      <c r="Q224" s="52">
        <v>451</v>
      </c>
      <c r="R224" s="52">
        <v>498</v>
      </c>
      <c r="S224" s="52">
        <v>460</v>
      </c>
      <c r="T224" s="52">
        <v>504</v>
      </c>
      <c r="U224" s="52">
        <v>517</v>
      </c>
      <c r="V224" s="52">
        <v>471</v>
      </c>
      <c r="W224" s="52">
        <v>476</v>
      </c>
      <c r="X224" s="52">
        <v>431</v>
      </c>
      <c r="Y224" s="52">
        <v>435</v>
      </c>
      <c r="Z224" s="52">
        <v>390</v>
      </c>
      <c r="AA224" s="52">
        <v>338</v>
      </c>
      <c r="AB224" s="52">
        <v>371</v>
      </c>
      <c r="AC224" s="52">
        <v>361</v>
      </c>
      <c r="AD224" s="52">
        <v>350</v>
      </c>
      <c r="AE224" s="52">
        <v>338</v>
      </c>
      <c r="AF224" s="52">
        <v>247</v>
      </c>
      <c r="AG224" s="52">
        <v>319</v>
      </c>
      <c r="AH224" s="52">
        <v>403</v>
      </c>
      <c r="AI224" s="52">
        <v>367</v>
      </c>
      <c r="AJ224" s="52">
        <v>439</v>
      </c>
      <c r="AK224" s="52">
        <v>432</v>
      </c>
      <c r="AL224" s="52">
        <v>453</v>
      </c>
      <c r="AM224" s="52">
        <v>428</v>
      </c>
      <c r="AN224" s="52">
        <v>471</v>
      </c>
      <c r="AO224" s="52">
        <v>505</v>
      </c>
      <c r="AP224" s="52">
        <v>519</v>
      </c>
      <c r="AQ224" s="52">
        <v>465</v>
      </c>
      <c r="AR224" s="52">
        <v>542</v>
      </c>
      <c r="AS224" s="52">
        <v>502</v>
      </c>
      <c r="AT224" s="52">
        <v>481</v>
      </c>
      <c r="AU224" s="52">
        <v>533</v>
      </c>
      <c r="AV224" s="52">
        <v>473</v>
      </c>
      <c r="AW224" s="52">
        <v>501</v>
      </c>
      <c r="AX224" s="52">
        <v>491</v>
      </c>
      <c r="AY224" s="52">
        <v>468</v>
      </c>
      <c r="AZ224" s="52">
        <v>482</v>
      </c>
      <c r="BA224" s="52">
        <v>432</v>
      </c>
      <c r="BB224" s="52">
        <v>387</v>
      </c>
      <c r="BC224" s="52">
        <v>393</v>
      </c>
      <c r="BD224" s="52">
        <v>393</v>
      </c>
      <c r="BE224" s="52">
        <v>387</v>
      </c>
      <c r="BF224" s="52">
        <v>376</v>
      </c>
      <c r="BG224" s="52">
        <v>442</v>
      </c>
      <c r="BH224" s="52">
        <v>442</v>
      </c>
      <c r="BI224" s="52">
        <v>487</v>
      </c>
      <c r="BJ224" s="52">
        <v>435</v>
      </c>
      <c r="BK224" s="52">
        <v>413</v>
      </c>
      <c r="BL224" s="52">
        <v>436</v>
      </c>
      <c r="BM224" s="52">
        <v>440</v>
      </c>
      <c r="BN224" s="52">
        <v>450</v>
      </c>
      <c r="BO224" s="52">
        <v>497</v>
      </c>
      <c r="BP224" s="52">
        <v>473</v>
      </c>
      <c r="BQ224" s="52">
        <v>517</v>
      </c>
      <c r="BR224" s="52">
        <v>422</v>
      </c>
      <c r="BS224" s="52">
        <v>465</v>
      </c>
      <c r="BT224" s="52">
        <v>442</v>
      </c>
      <c r="BU224" s="52">
        <v>443</v>
      </c>
      <c r="BV224" s="52">
        <v>402</v>
      </c>
      <c r="BW224" s="52">
        <v>442</v>
      </c>
      <c r="BX224" s="52">
        <v>408</v>
      </c>
      <c r="BY224" s="52">
        <v>398</v>
      </c>
      <c r="BZ224" s="52">
        <v>386</v>
      </c>
      <c r="CA224" s="52">
        <v>411</v>
      </c>
      <c r="CB224" s="52">
        <v>356</v>
      </c>
      <c r="CC224" s="52">
        <v>401</v>
      </c>
      <c r="CD224" s="52">
        <v>384</v>
      </c>
      <c r="CE224" s="52">
        <v>377</v>
      </c>
      <c r="CF224" s="52">
        <v>392</v>
      </c>
      <c r="CG224" s="52">
        <v>434</v>
      </c>
      <c r="CH224" s="52">
        <v>426</v>
      </c>
      <c r="CI224" s="52">
        <v>339</v>
      </c>
      <c r="CJ224" s="52">
        <v>352</v>
      </c>
      <c r="CK224" s="52">
        <v>312</v>
      </c>
      <c r="CL224" s="52">
        <v>264</v>
      </c>
      <c r="CM224" s="52">
        <v>251</v>
      </c>
      <c r="CN224" s="52">
        <v>240</v>
      </c>
      <c r="CO224" s="52">
        <v>198</v>
      </c>
      <c r="CP224" s="52">
        <v>211</v>
      </c>
      <c r="CQ224" s="52">
        <v>154</v>
      </c>
      <c r="CR224" s="52">
        <v>175</v>
      </c>
      <c r="CS224" s="52">
        <v>141</v>
      </c>
      <c r="CT224" s="52">
        <v>129</v>
      </c>
      <c r="CU224" s="52">
        <v>110</v>
      </c>
      <c r="CV224" s="52">
        <v>99</v>
      </c>
      <c r="CW224" s="52">
        <v>73</v>
      </c>
      <c r="CX224" s="52">
        <v>68</v>
      </c>
      <c r="CY224" s="52">
        <v>246</v>
      </c>
      <c r="CZ224" s="52">
        <v>326</v>
      </c>
      <c r="DA224" s="52">
        <v>342</v>
      </c>
      <c r="DB224" s="52">
        <v>417</v>
      </c>
      <c r="DC224" s="52">
        <v>428</v>
      </c>
      <c r="DD224" s="52">
        <v>430</v>
      </c>
      <c r="DE224" s="52">
        <v>451</v>
      </c>
      <c r="DF224" s="52">
        <v>459</v>
      </c>
      <c r="DG224" s="52">
        <v>484</v>
      </c>
      <c r="DH224" s="52">
        <v>480</v>
      </c>
      <c r="DI224" s="52">
        <v>455</v>
      </c>
      <c r="DJ224" s="52">
        <v>399</v>
      </c>
      <c r="DK224" s="52">
        <v>422</v>
      </c>
      <c r="DL224" s="52">
        <v>380</v>
      </c>
      <c r="DM224" s="52">
        <v>381</v>
      </c>
      <c r="DN224" s="52">
        <v>395</v>
      </c>
      <c r="DO224" s="52">
        <v>402</v>
      </c>
      <c r="DP224" s="52">
        <v>305</v>
      </c>
      <c r="DQ224" s="52">
        <v>331</v>
      </c>
      <c r="DR224" s="52">
        <v>324</v>
      </c>
      <c r="DS224" s="52">
        <v>303</v>
      </c>
      <c r="DT224" s="52">
        <v>304</v>
      </c>
      <c r="DU224" s="52">
        <v>292</v>
      </c>
      <c r="DV224" s="52">
        <v>305</v>
      </c>
      <c r="DW224" s="52">
        <v>353</v>
      </c>
      <c r="DX224" s="52">
        <v>423</v>
      </c>
      <c r="DY224" s="52">
        <v>363</v>
      </c>
      <c r="DZ224" s="52">
        <v>391</v>
      </c>
      <c r="EA224" s="52">
        <v>428</v>
      </c>
      <c r="EB224" s="52">
        <v>433</v>
      </c>
      <c r="EC224" s="52">
        <v>432</v>
      </c>
      <c r="ED224" s="52">
        <v>438</v>
      </c>
      <c r="EE224" s="52">
        <v>418</v>
      </c>
      <c r="EF224" s="52">
        <v>485</v>
      </c>
      <c r="EG224" s="52">
        <v>500</v>
      </c>
      <c r="EH224" s="52">
        <v>474</v>
      </c>
      <c r="EI224" s="52">
        <v>503</v>
      </c>
      <c r="EJ224" s="52">
        <v>473</v>
      </c>
      <c r="EK224" s="52">
        <v>464</v>
      </c>
      <c r="EL224" s="52">
        <v>463</v>
      </c>
      <c r="EM224" s="52">
        <v>423</v>
      </c>
      <c r="EN224" s="52">
        <v>446</v>
      </c>
      <c r="EO224" s="52">
        <v>420</v>
      </c>
      <c r="EP224" s="52">
        <v>404</v>
      </c>
      <c r="EQ224" s="52">
        <v>402</v>
      </c>
      <c r="ER224" s="52">
        <v>401</v>
      </c>
      <c r="ES224" s="52">
        <v>450</v>
      </c>
      <c r="ET224" s="52">
        <v>370</v>
      </c>
      <c r="EU224" s="52">
        <v>420</v>
      </c>
      <c r="EV224" s="52">
        <v>431</v>
      </c>
      <c r="EW224" s="52">
        <v>467</v>
      </c>
      <c r="EX224" s="52">
        <v>503</v>
      </c>
      <c r="EY224" s="52">
        <v>460</v>
      </c>
      <c r="EZ224" s="52">
        <v>478</v>
      </c>
      <c r="FA224" s="52">
        <v>470</v>
      </c>
      <c r="FB224" s="52">
        <v>493</v>
      </c>
      <c r="FC224" s="52">
        <v>508</v>
      </c>
      <c r="FD224" s="52">
        <v>480</v>
      </c>
      <c r="FE224" s="52">
        <v>516</v>
      </c>
      <c r="FF224" s="52">
        <v>487</v>
      </c>
      <c r="FG224" s="52">
        <v>478</v>
      </c>
      <c r="FH224" s="52">
        <v>394</v>
      </c>
      <c r="FI224" s="52">
        <v>448</v>
      </c>
      <c r="FJ224" s="52">
        <v>471</v>
      </c>
      <c r="FK224" s="52">
        <v>471</v>
      </c>
      <c r="FL224" s="52">
        <v>414</v>
      </c>
      <c r="FM224" s="52">
        <v>441</v>
      </c>
      <c r="FN224" s="52">
        <v>430</v>
      </c>
      <c r="FO224" s="52">
        <v>415</v>
      </c>
      <c r="FP224" s="52">
        <v>401</v>
      </c>
      <c r="FQ224" s="52">
        <v>381</v>
      </c>
      <c r="FR224" s="52">
        <v>448</v>
      </c>
      <c r="FS224" s="52">
        <v>394</v>
      </c>
      <c r="FT224" s="52">
        <v>402</v>
      </c>
      <c r="FU224" s="52">
        <v>463</v>
      </c>
      <c r="FV224" s="52">
        <v>358</v>
      </c>
      <c r="FW224" s="52">
        <v>319</v>
      </c>
      <c r="FX224" s="52">
        <v>352</v>
      </c>
      <c r="FY224" s="52">
        <v>316</v>
      </c>
      <c r="FZ224" s="52">
        <v>248</v>
      </c>
      <c r="GA224" s="52">
        <v>242</v>
      </c>
      <c r="GB224" s="52">
        <v>280</v>
      </c>
      <c r="GC224" s="52">
        <v>231</v>
      </c>
      <c r="GD224" s="52">
        <v>223</v>
      </c>
      <c r="GE224" s="52">
        <v>185</v>
      </c>
      <c r="GF224" s="52">
        <v>187</v>
      </c>
      <c r="GG224" s="52">
        <v>203</v>
      </c>
      <c r="GH224" s="52">
        <v>144</v>
      </c>
      <c r="GI224" s="52">
        <v>150</v>
      </c>
      <c r="GJ224" s="52">
        <v>123</v>
      </c>
      <c r="GK224" s="52">
        <v>117</v>
      </c>
      <c r="GL224" s="53">
        <v>465</v>
      </c>
    </row>
    <row r="225" spans="1:194" s="1" customFormat="1" hidden="1" x14ac:dyDescent="0.25">
      <c r="A225" s="31" t="s">
        <v>247</v>
      </c>
      <c r="B225" s="1" t="s">
        <v>457</v>
      </c>
      <c r="C225" s="30" t="str">
        <f t="shared" si="94"/>
        <v>LA England - Bournemouth, Christchurch and Poole</v>
      </c>
      <c r="D225" s="51">
        <f t="shared" si="85"/>
        <v>158506</v>
      </c>
      <c r="E225" s="51">
        <f t="shared" si="86"/>
        <v>162131</v>
      </c>
      <c r="F225" s="52">
        <f t="shared" si="87"/>
        <v>396989</v>
      </c>
      <c r="G225" s="52">
        <f t="shared" si="88"/>
        <v>197680</v>
      </c>
      <c r="H225" s="53">
        <f t="shared" si="89"/>
        <v>199309</v>
      </c>
      <c r="I225" s="53">
        <f t="shared" si="90"/>
        <v>158506</v>
      </c>
      <c r="J225" s="53">
        <f t="shared" si="91"/>
        <v>162131</v>
      </c>
      <c r="K225" s="50">
        <f t="shared" si="92"/>
        <v>39174</v>
      </c>
      <c r="L225" s="51">
        <f t="shared" si="93"/>
        <v>37178</v>
      </c>
      <c r="M225" s="52">
        <v>1831</v>
      </c>
      <c r="N225" s="52">
        <v>1926</v>
      </c>
      <c r="O225" s="52">
        <v>2022</v>
      </c>
      <c r="P225" s="52">
        <v>2149</v>
      </c>
      <c r="Q225" s="52">
        <v>2156</v>
      </c>
      <c r="R225" s="52">
        <v>2177</v>
      </c>
      <c r="S225" s="52">
        <v>2314</v>
      </c>
      <c r="T225" s="52">
        <v>2313</v>
      </c>
      <c r="U225" s="52">
        <v>2501</v>
      </c>
      <c r="V225" s="52">
        <v>2388</v>
      </c>
      <c r="W225" s="52">
        <v>2293</v>
      </c>
      <c r="X225" s="52">
        <v>2280</v>
      </c>
      <c r="Y225" s="52">
        <v>2379</v>
      </c>
      <c r="Z225" s="52">
        <v>2201</v>
      </c>
      <c r="AA225" s="52">
        <v>2191</v>
      </c>
      <c r="AB225" s="52">
        <v>2079</v>
      </c>
      <c r="AC225" s="52">
        <v>2054</v>
      </c>
      <c r="AD225" s="52">
        <v>1920</v>
      </c>
      <c r="AE225" s="52">
        <v>2097</v>
      </c>
      <c r="AF225" s="52">
        <v>2791</v>
      </c>
      <c r="AG225" s="52">
        <v>3188</v>
      </c>
      <c r="AH225" s="52">
        <v>3078</v>
      </c>
      <c r="AI225" s="52">
        <v>2932</v>
      </c>
      <c r="AJ225" s="52">
        <v>2728</v>
      </c>
      <c r="AK225" s="52">
        <v>2319</v>
      </c>
      <c r="AL225" s="52">
        <v>2135</v>
      </c>
      <c r="AM225" s="52">
        <v>2329</v>
      </c>
      <c r="AN225" s="52">
        <v>2374</v>
      </c>
      <c r="AO225" s="52">
        <v>2503</v>
      </c>
      <c r="AP225" s="52">
        <v>2472</v>
      </c>
      <c r="AQ225" s="52">
        <v>2175</v>
      </c>
      <c r="AR225" s="52">
        <v>2353</v>
      </c>
      <c r="AS225" s="52">
        <v>2334</v>
      </c>
      <c r="AT225" s="52">
        <v>2459</v>
      </c>
      <c r="AU225" s="52">
        <v>2410</v>
      </c>
      <c r="AV225" s="52">
        <v>2495</v>
      </c>
      <c r="AW225" s="52">
        <v>2425</v>
      </c>
      <c r="AX225" s="52">
        <v>2573</v>
      </c>
      <c r="AY225" s="52">
        <v>2669</v>
      </c>
      <c r="AZ225" s="52">
        <v>2890</v>
      </c>
      <c r="BA225" s="52">
        <v>2734</v>
      </c>
      <c r="BB225" s="52">
        <v>2635</v>
      </c>
      <c r="BC225" s="52">
        <v>2397</v>
      </c>
      <c r="BD225" s="52">
        <v>2343</v>
      </c>
      <c r="BE225" s="52">
        <v>2395</v>
      </c>
      <c r="BF225" s="52">
        <v>2513</v>
      </c>
      <c r="BG225" s="52">
        <v>2425</v>
      </c>
      <c r="BH225" s="52">
        <v>2533</v>
      </c>
      <c r="BI225" s="52">
        <v>2707</v>
      </c>
      <c r="BJ225" s="52">
        <v>2752</v>
      </c>
      <c r="BK225" s="52">
        <v>2660</v>
      </c>
      <c r="BL225" s="52">
        <v>2692</v>
      </c>
      <c r="BM225" s="52">
        <v>2698</v>
      </c>
      <c r="BN225" s="52">
        <v>2886</v>
      </c>
      <c r="BO225" s="52">
        <v>2774</v>
      </c>
      <c r="BP225" s="52">
        <v>2753</v>
      </c>
      <c r="BQ225" s="52">
        <v>2760</v>
      </c>
      <c r="BR225" s="52">
        <v>2646</v>
      </c>
      <c r="BS225" s="52">
        <v>2659</v>
      </c>
      <c r="BT225" s="52">
        <v>2407</v>
      </c>
      <c r="BU225" s="52">
        <v>2281</v>
      </c>
      <c r="BV225" s="52">
        <v>2266</v>
      </c>
      <c r="BW225" s="52">
        <v>2173</v>
      </c>
      <c r="BX225" s="52">
        <v>2214</v>
      </c>
      <c r="BY225" s="52">
        <v>2036</v>
      </c>
      <c r="BZ225" s="52">
        <v>1977</v>
      </c>
      <c r="CA225" s="52">
        <v>2022</v>
      </c>
      <c r="CB225" s="52">
        <v>1979</v>
      </c>
      <c r="CC225" s="52">
        <v>1995</v>
      </c>
      <c r="CD225" s="52">
        <v>1982</v>
      </c>
      <c r="CE225" s="52">
        <v>2056</v>
      </c>
      <c r="CF225" s="52">
        <v>2041</v>
      </c>
      <c r="CG225" s="52">
        <v>2295</v>
      </c>
      <c r="CH225" s="52">
        <v>2576</v>
      </c>
      <c r="CI225" s="52">
        <v>1902</v>
      </c>
      <c r="CJ225" s="52">
        <v>1842</v>
      </c>
      <c r="CK225" s="52">
        <v>1720</v>
      </c>
      <c r="CL225" s="52">
        <v>1640</v>
      </c>
      <c r="CM225" s="52">
        <v>1369</v>
      </c>
      <c r="CN225" s="52">
        <v>1158</v>
      </c>
      <c r="CO225" s="52">
        <v>1198</v>
      </c>
      <c r="CP225" s="52">
        <v>1201</v>
      </c>
      <c r="CQ225" s="52">
        <v>1194</v>
      </c>
      <c r="CR225" s="52">
        <v>1083</v>
      </c>
      <c r="CS225" s="52">
        <v>913</v>
      </c>
      <c r="CT225" s="52">
        <v>897</v>
      </c>
      <c r="CU225" s="52">
        <v>753</v>
      </c>
      <c r="CV225" s="52">
        <v>692</v>
      </c>
      <c r="CW225" s="52">
        <v>591</v>
      </c>
      <c r="CX225" s="52">
        <v>520</v>
      </c>
      <c r="CY225" s="52">
        <v>1842</v>
      </c>
      <c r="CZ225" s="52">
        <v>1735</v>
      </c>
      <c r="DA225" s="52">
        <v>1812</v>
      </c>
      <c r="DB225" s="52">
        <v>1905</v>
      </c>
      <c r="DC225" s="52">
        <v>2035</v>
      </c>
      <c r="DD225" s="52">
        <v>2179</v>
      </c>
      <c r="DE225" s="52">
        <v>2166</v>
      </c>
      <c r="DF225" s="52">
        <v>2102</v>
      </c>
      <c r="DG225" s="52">
        <v>2184</v>
      </c>
      <c r="DH225" s="52">
        <v>2304</v>
      </c>
      <c r="DI225" s="52">
        <v>2224</v>
      </c>
      <c r="DJ225" s="52">
        <v>2205</v>
      </c>
      <c r="DK225" s="52">
        <v>2168</v>
      </c>
      <c r="DL225" s="52">
        <v>2211</v>
      </c>
      <c r="DM225" s="52">
        <v>2044</v>
      </c>
      <c r="DN225" s="52">
        <v>1968</v>
      </c>
      <c r="DO225" s="52">
        <v>1969</v>
      </c>
      <c r="DP225" s="52">
        <v>1997</v>
      </c>
      <c r="DQ225" s="52">
        <v>1970</v>
      </c>
      <c r="DR225" s="52">
        <v>1874</v>
      </c>
      <c r="DS225" s="52">
        <v>2813</v>
      </c>
      <c r="DT225" s="52">
        <v>2815</v>
      </c>
      <c r="DU225" s="52">
        <v>2800</v>
      </c>
      <c r="DV225" s="52">
        <v>2824</v>
      </c>
      <c r="DW225" s="52">
        <v>2187</v>
      </c>
      <c r="DX225" s="52">
        <v>2127</v>
      </c>
      <c r="DY225" s="52">
        <v>1978</v>
      </c>
      <c r="DZ225" s="52">
        <v>2060</v>
      </c>
      <c r="EA225" s="52">
        <v>1967</v>
      </c>
      <c r="EB225" s="52">
        <v>2261</v>
      </c>
      <c r="EC225" s="52">
        <v>2229</v>
      </c>
      <c r="ED225" s="52">
        <v>2132</v>
      </c>
      <c r="EE225" s="52">
        <v>2142</v>
      </c>
      <c r="EF225" s="52">
        <v>2362</v>
      </c>
      <c r="EG225" s="52">
        <v>2415</v>
      </c>
      <c r="EH225" s="52">
        <v>2419</v>
      </c>
      <c r="EI225" s="52">
        <v>2585</v>
      </c>
      <c r="EJ225" s="52">
        <v>2602</v>
      </c>
      <c r="EK225" s="52">
        <v>2394</v>
      </c>
      <c r="EL225" s="52">
        <v>2605</v>
      </c>
      <c r="EM225" s="52">
        <v>2739</v>
      </c>
      <c r="EN225" s="52">
        <v>2715</v>
      </c>
      <c r="EO225" s="52">
        <v>2497</v>
      </c>
      <c r="EP225" s="52">
        <v>2229</v>
      </c>
      <c r="EQ225" s="52">
        <v>2274</v>
      </c>
      <c r="ER225" s="52">
        <v>2228</v>
      </c>
      <c r="ES225" s="52">
        <v>2337</v>
      </c>
      <c r="ET225" s="52">
        <v>2366</v>
      </c>
      <c r="EU225" s="52">
        <v>2431</v>
      </c>
      <c r="EV225" s="52">
        <v>2579</v>
      </c>
      <c r="EW225" s="52">
        <v>2632</v>
      </c>
      <c r="EX225" s="52">
        <v>2649</v>
      </c>
      <c r="EY225" s="52">
        <v>2553</v>
      </c>
      <c r="EZ225" s="52">
        <v>2589</v>
      </c>
      <c r="FA225" s="52">
        <v>2680</v>
      </c>
      <c r="FB225" s="52">
        <v>2726</v>
      </c>
      <c r="FC225" s="52">
        <v>2775</v>
      </c>
      <c r="FD225" s="52">
        <v>2733</v>
      </c>
      <c r="FE225" s="52">
        <v>2697</v>
      </c>
      <c r="FF225" s="52">
        <v>2634</v>
      </c>
      <c r="FG225" s="52">
        <v>2471</v>
      </c>
      <c r="FH225" s="52">
        <v>2372</v>
      </c>
      <c r="FI225" s="52">
        <v>2383</v>
      </c>
      <c r="FJ225" s="52">
        <v>2340</v>
      </c>
      <c r="FK225" s="52">
        <v>2317</v>
      </c>
      <c r="FL225" s="52">
        <v>2189</v>
      </c>
      <c r="FM225" s="52">
        <v>2109</v>
      </c>
      <c r="FN225" s="52">
        <v>2270</v>
      </c>
      <c r="FO225" s="52">
        <v>2157</v>
      </c>
      <c r="FP225" s="52">
        <v>2136</v>
      </c>
      <c r="FQ225" s="52">
        <v>2261</v>
      </c>
      <c r="FR225" s="52">
        <v>2310</v>
      </c>
      <c r="FS225" s="52">
        <v>2325</v>
      </c>
      <c r="FT225" s="52">
        <v>2482</v>
      </c>
      <c r="FU225" s="52">
        <v>2821</v>
      </c>
      <c r="FV225" s="52">
        <v>2080</v>
      </c>
      <c r="FW225" s="52">
        <v>2027</v>
      </c>
      <c r="FX225" s="52">
        <v>2001</v>
      </c>
      <c r="FY225" s="52">
        <v>1812</v>
      </c>
      <c r="FZ225" s="52">
        <v>1611</v>
      </c>
      <c r="GA225" s="52">
        <v>1340</v>
      </c>
      <c r="GB225" s="52">
        <v>1449</v>
      </c>
      <c r="GC225" s="52">
        <v>1453</v>
      </c>
      <c r="GD225" s="52">
        <v>1421</v>
      </c>
      <c r="GE225" s="52">
        <v>1316</v>
      </c>
      <c r="GF225" s="52">
        <v>1245</v>
      </c>
      <c r="GG225" s="52">
        <v>1143</v>
      </c>
      <c r="GH225" s="52">
        <v>1123</v>
      </c>
      <c r="GI225" s="52">
        <v>1035</v>
      </c>
      <c r="GJ225" s="52">
        <v>922</v>
      </c>
      <c r="GK225" s="52">
        <v>921</v>
      </c>
      <c r="GL225" s="53">
        <v>3635</v>
      </c>
    </row>
    <row r="226" spans="1:194" s="1" customFormat="1" hidden="1" x14ac:dyDescent="0.25">
      <c r="A226" s="31" t="s">
        <v>247</v>
      </c>
      <c r="B226" s="1" t="s">
        <v>458</v>
      </c>
      <c r="C226" s="30" t="str">
        <f t="shared" si="94"/>
        <v>LA England - Bracknell Forest</v>
      </c>
      <c r="D226" s="51">
        <f t="shared" si="85"/>
        <v>46618</v>
      </c>
      <c r="E226" s="51">
        <f t="shared" si="86"/>
        <v>48713</v>
      </c>
      <c r="F226" s="52">
        <f t="shared" si="87"/>
        <v>124165</v>
      </c>
      <c r="G226" s="52">
        <f t="shared" si="88"/>
        <v>61460</v>
      </c>
      <c r="H226" s="53">
        <f t="shared" si="89"/>
        <v>62705</v>
      </c>
      <c r="I226" s="53">
        <f t="shared" si="90"/>
        <v>46618</v>
      </c>
      <c r="J226" s="53">
        <f t="shared" si="91"/>
        <v>48713</v>
      </c>
      <c r="K226" s="50">
        <f t="shared" si="92"/>
        <v>14842</v>
      </c>
      <c r="L226" s="51">
        <f t="shared" si="93"/>
        <v>13992</v>
      </c>
      <c r="M226" s="52">
        <v>700</v>
      </c>
      <c r="N226" s="52">
        <v>684</v>
      </c>
      <c r="O226" s="52">
        <v>776</v>
      </c>
      <c r="P226" s="52">
        <v>770</v>
      </c>
      <c r="Q226" s="52">
        <v>807</v>
      </c>
      <c r="R226" s="52">
        <v>792</v>
      </c>
      <c r="S226" s="52">
        <v>807</v>
      </c>
      <c r="T226" s="52">
        <v>886</v>
      </c>
      <c r="U226" s="52">
        <v>873</v>
      </c>
      <c r="V226" s="52">
        <v>879</v>
      </c>
      <c r="W226" s="52">
        <v>874</v>
      </c>
      <c r="X226" s="52">
        <v>897</v>
      </c>
      <c r="Y226" s="52">
        <v>864</v>
      </c>
      <c r="Z226" s="52">
        <v>872</v>
      </c>
      <c r="AA226" s="52">
        <v>849</v>
      </c>
      <c r="AB226" s="52">
        <v>903</v>
      </c>
      <c r="AC226" s="52">
        <v>775</v>
      </c>
      <c r="AD226" s="52">
        <v>834</v>
      </c>
      <c r="AE226" s="52">
        <v>729</v>
      </c>
      <c r="AF226" s="52">
        <v>565</v>
      </c>
      <c r="AG226" s="52">
        <v>552</v>
      </c>
      <c r="AH226" s="52">
        <v>644</v>
      </c>
      <c r="AI226" s="52">
        <v>666</v>
      </c>
      <c r="AJ226" s="52">
        <v>706</v>
      </c>
      <c r="AK226" s="52">
        <v>867</v>
      </c>
      <c r="AL226" s="52">
        <v>677</v>
      </c>
      <c r="AM226" s="52">
        <v>695</v>
      </c>
      <c r="AN226" s="52">
        <v>723</v>
      </c>
      <c r="AO226" s="52">
        <v>684</v>
      </c>
      <c r="AP226" s="52">
        <v>743</v>
      </c>
      <c r="AQ226" s="52">
        <v>750</v>
      </c>
      <c r="AR226" s="52">
        <v>825</v>
      </c>
      <c r="AS226" s="52">
        <v>913</v>
      </c>
      <c r="AT226" s="52">
        <v>892</v>
      </c>
      <c r="AU226" s="52">
        <v>900</v>
      </c>
      <c r="AV226" s="52">
        <v>797</v>
      </c>
      <c r="AW226" s="52">
        <v>856</v>
      </c>
      <c r="AX226" s="52">
        <v>901</v>
      </c>
      <c r="AY226" s="52">
        <v>953</v>
      </c>
      <c r="AZ226" s="52">
        <v>877</v>
      </c>
      <c r="BA226" s="52">
        <v>981</v>
      </c>
      <c r="BB226" s="52">
        <v>869</v>
      </c>
      <c r="BC226" s="52">
        <v>825</v>
      </c>
      <c r="BD226" s="52">
        <v>799</v>
      </c>
      <c r="BE226" s="52">
        <v>881</v>
      </c>
      <c r="BF226" s="52">
        <v>836</v>
      </c>
      <c r="BG226" s="52">
        <v>931</v>
      </c>
      <c r="BH226" s="52">
        <v>878</v>
      </c>
      <c r="BI226" s="52">
        <v>1025</v>
      </c>
      <c r="BJ226" s="52">
        <v>945</v>
      </c>
      <c r="BK226" s="52">
        <v>863</v>
      </c>
      <c r="BL226" s="52">
        <v>879</v>
      </c>
      <c r="BM226" s="52">
        <v>912</v>
      </c>
      <c r="BN226" s="52">
        <v>976</v>
      </c>
      <c r="BO226" s="52">
        <v>878</v>
      </c>
      <c r="BP226" s="52">
        <v>894</v>
      </c>
      <c r="BQ226" s="52">
        <v>903</v>
      </c>
      <c r="BR226" s="52">
        <v>850</v>
      </c>
      <c r="BS226" s="52">
        <v>815</v>
      </c>
      <c r="BT226" s="52">
        <v>816</v>
      </c>
      <c r="BU226" s="52">
        <v>713</v>
      </c>
      <c r="BV226" s="52">
        <v>705</v>
      </c>
      <c r="BW226" s="52">
        <v>645</v>
      </c>
      <c r="BX226" s="52">
        <v>636</v>
      </c>
      <c r="BY226" s="52">
        <v>679</v>
      </c>
      <c r="BZ226" s="52">
        <v>583</v>
      </c>
      <c r="CA226" s="52">
        <v>545</v>
      </c>
      <c r="CB226" s="52">
        <v>546</v>
      </c>
      <c r="CC226" s="52">
        <v>505</v>
      </c>
      <c r="CD226" s="52">
        <v>525</v>
      </c>
      <c r="CE226" s="52">
        <v>481</v>
      </c>
      <c r="CF226" s="52">
        <v>439</v>
      </c>
      <c r="CG226" s="52">
        <v>517</v>
      </c>
      <c r="CH226" s="52">
        <v>520</v>
      </c>
      <c r="CI226" s="52">
        <v>403</v>
      </c>
      <c r="CJ226" s="52">
        <v>366</v>
      </c>
      <c r="CK226" s="52">
        <v>345</v>
      </c>
      <c r="CL226" s="52">
        <v>317</v>
      </c>
      <c r="CM226" s="52">
        <v>258</v>
      </c>
      <c r="CN226" s="52">
        <v>229</v>
      </c>
      <c r="CO226" s="52">
        <v>247</v>
      </c>
      <c r="CP226" s="52">
        <v>218</v>
      </c>
      <c r="CQ226" s="52">
        <v>233</v>
      </c>
      <c r="CR226" s="52">
        <v>220</v>
      </c>
      <c r="CS226" s="52">
        <v>179</v>
      </c>
      <c r="CT226" s="52">
        <v>149</v>
      </c>
      <c r="CU226" s="52">
        <v>157</v>
      </c>
      <c r="CV226" s="52">
        <v>121</v>
      </c>
      <c r="CW226" s="52">
        <v>94</v>
      </c>
      <c r="CX226" s="52">
        <v>84</v>
      </c>
      <c r="CY226" s="52">
        <v>288</v>
      </c>
      <c r="CZ226" s="52">
        <v>694</v>
      </c>
      <c r="DA226" s="52">
        <v>715</v>
      </c>
      <c r="DB226" s="52">
        <v>737</v>
      </c>
      <c r="DC226" s="52">
        <v>669</v>
      </c>
      <c r="DD226" s="52">
        <v>739</v>
      </c>
      <c r="DE226" s="52">
        <v>709</v>
      </c>
      <c r="DF226" s="52">
        <v>758</v>
      </c>
      <c r="DG226" s="52">
        <v>751</v>
      </c>
      <c r="DH226" s="52">
        <v>837</v>
      </c>
      <c r="DI226" s="52">
        <v>847</v>
      </c>
      <c r="DJ226" s="52">
        <v>836</v>
      </c>
      <c r="DK226" s="52">
        <v>876</v>
      </c>
      <c r="DL226" s="52">
        <v>849</v>
      </c>
      <c r="DM226" s="52">
        <v>831</v>
      </c>
      <c r="DN226" s="52">
        <v>818</v>
      </c>
      <c r="DO226" s="52">
        <v>767</v>
      </c>
      <c r="DP226" s="52">
        <v>813</v>
      </c>
      <c r="DQ226" s="52">
        <v>746</v>
      </c>
      <c r="DR226" s="52">
        <v>653</v>
      </c>
      <c r="DS226" s="52">
        <v>450</v>
      </c>
      <c r="DT226" s="52">
        <v>477</v>
      </c>
      <c r="DU226" s="52">
        <v>545</v>
      </c>
      <c r="DV226" s="52">
        <v>600</v>
      </c>
      <c r="DW226" s="52">
        <v>680</v>
      </c>
      <c r="DX226" s="52">
        <v>665</v>
      </c>
      <c r="DY226" s="52">
        <v>707</v>
      </c>
      <c r="DZ226" s="52">
        <v>780</v>
      </c>
      <c r="EA226" s="52">
        <v>699</v>
      </c>
      <c r="EB226" s="52">
        <v>776</v>
      </c>
      <c r="EC226" s="52">
        <v>771</v>
      </c>
      <c r="ED226" s="52">
        <v>830</v>
      </c>
      <c r="EE226" s="52">
        <v>901</v>
      </c>
      <c r="EF226" s="52">
        <v>828</v>
      </c>
      <c r="EG226" s="52">
        <v>925</v>
      </c>
      <c r="EH226" s="52">
        <v>936</v>
      </c>
      <c r="EI226" s="52">
        <v>952</v>
      </c>
      <c r="EJ226" s="52">
        <v>933</v>
      </c>
      <c r="EK226" s="52">
        <v>978</v>
      </c>
      <c r="EL226" s="52">
        <v>955</v>
      </c>
      <c r="EM226" s="52">
        <v>1078</v>
      </c>
      <c r="EN226" s="52">
        <v>1104</v>
      </c>
      <c r="EO226" s="52">
        <v>1035</v>
      </c>
      <c r="EP226" s="52">
        <v>941</v>
      </c>
      <c r="EQ226" s="52">
        <v>847</v>
      </c>
      <c r="ER226" s="52">
        <v>851</v>
      </c>
      <c r="ES226" s="52">
        <v>848</v>
      </c>
      <c r="ET226" s="52">
        <v>878</v>
      </c>
      <c r="EU226" s="52">
        <v>923</v>
      </c>
      <c r="EV226" s="52">
        <v>893</v>
      </c>
      <c r="EW226" s="52">
        <v>942</v>
      </c>
      <c r="EX226" s="52">
        <v>888</v>
      </c>
      <c r="EY226" s="52">
        <v>957</v>
      </c>
      <c r="EZ226" s="52">
        <v>903</v>
      </c>
      <c r="FA226" s="52">
        <v>941</v>
      </c>
      <c r="FB226" s="52">
        <v>886</v>
      </c>
      <c r="FC226" s="52">
        <v>882</v>
      </c>
      <c r="FD226" s="52">
        <v>896</v>
      </c>
      <c r="FE226" s="52">
        <v>840</v>
      </c>
      <c r="FF226" s="52">
        <v>823</v>
      </c>
      <c r="FG226" s="52">
        <v>790</v>
      </c>
      <c r="FH226" s="52">
        <v>827</v>
      </c>
      <c r="FI226" s="52">
        <v>682</v>
      </c>
      <c r="FJ226" s="52">
        <v>708</v>
      </c>
      <c r="FK226" s="52">
        <v>659</v>
      </c>
      <c r="FL226" s="52">
        <v>603</v>
      </c>
      <c r="FM226" s="52">
        <v>608</v>
      </c>
      <c r="FN226" s="52">
        <v>537</v>
      </c>
      <c r="FO226" s="52">
        <v>541</v>
      </c>
      <c r="FP226" s="52">
        <v>520</v>
      </c>
      <c r="FQ226" s="52">
        <v>549</v>
      </c>
      <c r="FR226" s="52">
        <v>478</v>
      </c>
      <c r="FS226" s="52">
        <v>520</v>
      </c>
      <c r="FT226" s="52">
        <v>543</v>
      </c>
      <c r="FU226" s="52">
        <v>585</v>
      </c>
      <c r="FV226" s="52">
        <v>484</v>
      </c>
      <c r="FW226" s="52">
        <v>481</v>
      </c>
      <c r="FX226" s="52">
        <v>412</v>
      </c>
      <c r="FY226" s="52">
        <v>355</v>
      </c>
      <c r="FZ226" s="52">
        <v>307</v>
      </c>
      <c r="GA226" s="52">
        <v>269</v>
      </c>
      <c r="GB226" s="52">
        <v>301</v>
      </c>
      <c r="GC226" s="52">
        <v>301</v>
      </c>
      <c r="GD226" s="52">
        <v>304</v>
      </c>
      <c r="GE226" s="52">
        <v>227</v>
      </c>
      <c r="GF226" s="52">
        <v>257</v>
      </c>
      <c r="GG226" s="52">
        <v>244</v>
      </c>
      <c r="GH226" s="52">
        <v>184</v>
      </c>
      <c r="GI226" s="52">
        <v>165</v>
      </c>
      <c r="GJ226" s="52">
        <v>159</v>
      </c>
      <c r="GK226" s="52">
        <v>111</v>
      </c>
      <c r="GL226" s="53">
        <v>605</v>
      </c>
    </row>
    <row r="227" spans="1:194" s="1" customFormat="1" hidden="1" x14ac:dyDescent="0.25">
      <c r="A227" s="31" t="s">
        <v>247</v>
      </c>
      <c r="B227" s="1" t="s">
        <v>459</v>
      </c>
      <c r="C227" s="30" t="str">
        <f t="shared" si="94"/>
        <v>LA England - Bradford</v>
      </c>
      <c r="D227" s="51">
        <f t="shared" si="85"/>
        <v>195247</v>
      </c>
      <c r="E227" s="51">
        <f t="shared" si="86"/>
        <v>204262</v>
      </c>
      <c r="F227" s="52">
        <f t="shared" si="87"/>
        <v>542128</v>
      </c>
      <c r="G227" s="52">
        <f t="shared" si="88"/>
        <v>267428</v>
      </c>
      <c r="H227" s="53">
        <f t="shared" si="89"/>
        <v>274700</v>
      </c>
      <c r="I227" s="53">
        <f t="shared" si="90"/>
        <v>195247</v>
      </c>
      <c r="J227" s="53">
        <f t="shared" si="91"/>
        <v>204262</v>
      </c>
      <c r="K227" s="50">
        <f t="shared" si="92"/>
        <v>72181</v>
      </c>
      <c r="L227" s="51">
        <f t="shared" si="93"/>
        <v>70438</v>
      </c>
      <c r="M227" s="52">
        <v>3541</v>
      </c>
      <c r="N227" s="52">
        <v>3782</v>
      </c>
      <c r="O227" s="52">
        <v>3694</v>
      </c>
      <c r="P227" s="52">
        <v>3995</v>
      </c>
      <c r="Q227" s="52">
        <v>4091</v>
      </c>
      <c r="R227" s="52">
        <v>4076</v>
      </c>
      <c r="S227" s="52">
        <v>4142</v>
      </c>
      <c r="T227" s="52">
        <v>4112</v>
      </c>
      <c r="U227" s="52">
        <v>4373</v>
      </c>
      <c r="V227" s="52">
        <v>4122</v>
      </c>
      <c r="W227" s="52">
        <v>4306</v>
      </c>
      <c r="X227" s="52">
        <v>4158</v>
      </c>
      <c r="Y227" s="52">
        <v>4320</v>
      </c>
      <c r="Z227" s="52">
        <v>3940</v>
      </c>
      <c r="AA227" s="52">
        <v>4029</v>
      </c>
      <c r="AB227" s="52">
        <v>3861</v>
      </c>
      <c r="AC227" s="52">
        <v>3793</v>
      </c>
      <c r="AD227" s="52">
        <v>3846</v>
      </c>
      <c r="AE227" s="52">
        <v>3707</v>
      </c>
      <c r="AF227" s="52">
        <v>3266</v>
      </c>
      <c r="AG227" s="52">
        <v>3294</v>
      </c>
      <c r="AH227" s="52">
        <v>3415</v>
      </c>
      <c r="AI227" s="52">
        <v>3443</v>
      </c>
      <c r="AJ227" s="52">
        <v>3273</v>
      </c>
      <c r="AK227" s="52">
        <v>3418</v>
      </c>
      <c r="AL227" s="52">
        <v>3373</v>
      </c>
      <c r="AM227" s="52">
        <v>3399</v>
      </c>
      <c r="AN227" s="52">
        <v>3279</v>
      </c>
      <c r="AO227" s="52">
        <v>3376</v>
      </c>
      <c r="AP227" s="52">
        <v>3453</v>
      </c>
      <c r="AQ227" s="52">
        <v>3636</v>
      </c>
      <c r="AR227" s="52">
        <v>3506</v>
      </c>
      <c r="AS227" s="52">
        <v>3469</v>
      </c>
      <c r="AT227" s="52">
        <v>3320</v>
      </c>
      <c r="AU227" s="52">
        <v>3573</v>
      </c>
      <c r="AV227" s="52">
        <v>3683</v>
      </c>
      <c r="AW227" s="52">
        <v>3693</v>
      </c>
      <c r="AX227" s="52">
        <v>3691</v>
      </c>
      <c r="AY227" s="52">
        <v>3509</v>
      </c>
      <c r="AZ227" s="52">
        <v>3724</v>
      </c>
      <c r="BA227" s="52">
        <v>3926</v>
      </c>
      <c r="BB227" s="52">
        <v>3731</v>
      </c>
      <c r="BC227" s="52">
        <v>3404</v>
      </c>
      <c r="BD227" s="52">
        <v>3250</v>
      </c>
      <c r="BE227" s="52">
        <v>3309</v>
      </c>
      <c r="BF227" s="52">
        <v>3602</v>
      </c>
      <c r="BG227" s="52">
        <v>3461</v>
      </c>
      <c r="BH227" s="52">
        <v>3440</v>
      </c>
      <c r="BI227" s="52">
        <v>3701</v>
      </c>
      <c r="BJ227" s="52">
        <v>3564</v>
      </c>
      <c r="BK227" s="52">
        <v>3450</v>
      </c>
      <c r="BL227" s="52">
        <v>3339</v>
      </c>
      <c r="BM227" s="52">
        <v>3320</v>
      </c>
      <c r="BN227" s="52">
        <v>3454</v>
      </c>
      <c r="BO227" s="52">
        <v>3154</v>
      </c>
      <c r="BP227" s="52">
        <v>3242</v>
      </c>
      <c r="BQ227" s="52">
        <v>3193</v>
      </c>
      <c r="BR227" s="52">
        <v>3056</v>
      </c>
      <c r="BS227" s="52">
        <v>3108</v>
      </c>
      <c r="BT227" s="52">
        <v>2933</v>
      </c>
      <c r="BU227" s="52">
        <v>2957</v>
      </c>
      <c r="BV227" s="52">
        <v>2813</v>
      </c>
      <c r="BW227" s="52">
        <v>2742</v>
      </c>
      <c r="BX227" s="52">
        <v>2738</v>
      </c>
      <c r="BY227" s="52">
        <v>2634</v>
      </c>
      <c r="BZ227" s="52">
        <v>2512</v>
      </c>
      <c r="CA227" s="52">
        <v>2465</v>
      </c>
      <c r="CB227" s="52">
        <v>2419</v>
      </c>
      <c r="CC227" s="52">
        <v>2301</v>
      </c>
      <c r="CD227" s="52">
        <v>2156</v>
      </c>
      <c r="CE227" s="52">
        <v>2117</v>
      </c>
      <c r="CF227" s="52">
        <v>2100</v>
      </c>
      <c r="CG227" s="52">
        <v>2183</v>
      </c>
      <c r="CH227" s="52">
        <v>2326</v>
      </c>
      <c r="CI227" s="52">
        <v>1609</v>
      </c>
      <c r="CJ227" s="52">
        <v>1415</v>
      </c>
      <c r="CK227" s="52">
        <v>1482</v>
      </c>
      <c r="CL227" s="52">
        <v>1342</v>
      </c>
      <c r="CM227" s="52">
        <v>1099</v>
      </c>
      <c r="CN227" s="52">
        <v>1068</v>
      </c>
      <c r="CO227" s="52">
        <v>1119</v>
      </c>
      <c r="CP227" s="52">
        <v>1006</v>
      </c>
      <c r="CQ227" s="52">
        <v>981</v>
      </c>
      <c r="CR227" s="52">
        <v>908</v>
      </c>
      <c r="CS227" s="52">
        <v>757</v>
      </c>
      <c r="CT227" s="52">
        <v>712</v>
      </c>
      <c r="CU227" s="52">
        <v>630</v>
      </c>
      <c r="CV227" s="52">
        <v>487</v>
      </c>
      <c r="CW227" s="52">
        <v>443</v>
      </c>
      <c r="CX227" s="52">
        <v>390</v>
      </c>
      <c r="CY227" s="52">
        <v>1199</v>
      </c>
      <c r="CZ227" s="52">
        <v>3450</v>
      </c>
      <c r="DA227" s="52">
        <v>3742</v>
      </c>
      <c r="DB227" s="52">
        <v>3748</v>
      </c>
      <c r="DC227" s="52">
        <v>3898</v>
      </c>
      <c r="DD227" s="52">
        <v>4023</v>
      </c>
      <c r="DE227" s="52">
        <v>4087</v>
      </c>
      <c r="DF227" s="52">
        <v>4067</v>
      </c>
      <c r="DG227" s="52">
        <v>4108</v>
      </c>
      <c r="DH227" s="52">
        <v>4090</v>
      </c>
      <c r="DI227" s="52">
        <v>4007</v>
      </c>
      <c r="DJ227" s="52">
        <v>3970</v>
      </c>
      <c r="DK227" s="52">
        <v>4044</v>
      </c>
      <c r="DL227" s="52">
        <v>4025</v>
      </c>
      <c r="DM227" s="52">
        <v>4058</v>
      </c>
      <c r="DN227" s="52">
        <v>4071</v>
      </c>
      <c r="DO227" s="52">
        <v>3825</v>
      </c>
      <c r="DP227" s="52">
        <v>3621</v>
      </c>
      <c r="DQ227" s="52">
        <v>3604</v>
      </c>
      <c r="DR227" s="52">
        <v>3445</v>
      </c>
      <c r="DS227" s="52">
        <v>3109</v>
      </c>
      <c r="DT227" s="52">
        <v>3080</v>
      </c>
      <c r="DU227" s="52">
        <v>3097</v>
      </c>
      <c r="DV227" s="52">
        <v>3070</v>
      </c>
      <c r="DW227" s="52">
        <v>3328</v>
      </c>
      <c r="DX227" s="52">
        <v>3336</v>
      </c>
      <c r="DY227" s="52">
        <v>3090</v>
      </c>
      <c r="DZ227" s="52">
        <v>3194</v>
      </c>
      <c r="EA227" s="52">
        <v>3286</v>
      </c>
      <c r="EB227" s="52">
        <v>3347</v>
      </c>
      <c r="EC227" s="52">
        <v>3413</v>
      </c>
      <c r="ED227" s="52">
        <v>3375</v>
      </c>
      <c r="EE227" s="52">
        <v>3773</v>
      </c>
      <c r="EF227" s="52">
        <v>3848</v>
      </c>
      <c r="EG227" s="52">
        <v>3989</v>
      </c>
      <c r="EH227" s="52">
        <v>3685</v>
      </c>
      <c r="EI227" s="52">
        <v>3885</v>
      </c>
      <c r="EJ227" s="52">
        <v>3961</v>
      </c>
      <c r="EK227" s="52">
        <v>3850</v>
      </c>
      <c r="EL227" s="52">
        <v>3928</v>
      </c>
      <c r="EM227" s="52">
        <v>3861</v>
      </c>
      <c r="EN227" s="52">
        <v>3686</v>
      </c>
      <c r="EO227" s="52">
        <v>3522</v>
      </c>
      <c r="EP227" s="52">
        <v>3276</v>
      </c>
      <c r="EQ227" s="52">
        <v>3234</v>
      </c>
      <c r="ER227" s="52">
        <v>3166</v>
      </c>
      <c r="ES227" s="52">
        <v>3186</v>
      </c>
      <c r="ET227" s="52">
        <v>3374</v>
      </c>
      <c r="EU227" s="52">
        <v>3408</v>
      </c>
      <c r="EV227" s="52">
        <v>3510</v>
      </c>
      <c r="EW227" s="52">
        <v>3728</v>
      </c>
      <c r="EX227" s="52">
        <v>3579</v>
      </c>
      <c r="EY227" s="52">
        <v>3487</v>
      </c>
      <c r="EZ227" s="52">
        <v>3368</v>
      </c>
      <c r="FA227" s="52">
        <v>3389</v>
      </c>
      <c r="FB227" s="52">
        <v>3422</v>
      </c>
      <c r="FC227" s="52">
        <v>3385</v>
      </c>
      <c r="FD227" s="52">
        <v>3437</v>
      </c>
      <c r="FE227" s="52">
        <v>3322</v>
      </c>
      <c r="FF227" s="52">
        <v>3224</v>
      </c>
      <c r="FG227" s="52">
        <v>3235</v>
      </c>
      <c r="FH227" s="52">
        <v>3220</v>
      </c>
      <c r="FI227" s="52">
        <v>2985</v>
      </c>
      <c r="FJ227" s="52">
        <v>3104</v>
      </c>
      <c r="FK227" s="52">
        <v>2776</v>
      </c>
      <c r="FL227" s="52">
        <v>2701</v>
      </c>
      <c r="FM227" s="52">
        <v>2492</v>
      </c>
      <c r="FN227" s="52">
        <v>2503</v>
      </c>
      <c r="FO227" s="52">
        <v>2423</v>
      </c>
      <c r="FP227" s="52">
        <v>2341</v>
      </c>
      <c r="FQ227" s="52">
        <v>2229</v>
      </c>
      <c r="FR227" s="52">
        <v>2342</v>
      </c>
      <c r="FS227" s="52">
        <v>2269</v>
      </c>
      <c r="FT227" s="52">
        <v>2461</v>
      </c>
      <c r="FU227" s="52">
        <v>2567</v>
      </c>
      <c r="FV227" s="52">
        <v>1774</v>
      </c>
      <c r="FW227" s="52">
        <v>1692</v>
      </c>
      <c r="FX227" s="52">
        <v>1681</v>
      </c>
      <c r="FY227" s="52">
        <v>1581</v>
      </c>
      <c r="FZ227" s="52">
        <v>1455</v>
      </c>
      <c r="GA227" s="52">
        <v>1298</v>
      </c>
      <c r="GB227" s="52">
        <v>1419</v>
      </c>
      <c r="GC227" s="52">
        <v>1270</v>
      </c>
      <c r="GD227" s="52">
        <v>1365</v>
      </c>
      <c r="GE227" s="52">
        <v>1340</v>
      </c>
      <c r="GF227" s="52">
        <v>1159</v>
      </c>
      <c r="GG227" s="52">
        <v>1074</v>
      </c>
      <c r="GH227" s="52">
        <v>1005</v>
      </c>
      <c r="GI227" s="52">
        <v>837</v>
      </c>
      <c r="GJ227" s="52">
        <v>779</v>
      </c>
      <c r="GK227" s="52">
        <v>655</v>
      </c>
      <c r="GL227" s="53">
        <v>2577</v>
      </c>
    </row>
    <row r="228" spans="1:194" s="1" customFormat="1" hidden="1" x14ac:dyDescent="0.25">
      <c r="A228" s="31" t="s">
        <v>247</v>
      </c>
      <c r="B228" s="1" t="s">
        <v>460</v>
      </c>
      <c r="C228" s="30" t="str">
        <f t="shared" si="94"/>
        <v>LA England - Braintree</v>
      </c>
      <c r="D228" s="51">
        <f t="shared" si="85"/>
        <v>58187</v>
      </c>
      <c r="E228" s="51">
        <f t="shared" si="86"/>
        <v>62166</v>
      </c>
      <c r="F228" s="52">
        <f t="shared" si="87"/>
        <v>153091</v>
      </c>
      <c r="G228" s="52">
        <f t="shared" si="88"/>
        <v>75091</v>
      </c>
      <c r="H228" s="53">
        <f t="shared" si="89"/>
        <v>78000</v>
      </c>
      <c r="I228" s="53">
        <f t="shared" si="90"/>
        <v>58187</v>
      </c>
      <c r="J228" s="53">
        <f t="shared" si="91"/>
        <v>62166</v>
      </c>
      <c r="K228" s="50">
        <f t="shared" si="92"/>
        <v>16904</v>
      </c>
      <c r="L228" s="51">
        <f t="shared" si="93"/>
        <v>15834</v>
      </c>
      <c r="M228" s="52">
        <v>816</v>
      </c>
      <c r="N228" s="52">
        <v>820</v>
      </c>
      <c r="O228" s="52">
        <v>882</v>
      </c>
      <c r="P228" s="52">
        <v>930</v>
      </c>
      <c r="Q228" s="52">
        <v>950</v>
      </c>
      <c r="R228" s="52">
        <v>933</v>
      </c>
      <c r="S228" s="52">
        <v>947</v>
      </c>
      <c r="T228" s="52">
        <v>916</v>
      </c>
      <c r="U228" s="52">
        <v>992</v>
      </c>
      <c r="V228" s="52">
        <v>1031</v>
      </c>
      <c r="W228" s="52">
        <v>1062</v>
      </c>
      <c r="X228" s="52">
        <v>1024</v>
      </c>
      <c r="Y228" s="52">
        <v>968</v>
      </c>
      <c r="Z228" s="52">
        <v>981</v>
      </c>
      <c r="AA228" s="52">
        <v>989</v>
      </c>
      <c r="AB228" s="52">
        <v>892</v>
      </c>
      <c r="AC228" s="52">
        <v>849</v>
      </c>
      <c r="AD228" s="52">
        <v>922</v>
      </c>
      <c r="AE228" s="52">
        <v>842</v>
      </c>
      <c r="AF228" s="52">
        <v>731</v>
      </c>
      <c r="AG228" s="52">
        <v>650</v>
      </c>
      <c r="AH228" s="52">
        <v>728</v>
      </c>
      <c r="AI228" s="52">
        <v>771</v>
      </c>
      <c r="AJ228" s="52">
        <v>804</v>
      </c>
      <c r="AK228" s="52">
        <v>812</v>
      </c>
      <c r="AL228" s="52">
        <v>706</v>
      </c>
      <c r="AM228" s="52">
        <v>814</v>
      </c>
      <c r="AN228" s="52">
        <v>865</v>
      </c>
      <c r="AO228" s="52">
        <v>883</v>
      </c>
      <c r="AP228" s="52">
        <v>818</v>
      </c>
      <c r="AQ228" s="52">
        <v>858</v>
      </c>
      <c r="AR228" s="52">
        <v>912</v>
      </c>
      <c r="AS228" s="52">
        <v>896</v>
      </c>
      <c r="AT228" s="52">
        <v>926</v>
      </c>
      <c r="AU228" s="52">
        <v>872</v>
      </c>
      <c r="AV228" s="52">
        <v>893</v>
      </c>
      <c r="AW228" s="52">
        <v>955</v>
      </c>
      <c r="AX228" s="52">
        <v>823</v>
      </c>
      <c r="AY228" s="52">
        <v>1045</v>
      </c>
      <c r="AZ228" s="52">
        <v>967</v>
      </c>
      <c r="BA228" s="52">
        <v>859</v>
      </c>
      <c r="BB228" s="52">
        <v>879</v>
      </c>
      <c r="BC228" s="52">
        <v>826</v>
      </c>
      <c r="BD228" s="52">
        <v>875</v>
      </c>
      <c r="BE228" s="52">
        <v>874</v>
      </c>
      <c r="BF228" s="52">
        <v>959</v>
      </c>
      <c r="BG228" s="52">
        <v>1028</v>
      </c>
      <c r="BH228" s="52">
        <v>999</v>
      </c>
      <c r="BI228" s="52">
        <v>1133</v>
      </c>
      <c r="BJ228" s="52">
        <v>1195</v>
      </c>
      <c r="BK228" s="52">
        <v>1119</v>
      </c>
      <c r="BL228" s="52">
        <v>1128</v>
      </c>
      <c r="BM228" s="52">
        <v>1106</v>
      </c>
      <c r="BN228" s="52">
        <v>1200</v>
      </c>
      <c r="BO228" s="52">
        <v>1173</v>
      </c>
      <c r="BP228" s="52">
        <v>1114</v>
      </c>
      <c r="BQ228" s="52">
        <v>1049</v>
      </c>
      <c r="BR228" s="52">
        <v>1055</v>
      </c>
      <c r="BS228" s="52">
        <v>1099</v>
      </c>
      <c r="BT228" s="52">
        <v>1015</v>
      </c>
      <c r="BU228" s="52">
        <v>930</v>
      </c>
      <c r="BV228" s="52">
        <v>907</v>
      </c>
      <c r="BW228" s="52">
        <v>913</v>
      </c>
      <c r="BX228" s="52">
        <v>852</v>
      </c>
      <c r="BY228" s="52">
        <v>864</v>
      </c>
      <c r="BZ228" s="52">
        <v>817</v>
      </c>
      <c r="CA228" s="52">
        <v>869</v>
      </c>
      <c r="CB228" s="52">
        <v>826</v>
      </c>
      <c r="CC228" s="52">
        <v>775</v>
      </c>
      <c r="CD228" s="52">
        <v>802</v>
      </c>
      <c r="CE228" s="52">
        <v>719</v>
      </c>
      <c r="CF228" s="52">
        <v>837</v>
      </c>
      <c r="CG228" s="52">
        <v>901</v>
      </c>
      <c r="CH228" s="52">
        <v>946</v>
      </c>
      <c r="CI228" s="52">
        <v>709</v>
      </c>
      <c r="CJ228" s="52">
        <v>653</v>
      </c>
      <c r="CK228" s="52">
        <v>664</v>
      </c>
      <c r="CL228" s="52">
        <v>648</v>
      </c>
      <c r="CM228" s="52">
        <v>517</v>
      </c>
      <c r="CN228" s="52">
        <v>412</v>
      </c>
      <c r="CO228" s="52">
        <v>433</v>
      </c>
      <c r="CP228" s="52">
        <v>393</v>
      </c>
      <c r="CQ228" s="52">
        <v>373</v>
      </c>
      <c r="CR228" s="52">
        <v>350</v>
      </c>
      <c r="CS228" s="52">
        <v>291</v>
      </c>
      <c r="CT228" s="52">
        <v>284</v>
      </c>
      <c r="CU228" s="52">
        <v>217</v>
      </c>
      <c r="CV228" s="52">
        <v>189</v>
      </c>
      <c r="CW228" s="52">
        <v>193</v>
      </c>
      <c r="CX228" s="52">
        <v>135</v>
      </c>
      <c r="CY228" s="52">
        <v>512</v>
      </c>
      <c r="CZ228" s="52">
        <v>709</v>
      </c>
      <c r="DA228" s="52">
        <v>803</v>
      </c>
      <c r="DB228" s="52">
        <v>865</v>
      </c>
      <c r="DC228" s="52">
        <v>822</v>
      </c>
      <c r="DD228" s="52">
        <v>860</v>
      </c>
      <c r="DE228" s="52">
        <v>836</v>
      </c>
      <c r="DF228" s="52">
        <v>819</v>
      </c>
      <c r="DG228" s="52">
        <v>896</v>
      </c>
      <c r="DH228" s="52">
        <v>923</v>
      </c>
      <c r="DI228" s="52">
        <v>928</v>
      </c>
      <c r="DJ228" s="52">
        <v>1003</v>
      </c>
      <c r="DK228" s="52">
        <v>966</v>
      </c>
      <c r="DL228" s="52">
        <v>970</v>
      </c>
      <c r="DM228" s="52">
        <v>942</v>
      </c>
      <c r="DN228" s="52">
        <v>931</v>
      </c>
      <c r="DO228" s="52">
        <v>917</v>
      </c>
      <c r="DP228" s="52">
        <v>863</v>
      </c>
      <c r="DQ228" s="52">
        <v>781</v>
      </c>
      <c r="DR228" s="52">
        <v>748</v>
      </c>
      <c r="DS228" s="52">
        <v>601</v>
      </c>
      <c r="DT228" s="52">
        <v>545</v>
      </c>
      <c r="DU228" s="52">
        <v>549</v>
      </c>
      <c r="DV228" s="52">
        <v>662</v>
      </c>
      <c r="DW228" s="52">
        <v>780</v>
      </c>
      <c r="DX228" s="52">
        <v>766</v>
      </c>
      <c r="DY228" s="52">
        <v>759</v>
      </c>
      <c r="DZ228" s="52">
        <v>830</v>
      </c>
      <c r="EA228" s="52">
        <v>825</v>
      </c>
      <c r="EB228" s="52">
        <v>872</v>
      </c>
      <c r="EC228" s="52">
        <v>877</v>
      </c>
      <c r="ED228" s="52">
        <v>980</v>
      </c>
      <c r="EE228" s="52">
        <v>975</v>
      </c>
      <c r="EF228" s="52">
        <v>1042</v>
      </c>
      <c r="EG228" s="52">
        <v>1009</v>
      </c>
      <c r="EH228" s="52">
        <v>974</v>
      </c>
      <c r="EI228" s="52">
        <v>1066</v>
      </c>
      <c r="EJ228" s="52">
        <v>947</v>
      </c>
      <c r="EK228" s="52">
        <v>950</v>
      </c>
      <c r="EL228" s="52">
        <v>929</v>
      </c>
      <c r="EM228" s="52">
        <v>1045</v>
      </c>
      <c r="EN228" s="52">
        <v>1004</v>
      </c>
      <c r="EO228" s="52">
        <v>951</v>
      </c>
      <c r="EP228" s="52">
        <v>927</v>
      </c>
      <c r="EQ228" s="52">
        <v>890</v>
      </c>
      <c r="ER228" s="52">
        <v>977</v>
      </c>
      <c r="ES228" s="52">
        <v>1041</v>
      </c>
      <c r="ET228" s="52">
        <v>1033</v>
      </c>
      <c r="EU228" s="52">
        <v>1029</v>
      </c>
      <c r="EV228" s="52">
        <v>1108</v>
      </c>
      <c r="EW228" s="52">
        <v>1178</v>
      </c>
      <c r="EX228" s="52">
        <v>1147</v>
      </c>
      <c r="EY228" s="52">
        <v>1144</v>
      </c>
      <c r="EZ228" s="52">
        <v>1203</v>
      </c>
      <c r="FA228" s="52">
        <v>1280</v>
      </c>
      <c r="FB228" s="52">
        <v>1203</v>
      </c>
      <c r="FC228" s="52">
        <v>1161</v>
      </c>
      <c r="FD228" s="52">
        <v>1184</v>
      </c>
      <c r="FE228" s="52">
        <v>1172</v>
      </c>
      <c r="FF228" s="52">
        <v>1056</v>
      </c>
      <c r="FG228" s="52">
        <v>1011</v>
      </c>
      <c r="FH228" s="52">
        <v>955</v>
      </c>
      <c r="FI228" s="52">
        <v>946</v>
      </c>
      <c r="FJ228" s="52">
        <v>961</v>
      </c>
      <c r="FK228" s="52">
        <v>910</v>
      </c>
      <c r="FL228" s="52">
        <v>933</v>
      </c>
      <c r="FM228" s="52">
        <v>888</v>
      </c>
      <c r="FN228" s="52">
        <v>895</v>
      </c>
      <c r="FO228" s="52">
        <v>840</v>
      </c>
      <c r="FP228" s="52">
        <v>825</v>
      </c>
      <c r="FQ228" s="52">
        <v>890</v>
      </c>
      <c r="FR228" s="52">
        <v>878</v>
      </c>
      <c r="FS228" s="52">
        <v>920</v>
      </c>
      <c r="FT228" s="52">
        <v>1008</v>
      </c>
      <c r="FU228" s="52">
        <v>1162</v>
      </c>
      <c r="FV228" s="52">
        <v>778</v>
      </c>
      <c r="FW228" s="52">
        <v>750</v>
      </c>
      <c r="FX228" s="52">
        <v>770</v>
      </c>
      <c r="FY228" s="52">
        <v>644</v>
      </c>
      <c r="FZ228" s="52">
        <v>528</v>
      </c>
      <c r="GA228" s="52">
        <v>493</v>
      </c>
      <c r="GB228" s="52">
        <v>499</v>
      </c>
      <c r="GC228" s="52">
        <v>486</v>
      </c>
      <c r="GD228" s="52">
        <v>423</v>
      </c>
      <c r="GE228" s="52">
        <v>403</v>
      </c>
      <c r="GF228" s="52">
        <v>391</v>
      </c>
      <c r="GG228" s="52">
        <v>368</v>
      </c>
      <c r="GH228" s="52">
        <v>279</v>
      </c>
      <c r="GI228" s="52">
        <v>283</v>
      </c>
      <c r="GJ228" s="52">
        <v>275</v>
      </c>
      <c r="GK228" s="52">
        <v>272</v>
      </c>
      <c r="GL228" s="53">
        <v>1083</v>
      </c>
    </row>
    <row r="229" spans="1:194" s="1" customFormat="1" hidden="1" x14ac:dyDescent="0.25">
      <c r="A229" s="31" t="s">
        <v>247</v>
      </c>
      <c r="B229" s="1" t="s">
        <v>461</v>
      </c>
      <c r="C229" s="30" t="str">
        <f t="shared" si="94"/>
        <v>LA England - Breckland</v>
      </c>
      <c r="D229" s="51">
        <f t="shared" si="85"/>
        <v>55877</v>
      </c>
      <c r="E229" s="51">
        <f t="shared" si="86"/>
        <v>58214</v>
      </c>
      <c r="F229" s="52">
        <f t="shared" si="87"/>
        <v>141255</v>
      </c>
      <c r="G229" s="52">
        <f t="shared" si="88"/>
        <v>69932</v>
      </c>
      <c r="H229" s="53">
        <f t="shared" si="89"/>
        <v>71323</v>
      </c>
      <c r="I229" s="53">
        <f t="shared" si="90"/>
        <v>55877</v>
      </c>
      <c r="J229" s="53">
        <f t="shared" si="91"/>
        <v>58214</v>
      </c>
      <c r="K229" s="50">
        <f t="shared" si="92"/>
        <v>14055</v>
      </c>
      <c r="L229" s="51">
        <f t="shared" si="93"/>
        <v>13109</v>
      </c>
      <c r="M229" s="52">
        <v>641</v>
      </c>
      <c r="N229" s="52">
        <v>643</v>
      </c>
      <c r="O229" s="52">
        <v>752</v>
      </c>
      <c r="P229" s="52">
        <v>808</v>
      </c>
      <c r="Q229" s="52">
        <v>814</v>
      </c>
      <c r="R229" s="52">
        <v>841</v>
      </c>
      <c r="S229" s="52">
        <v>813</v>
      </c>
      <c r="T229" s="52">
        <v>850</v>
      </c>
      <c r="U229" s="52">
        <v>798</v>
      </c>
      <c r="V229" s="52">
        <v>852</v>
      </c>
      <c r="W229" s="52">
        <v>836</v>
      </c>
      <c r="X229" s="52">
        <v>814</v>
      </c>
      <c r="Y229" s="52">
        <v>898</v>
      </c>
      <c r="Z229" s="52">
        <v>796</v>
      </c>
      <c r="AA229" s="52">
        <v>753</v>
      </c>
      <c r="AB229" s="52">
        <v>739</v>
      </c>
      <c r="AC229" s="52">
        <v>727</v>
      </c>
      <c r="AD229" s="52">
        <v>680</v>
      </c>
      <c r="AE229" s="52">
        <v>652</v>
      </c>
      <c r="AF229" s="52">
        <v>581</v>
      </c>
      <c r="AG229" s="52">
        <v>585</v>
      </c>
      <c r="AH229" s="52">
        <v>693</v>
      </c>
      <c r="AI229" s="52">
        <v>747</v>
      </c>
      <c r="AJ229" s="52">
        <v>728</v>
      </c>
      <c r="AK229" s="52">
        <v>794</v>
      </c>
      <c r="AL229" s="52">
        <v>844</v>
      </c>
      <c r="AM229" s="52">
        <v>758</v>
      </c>
      <c r="AN229" s="52">
        <v>783</v>
      </c>
      <c r="AO229" s="52">
        <v>735</v>
      </c>
      <c r="AP229" s="52">
        <v>791</v>
      </c>
      <c r="AQ229" s="52">
        <v>846</v>
      </c>
      <c r="AR229" s="52">
        <v>847</v>
      </c>
      <c r="AS229" s="52">
        <v>832</v>
      </c>
      <c r="AT229" s="52">
        <v>848</v>
      </c>
      <c r="AU229" s="52">
        <v>835</v>
      </c>
      <c r="AV229" s="52">
        <v>859</v>
      </c>
      <c r="AW229" s="52">
        <v>766</v>
      </c>
      <c r="AX229" s="52">
        <v>794</v>
      </c>
      <c r="AY229" s="52">
        <v>814</v>
      </c>
      <c r="AZ229" s="52">
        <v>728</v>
      </c>
      <c r="BA229" s="52">
        <v>802</v>
      </c>
      <c r="BB229" s="52">
        <v>728</v>
      </c>
      <c r="BC229" s="52">
        <v>731</v>
      </c>
      <c r="BD229" s="52">
        <v>591</v>
      </c>
      <c r="BE229" s="52">
        <v>697</v>
      </c>
      <c r="BF229" s="52">
        <v>766</v>
      </c>
      <c r="BG229" s="52">
        <v>772</v>
      </c>
      <c r="BH229" s="52">
        <v>826</v>
      </c>
      <c r="BI229" s="52">
        <v>908</v>
      </c>
      <c r="BJ229" s="52">
        <v>978</v>
      </c>
      <c r="BK229" s="52">
        <v>912</v>
      </c>
      <c r="BL229" s="52">
        <v>993</v>
      </c>
      <c r="BM229" s="52">
        <v>900</v>
      </c>
      <c r="BN229" s="52">
        <v>991</v>
      </c>
      <c r="BO229" s="52">
        <v>1025</v>
      </c>
      <c r="BP229" s="52">
        <v>1020</v>
      </c>
      <c r="BQ229" s="52">
        <v>1039</v>
      </c>
      <c r="BR229" s="52">
        <v>1032</v>
      </c>
      <c r="BS229" s="52">
        <v>1012</v>
      </c>
      <c r="BT229" s="52">
        <v>1021</v>
      </c>
      <c r="BU229" s="52">
        <v>922</v>
      </c>
      <c r="BV229" s="52">
        <v>950</v>
      </c>
      <c r="BW229" s="52">
        <v>872</v>
      </c>
      <c r="BX229" s="52">
        <v>879</v>
      </c>
      <c r="BY229" s="52">
        <v>871</v>
      </c>
      <c r="BZ229" s="52">
        <v>862</v>
      </c>
      <c r="CA229" s="52">
        <v>908</v>
      </c>
      <c r="CB229" s="52">
        <v>835</v>
      </c>
      <c r="CC229" s="52">
        <v>839</v>
      </c>
      <c r="CD229" s="52">
        <v>859</v>
      </c>
      <c r="CE229" s="52">
        <v>884</v>
      </c>
      <c r="CF229" s="52">
        <v>909</v>
      </c>
      <c r="CG229" s="52">
        <v>988</v>
      </c>
      <c r="CH229" s="52">
        <v>1089</v>
      </c>
      <c r="CI229" s="52">
        <v>862</v>
      </c>
      <c r="CJ229" s="52">
        <v>859</v>
      </c>
      <c r="CK229" s="52">
        <v>806</v>
      </c>
      <c r="CL229" s="52">
        <v>722</v>
      </c>
      <c r="CM229" s="52">
        <v>610</v>
      </c>
      <c r="CN229" s="52">
        <v>514</v>
      </c>
      <c r="CO229" s="52">
        <v>529</v>
      </c>
      <c r="CP229" s="52">
        <v>483</v>
      </c>
      <c r="CQ229" s="52">
        <v>503</v>
      </c>
      <c r="CR229" s="52">
        <v>437</v>
      </c>
      <c r="CS229" s="52">
        <v>369</v>
      </c>
      <c r="CT229" s="52">
        <v>350</v>
      </c>
      <c r="CU229" s="52">
        <v>299</v>
      </c>
      <c r="CV229" s="52">
        <v>231</v>
      </c>
      <c r="CW229" s="52">
        <v>229</v>
      </c>
      <c r="CX229" s="52">
        <v>184</v>
      </c>
      <c r="CY229" s="52">
        <v>619</v>
      </c>
      <c r="CZ229" s="52">
        <v>637</v>
      </c>
      <c r="DA229" s="52">
        <v>662</v>
      </c>
      <c r="DB229" s="52">
        <v>685</v>
      </c>
      <c r="DC229" s="52">
        <v>726</v>
      </c>
      <c r="DD229" s="52">
        <v>756</v>
      </c>
      <c r="DE229" s="52">
        <v>734</v>
      </c>
      <c r="DF229" s="52">
        <v>775</v>
      </c>
      <c r="DG229" s="52">
        <v>826</v>
      </c>
      <c r="DH229" s="52">
        <v>801</v>
      </c>
      <c r="DI229" s="52">
        <v>812</v>
      </c>
      <c r="DJ229" s="52">
        <v>791</v>
      </c>
      <c r="DK229" s="52">
        <v>757</v>
      </c>
      <c r="DL229" s="52">
        <v>745</v>
      </c>
      <c r="DM229" s="52">
        <v>739</v>
      </c>
      <c r="DN229" s="52">
        <v>711</v>
      </c>
      <c r="DO229" s="52">
        <v>681</v>
      </c>
      <c r="DP229" s="52">
        <v>646</v>
      </c>
      <c r="DQ229" s="52">
        <v>625</v>
      </c>
      <c r="DR229" s="52">
        <v>657</v>
      </c>
      <c r="DS229" s="52">
        <v>526</v>
      </c>
      <c r="DT229" s="52">
        <v>544</v>
      </c>
      <c r="DU229" s="52">
        <v>536</v>
      </c>
      <c r="DV229" s="52">
        <v>643</v>
      </c>
      <c r="DW229" s="52">
        <v>670</v>
      </c>
      <c r="DX229" s="52">
        <v>810</v>
      </c>
      <c r="DY229" s="52">
        <v>720</v>
      </c>
      <c r="DZ229" s="52">
        <v>791</v>
      </c>
      <c r="EA229" s="52">
        <v>632</v>
      </c>
      <c r="EB229" s="52">
        <v>771</v>
      </c>
      <c r="EC229" s="52">
        <v>814</v>
      </c>
      <c r="ED229" s="52">
        <v>787</v>
      </c>
      <c r="EE229" s="52">
        <v>812</v>
      </c>
      <c r="EF229" s="52">
        <v>797</v>
      </c>
      <c r="EG229" s="52">
        <v>870</v>
      </c>
      <c r="EH229" s="52">
        <v>832</v>
      </c>
      <c r="EI229" s="52">
        <v>817</v>
      </c>
      <c r="EJ229" s="52">
        <v>723</v>
      </c>
      <c r="EK229" s="52">
        <v>779</v>
      </c>
      <c r="EL229" s="52">
        <v>869</v>
      </c>
      <c r="EM229" s="52">
        <v>782</v>
      </c>
      <c r="EN229" s="52">
        <v>748</v>
      </c>
      <c r="EO229" s="52">
        <v>819</v>
      </c>
      <c r="EP229" s="52">
        <v>716</v>
      </c>
      <c r="EQ229" s="52">
        <v>625</v>
      </c>
      <c r="ER229" s="52">
        <v>781</v>
      </c>
      <c r="ES229" s="52">
        <v>738</v>
      </c>
      <c r="ET229" s="52">
        <v>809</v>
      </c>
      <c r="EU229" s="52">
        <v>886</v>
      </c>
      <c r="EV229" s="52">
        <v>911</v>
      </c>
      <c r="EW229" s="52">
        <v>964</v>
      </c>
      <c r="EX229" s="52">
        <v>998</v>
      </c>
      <c r="EY229" s="52">
        <v>983</v>
      </c>
      <c r="EZ229" s="52">
        <v>1010</v>
      </c>
      <c r="FA229" s="52">
        <v>1000</v>
      </c>
      <c r="FB229" s="52">
        <v>1048</v>
      </c>
      <c r="FC229" s="52">
        <v>1099</v>
      </c>
      <c r="FD229" s="52">
        <v>1096</v>
      </c>
      <c r="FE229" s="52">
        <v>1037</v>
      </c>
      <c r="FF229" s="52">
        <v>1063</v>
      </c>
      <c r="FG229" s="52">
        <v>969</v>
      </c>
      <c r="FH229" s="52">
        <v>940</v>
      </c>
      <c r="FI229" s="52">
        <v>954</v>
      </c>
      <c r="FJ229" s="52">
        <v>896</v>
      </c>
      <c r="FK229" s="52">
        <v>1003</v>
      </c>
      <c r="FL229" s="52">
        <v>975</v>
      </c>
      <c r="FM229" s="52">
        <v>852</v>
      </c>
      <c r="FN229" s="52">
        <v>884</v>
      </c>
      <c r="FO229" s="52">
        <v>953</v>
      </c>
      <c r="FP229" s="52">
        <v>963</v>
      </c>
      <c r="FQ229" s="52">
        <v>931</v>
      </c>
      <c r="FR229" s="52">
        <v>942</v>
      </c>
      <c r="FS229" s="52">
        <v>990</v>
      </c>
      <c r="FT229" s="52">
        <v>1098</v>
      </c>
      <c r="FU229" s="52">
        <v>1179</v>
      </c>
      <c r="FV229" s="52">
        <v>914</v>
      </c>
      <c r="FW229" s="52">
        <v>796</v>
      </c>
      <c r="FX229" s="52">
        <v>798</v>
      </c>
      <c r="FY229" s="52">
        <v>704</v>
      </c>
      <c r="FZ229" s="52">
        <v>641</v>
      </c>
      <c r="GA229" s="52">
        <v>575</v>
      </c>
      <c r="GB229" s="52">
        <v>564</v>
      </c>
      <c r="GC229" s="52">
        <v>536</v>
      </c>
      <c r="GD229" s="52">
        <v>546</v>
      </c>
      <c r="GE229" s="52">
        <v>536</v>
      </c>
      <c r="GF229" s="52">
        <v>471</v>
      </c>
      <c r="GG229" s="52">
        <v>415</v>
      </c>
      <c r="GH229" s="52">
        <v>380</v>
      </c>
      <c r="GI229" s="52">
        <v>330</v>
      </c>
      <c r="GJ229" s="52">
        <v>331</v>
      </c>
      <c r="GK229" s="52">
        <v>278</v>
      </c>
      <c r="GL229" s="53">
        <v>1357</v>
      </c>
    </row>
    <row r="230" spans="1:194" s="1" customFormat="1" hidden="1" x14ac:dyDescent="0.25">
      <c r="A230" s="31" t="s">
        <v>247</v>
      </c>
      <c r="B230" s="1" t="s">
        <v>462</v>
      </c>
      <c r="C230" s="30" t="str">
        <f t="shared" si="94"/>
        <v>LA England - Brent</v>
      </c>
      <c r="D230" s="51">
        <f t="shared" si="85"/>
        <v>127984</v>
      </c>
      <c r="E230" s="51">
        <f t="shared" si="86"/>
        <v>121888</v>
      </c>
      <c r="F230" s="52">
        <f t="shared" si="87"/>
        <v>327753</v>
      </c>
      <c r="G230" s="52">
        <f t="shared" si="88"/>
        <v>167931</v>
      </c>
      <c r="H230" s="53">
        <f t="shared" si="89"/>
        <v>159822</v>
      </c>
      <c r="I230" s="53">
        <f t="shared" si="90"/>
        <v>127984</v>
      </c>
      <c r="J230" s="53">
        <f t="shared" si="91"/>
        <v>121888</v>
      </c>
      <c r="K230" s="50">
        <f t="shared" si="92"/>
        <v>39947</v>
      </c>
      <c r="L230" s="51">
        <f t="shared" si="93"/>
        <v>37934</v>
      </c>
      <c r="M230" s="52">
        <v>2413</v>
      </c>
      <c r="N230" s="52">
        <v>2379</v>
      </c>
      <c r="O230" s="52">
        <v>2368</v>
      </c>
      <c r="P230" s="52">
        <v>2580</v>
      </c>
      <c r="Q230" s="52">
        <v>2497</v>
      </c>
      <c r="R230" s="52">
        <v>2385</v>
      </c>
      <c r="S230" s="52">
        <v>2393</v>
      </c>
      <c r="T230" s="52">
        <v>2395</v>
      </c>
      <c r="U230" s="52">
        <v>2383</v>
      </c>
      <c r="V230" s="52">
        <v>2050</v>
      </c>
      <c r="W230" s="52">
        <v>2179</v>
      </c>
      <c r="X230" s="52">
        <v>2006</v>
      </c>
      <c r="Y230" s="52">
        <v>2085</v>
      </c>
      <c r="Z230" s="52">
        <v>2017</v>
      </c>
      <c r="AA230" s="52">
        <v>2028</v>
      </c>
      <c r="AB230" s="52">
        <v>1894</v>
      </c>
      <c r="AC230" s="52">
        <v>1970</v>
      </c>
      <c r="AD230" s="52">
        <v>1925</v>
      </c>
      <c r="AE230" s="52">
        <v>1945</v>
      </c>
      <c r="AF230" s="52">
        <v>1976</v>
      </c>
      <c r="AG230" s="52">
        <v>1992</v>
      </c>
      <c r="AH230" s="52">
        <v>2041</v>
      </c>
      <c r="AI230" s="52">
        <v>2315</v>
      </c>
      <c r="AJ230" s="52">
        <v>2520</v>
      </c>
      <c r="AK230" s="52">
        <v>2657</v>
      </c>
      <c r="AL230" s="52">
        <v>2646</v>
      </c>
      <c r="AM230" s="52">
        <v>2738</v>
      </c>
      <c r="AN230" s="52">
        <v>2593</v>
      </c>
      <c r="AO230" s="52">
        <v>2732</v>
      </c>
      <c r="AP230" s="52">
        <v>3027</v>
      </c>
      <c r="AQ230" s="52">
        <v>2835</v>
      </c>
      <c r="AR230" s="52">
        <v>2881</v>
      </c>
      <c r="AS230" s="52">
        <v>2986</v>
      </c>
      <c r="AT230" s="52">
        <v>2928</v>
      </c>
      <c r="AU230" s="52">
        <v>3084</v>
      </c>
      <c r="AV230" s="52">
        <v>2945</v>
      </c>
      <c r="AW230" s="52">
        <v>2968</v>
      </c>
      <c r="AX230" s="52">
        <v>2911</v>
      </c>
      <c r="AY230" s="52">
        <v>2908</v>
      </c>
      <c r="AZ230" s="52">
        <v>2811</v>
      </c>
      <c r="BA230" s="52">
        <v>2608</v>
      </c>
      <c r="BB230" s="52">
        <v>2527</v>
      </c>
      <c r="BC230" s="52">
        <v>2354</v>
      </c>
      <c r="BD230" s="52">
        <v>2174</v>
      </c>
      <c r="BE230" s="52">
        <v>2283</v>
      </c>
      <c r="BF230" s="52">
        <v>2021</v>
      </c>
      <c r="BG230" s="52">
        <v>2108</v>
      </c>
      <c r="BH230" s="52">
        <v>2180</v>
      </c>
      <c r="BI230" s="52">
        <v>2029</v>
      </c>
      <c r="BJ230" s="52">
        <v>2106</v>
      </c>
      <c r="BK230" s="52">
        <v>2000</v>
      </c>
      <c r="BL230" s="52">
        <v>2134</v>
      </c>
      <c r="BM230" s="52">
        <v>2015</v>
      </c>
      <c r="BN230" s="52">
        <v>1899</v>
      </c>
      <c r="BO230" s="52">
        <v>2081</v>
      </c>
      <c r="BP230" s="52">
        <v>1952</v>
      </c>
      <c r="BQ230" s="52">
        <v>1882</v>
      </c>
      <c r="BR230" s="52">
        <v>1904</v>
      </c>
      <c r="BS230" s="52">
        <v>1820</v>
      </c>
      <c r="BT230" s="52">
        <v>1801</v>
      </c>
      <c r="BU230" s="52">
        <v>1742</v>
      </c>
      <c r="BV230" s="52">
        <v>1708</v>
      </c>
      <c r="BW230" s="52">
        <v>1753</v>
      </c>
      <c r="BX230" s="52">
        <v>1570</v>
      </c>
      <c r="BY230" s="52">
        <v>1581</v>
      </c>
      <c r="BZ230" s="52">
        <v>1450</v>
      </c>
      <c r="CA230" s="52">
        <v>1308</v>
      </c>
      <c r="CB230" s="52">
        <v>1234</v>
      </c>
      <c r="CC230" s="52">
        <v>1188</v>
      </c>
      <c r="CD230" s="52">
        <v>1124</v>
      </c>
      <c r="CE230" s="52">
        <v>1135</v>
      </c>
      <c r="CF230" s="52">
        <v>995</v>
      </c>
      <c r="CG230" s="52">
        <v>979</v>
      </c>
      <c r="CH230" s="52">
        <v>1012</v>
      </c>
      <c r="CI230" s="52">
        <v>866</v>
      </c>
      <c r="CJ230" s="52">
        <v>712</v>
      </c>
      <c r="CK230" s="52">
        <v>694</v>
      </c>
      <c r="CL230" s="52">
        <v>634</v>
      </c>
      <c r="CM230" s="52">
        <v>622</v>
      </c>
      <c r="CN230" s="52">
        <v>537</v>
      </c>
      <c r="CO230" s="52">
        <v>628</v>
      </c>
      <c r="CP230" s="52">
        <v>550</v>
      </c>
      <c r="CQ230" s="52">
        <v>489</v>
      </c>
      <c r="CR230" s="52">
        <v>493</v>
      </c>
      <c r="CS230" s="52">
        <v>458</v>
      </c>
      <c r="CT230" s="52">
        <v>390</v>
      </c>
      <c r="CU230" s="52">
        <v>346</v>
      </c>
      <c r="CV230" s="52">
        <v>281</v>
      </c>
      <c r="CW230" s="52">
        <v>266</v>
      </c>
      <c r="CX230" s="52">
        <v>218</v>
      </c>
      <c r="CY230" s="52">
        <v>704</v>
      </c>
      <c r="CZ230" s="52">
        <v>2438</v>
      </c>
      <c r="DA230" s="52">
        <v>2266</v>
      </c>
      <c r="DB230" s="52">
        <v>2245</v>
      </c>
      <c r="DC230" s="52">
        <v>2255</v>
      </c>
      <c r="DD230" s="52">
        <v>2349</v>
      </c>
      <c r="DE230" s="52">
        <v>2318</v>
      </c>
      <c r="DF230" s="52">
        <v>2301</v>
      </c>
      <c r="DG230" s="52">
        <v>2208</v>
      </c>
      <c r="DH230" s="52">
        <v>2393</v>
      </c>
      <c r="DI230" s="52">
        <v>2108</v>
      </c>
      <c r="DJ230" s="52">
        <v>2025</v>
      </c>
      <c r="DK230" s="52">
        <v>1991</v>
      </c>
      <c r="DL230" s="52">
        <v>1929</v>
      </c>
      <c r="DM230" s="52">
        <v>1869</v>
      </c>
      <c r="DN230" s="52">
        <v>1926</v>
      </c>
      <c r="DO230" s="52">
        <v>1741</v>
      </c>
      <c r="DP230" s="52">
        <v>1768</v>
      </c>
      <c r="DQ230" s="52">
        <v>1804</v>
      </c>
      <c r="DR230" s="52">
        <v>1675</v>
      </c>
      <c r="DS230" s="52">
        <v>1693</v>
      </c>
      <c r="DT230" s="52">
        <v>1669</v>
      </c>
      <c r="DU230" s="52">
        <v>1760</v>
      </c>
      <c r="DV230" s="52">
        <v>2098</v>
      </c>
      <c r="DW230" s="52">
        <v>2189</v>
      </c>
      <c r="DX230" s="52">
        <v>2307</v>
      </c>
      <c r="DY230" s="52">
        <v>2275</v>
      </c>
      <c r="DZ230" s="52">
        <v>2217</v>
      </c>
      <c r="EA230" s="52">
        <v>2297</v>
      </c>
      <c r="EB230" s="52">
        <v>2151</v>
      </c>
      <c r="EC230" s="52">
        <v>2258</v>
      </c>
      <c r="ED230" s="52">
        <v>2262</v>
      </c>
      <c r="EE230" s="52">
        <v>2335</v>
      </c>
      <c r="EF230" s="52">
        <v>2361</v>
      </c>
      <c r="EG230" s="52">
        <v>2361</v>
      </c>
      <c r="EH230" s="52">
        <v>2674</v>
      </c>
      <c r="EI230" s="52">
        <v>2507</v>
      </c>
      <c r="EJ230" s="52">
        <v>2347</v>
      </c>
      <c r="EK230" s="52">
        <v>2504</v>
      </c>
      <c r="EL230" s="52">
        <v>2467</v>
      </c>
      <c r="EM230" s="52">
        <v>2352</v>
      </c>
      <c r="EN230" s="52">
        <v>2393</v>
      </c>
      <c r="EO230" s="52">
        <v>2121</v>
      </c>
      <c r="EP230" s="52">
        <v>2198</v>
      </c>
      <c r="EQ230" s="52">
        <v>2254</v>
      </c>
      <c r="ER230" s="52">
        <v>2100</v>
      </c>
      <c r="ES230" s="52">
        <v>2149</v>
      </c>
      <c r="ET230" s="52">
        <v>2096</v>
      </c>
      <c r="EU230" s="52">
        <v>2101</v>
      </c>
      <c r="EV230" s="52">
        <v>2179</v>
      </c>
      <c r="EW230" s="52">
        <v>1996</v>
      </c>
      <c r="EX230" s="52">
        <v>2051</v>
      </c>
      <c r="EY230" s="52">
        <v>2048</v>
      </c>
      <c r="EZ230" s="52">
        <v>2036</v>
      </c>
      <c r="FA230" s="52">
        <v>2093</v>
      </c>
      <c r="FB230" s="52">
        <v>2024</v>
      </c>
      <c r="FC230" s="52">
        <v>2074</v>
      </c>
      <c r="FD230" s="52">
        <v>2073</v>
      </c>
      <c r="FE230" s="52">
        <v>2076</v>
      </c>
      <c r="FF230" s="52">
        <v>1913</v>
      </c>
      <c r="FG230" s="52">
        <v>1816</v>
      </c>
      <c r="FH230" s="52">
        <v>1948</v>
      </c>
      <c r="FI230" s="52">
        <v>1868</v>
      </c>
      <c r="FJ230" s="52">
        <v>1697</v>
      </c>
      <c r="FK230" s="52">
        <v>1561</v>
      </c>
      <c r="FL230" s="52">
        <v>1554</v>
      </c>
      <c r="FM230" s="52">
        <v>1490</v>
      </c>
      <c r="FN230" s="52">
        <v>1307</v>
      </c>
      <c r="FO230" s="52">
        <v>1330</v>
      </c>
      <c r="FP230" s="52">
        <v>1241</v>
      </c>
      <c r="FQ230" s="52">
        <v>1206</v>
      </c>
      <c r="FR230" s="52">
        <v>1252</v>
      </c>
      <c r="FS230" s="52">
        <v>1093</v>
      </c>
      <c r="FT230" s="52">
        <v>1063</v>
      </c>
      <c r="FU230" s="52">
        <v>1009</v>
      </c>
      <c r="FV230" s="52">
        <v>940</v>
      </c>
      <c r="FW230" s="52">
        <v>914</v>
      </c>
      <c r="FX230" s="52">
        <v>886</v>
      </c>
      <c r="FY230" s="52">
        <v>834</v>
      </c>
      <c r="FZ230" s="52">
        <v>814</v>
      </c>
      <c r="GA230" s="52">
        <v>642</v>
      </c>
      <c r="GB230" s="52">
        <v>727</v>
      </c>
      <c r="GC230" s="52">
        <v>676</v>
      </c>
      <c r="GD230" s="52">
        <v>632</v>
      </c>
      <c r="GE230" s="52">
        <v>634</v>
      </c>
      <c r="GF230" s="52">
        <v>546</v>
      </c>
      <c r="GG230" s="52">
        <v>534</v>
      </c>
      <c r="GH230" s="52">
        <v>439</v>
      </c>
      <c r="GI230" s="52">
        <v>425</v>
      </c>
      <c r="GJ230" s="52">
        <v>358</v>
      </c>
      <c r="GK230" s="52">
        <v>319</v>
      </c>
      <c r="GL230" s="53">
        <v>1399</v>
      </c>
    </row>
    <row r="231" spans="1:194" s="1" customFormat="1" hidden="1" x14ac:dyDescent="0.25">
      <c r="A231" s="31" t="s">
        <v>247</v>
      </c>
      <c r="B231" s="1" t="s">
        <v>463</v>
      </c>
      <c r="C231" s="30" t="str">
        <f t="shared" si="94"/>
        <v>LA England - Brentwood</v>
      </c>
      <c r="D231" s="51">
        <f t="shared" si="85"/>
        <v>29130</v>
      </c>
      <c r="E231" s="51">
        <f t="shared" si="86"/>
        <v>31809</v>
      </c>
      <c r="F231" s="52">
        <f t="shared" si="87"/>
        <v>77242</v>
      </c>
      <c r="G231" s="52">
        <f t="shared" si="88"/>
        <v>37510</v>
      </c>
      <c r="H231" s="53">
        <f t="shared" si="89"/>
        <v>39732</v>
      </c>
      <c r="I231" s="53">
        <f t="shared" si="90"/>
        <v>29130</v>
      </c>
      <c r="J231" s="53">
        <f t="shared" si="91"/>
        <v>31809</v>
      </c>
      <c r="K231" s="50">
        <f t="shared" si="92"/>
        <v>8380</v>
      </c>
      <c r="L231" s="51">
        <f t="shared" si="93"/>
        <v>7923</v>
      </c>
      <c r="M231" s="52">
        <v>427</v>
      </c>
      <c r="N231" s="52">
        <v>453</v>
      </c>
      <c r="O231" s="52">
        <v>465</v>
      </c>
      <c r="P231" s="52">
        <v>456</v>
      </c>
      <c r="Q231" s="52">
        <v>450</v>
      </c>
      <c r="R231" s="52">
        <v>527</v>
      </c>
      <c r="S231" s="52">
        <v>483</v>
      </c>
      <c r="T231" s="52">
        <v>493</v>
      </c>
      <c r="U231" s="52">
        <v>518</v>
      </c>
      <c r="V231" s="52">
        <v>435</v>
      </c>
      <c r="W231" s="52">
        <v>451</v>
      </c>
      <c r="X231" s="52">
        <v>488</v>
      </c>
      <c r="Y231" s="52">
        <v>462</v>
      </c>
      <c r="Z231" s="52">
        <v>406</v>
      </c>
      <c r="AA231" s="52">
        <v>461</v>
      </c>
      <c r="AB231" s="52">
        <v>460</v>
      </c>
      <c r="AC231" s="52">
        <v>499</v>
      </c>
      <c r="AD231" s="52">
        <v>446</v>
      </c>
      <c r="AE231" s="52">
        <v>429</v>
      </c>
      <c r="AF231" s="52">
        <v>329</v>
      </c>
      <c r="AG231" s="52">
        <v>284</v>
      </c>
      <c r="AH231" s="52">
        <v>338</v>
      </c>
      <c r="AI231" s="52">
        <v>361</v>
      </c>
      <c r="AJ231" s="52">
        <v>420</v>
      </c>
      <c r="AK231" s="52">
        <v>410</v>
      </c>
      <c r="AL231" s="52">
        <v>492</v>
      </c>
      <c r="AM231" s="52">
        <v>487</v>
      </c>
      <c r="AN231" s="52">
        <v>444</v>
      </c>
      <c r="AO231" s="52">
        <v>456</v>
      </c>
      <c r="AP231" s="52">
        <v>441</v>
      </c>
      <c r="AQ231" s="52">
        <v>427</v>
      </c>
      <c r="AR231" s="52">
        <v>485</v>
      </c>
      <c r="AS231" s="52">
        <v>497</v>
      </c>
      <c r="AT231" s="52">
        <v>442</v>
      </c>
      <c r="AU231" s="52">
        <v>441</v>
      </c>
      <c r="AV231" s="52">
        <v>422</v>
      </c>
      <c r="AW231" s="52">
        <v>460</v>
      </c>
      <c r="AX231" s="52">
        <v>399</v>
      </c>
      <c r="AY231" s="52">
        <v>428</v>
      </c>
      <c r="AZ231" s="52">
        <v>437</v>
      </c>
      <c r="BA231" s="52">
        <v>485</v>
      </c>
      <c r="BB231" s="52">
        <v>487</v>
      </c>
      <c r="BC231" s="52">
        <v>539</v>
      </c>
      <c r="BD231" s="52">
        <v>482</v>
      </c>
      <c r="BE231" s="52">
        <v>469</v>
      </c>
      <c r="BF231" s="52">
        <v>515</v>
      </c>
      <c r="BG231" s="52">
        <v>424</v>
      </c>
      <c r="BH231" s="52">
        <v>527</v>
      </c>
      <c r="BI231" s="52">
        <v>484</v>
      </c>
      <c r="BJ231" s="52">
        <v>530</v>
      </c>
      <c r="BK231" s="52">
        <v>578</v>
      </c>
      <c r="BL231" s="52">
        <v>554</v>
      </c>
      <c r="BM231" s="52">
        <v>557</v>
      </c>
      <c r="BN231" s="52">
        <v>591</v>
      </c>
      <c r="BO231" s="52">
        <v>589</v>
      </c>
      <c r="BP231" s="52">
        <v>584</v>
      </c>
      <c r="BQ231" s="52">
        <v>567</v>
      </c>
      <c r="BR231" s="52">
        <v>535</v>
      </c>
      <c r="BS231" s="52">
        <v>559</v>
      </c>
      <c r="BT231" s="52">
        <v>551</v>
      </c>
      <c r="BU231" s="52">
        <v>509</v>
      </c>
      <c r="BV231" s="52">
        <v>437</v>
      </c>
      <c r="BW231" s="52">
        <v>421</v>
      </c>
      <c r="BX231" s="52">
        <v>433</v>
      </c>
      <c r="BY231" s="52">
        <v>392</v>
      </c>
      <c r="BZ231" s="52">
        <v>408</v>
      </c>
      <c r="CA231" s="52">
        <v>365</v>
      </c>
      <c r="CB231" s="52">
        <v>342</v>
      </c>
      <c r="CC231" s="52">
        <v>357</v>
      </c>
      <c r="CD231" s="52">
        <v>350</v>
      </c>
      <c r="CE231" s="52">
        <v>362</v>
      </c>
      <c r="CF231" s="52">
        <v>373</v>
      </c>
      <c r="CG231" s="52">
        <v>410</v>
      </c>
      <c r="CH231" s="52">
        <v>476</v>
      </c>
      <c r="CI231" s="52">
        <v>309</v>
      </c>
      <c r="CJ231" s="52">
        <v>333</v>
      </c>
      <c r="CK231" s="52">
        <v>304</v>
      </c>
      <c r="CL231" s="52">
        <v>288</v>
      </c>
      <c r="CM231" s="52">
        <v>220</v>
      </c>
      <c r="CN231" s="52">
        <v>191</v>
      </c>
      <c r="CO231" s="52">
        <v>202</v>
      </c>
      <c r="CP231" s="52">
        <v>188</v>
      </c>
      <c r="CQ231" s="52">
        <v>190</v>
      </c>
      <c r="CR231" s="52">
        <v>197</v>
      </c>
      <c r="CS231" s="52">
        <v>188</v>
      </c>
      <c r="CT231" s="52">
        <v>154</v>
      </c>
      <c r="CU231" s="52">
        <v>134</v>
      </c>
      <c r="CV231" s="52">
        <v>109</v>
      </c>
      <c r="CW231" s="52">
        <v>112</v>
      </c>
      <c r="CX231" s="52">
        <v>119</v>
      </c>
      <c r="CY231" s="52">
        <v>321</v>
      </c>
      <c r="CZ231" s="52">
        <v>430</v>
      </c>
      <c r="DA231" s="52">
        <v>408</v>
      </c>
      <c r="DB231" s="52">
        <v>401</v>
      </c>
      <c r="DC231" s="52">
        <v>453</v>
      </c>
      <c r="DD231" s="52">
        <v>465</v>
      </c>
      <c r="DE231" s="52">
        <v>415</v>
      </c>
      <c r="DF231" s="52">
        <v>418</v>
      </c>
      <c r="DG231" s="52">
        <v>461</v>
      </c>
      <c r="DH231" s="52">
        <v>422</v>
      </c>
      <c r="DI231" s="52">
        <v>431</v>
      </c>
      <c r="DJ231" s="52">
        <v>414</v>
      </c>
      <c r="DK231" s="52">
        <v>451</v>
      </c>
      <c r="DL231" s="52">
        <v>486</v>
      </c>
      <c r="DM231" s="52">
        <v>441</v>
      </c>
      <c r="DN231" s="52">
        <v>456</v>
      </c>
      <c r="DO231" s="52">
        <v>453</v>
      </c>
      <c r="DP231" s="52">
        <v>477</v>
      </c>
      <c r="DQ231" s="52">
        <v>441</v>
      </c>
      <c r="DR231" s="52">
        <v>400</v>
      </c>
      <c r="DS231" s="52">
        <v>262</v>
      </c>
      <c r="DT231" s="52">
        <v>262</v>
      </c>
      <c r="DU231" s="52">
        <v>311</v>
      </c>
      <c r="DV231" s="52">
        <v>403</v>
      </c>
      <c r="DW231" s="52">
        <v>414</v>
      </c>
      <c r="DX231" s="52">
        <v>454</v>
      </c>
      <c r="DY231" s="52">
        <v>386</v>
      </c>
      <c r="DZ231" s="52">
        <v>454</v>
      </c>
      <c r="EA231" s="52">
        <v>457</v>
      </c>
      <c r="EB231" s="52">
        <v>496</v>
      </c>
      <c r="EC231" s="52">
        <v>465</v>
      </c>
      <c r="ED231" s="52">
        <v>480</v>
      </c>
      <c r="EE231" s="52">
        <v>444</v>
      </c>
      <c r="EF231" s="52">
        <v>486</v>
      </c>
      <c r="EG231" s="52">
        <v>478</v>
      </c>
      <c r="EH231" s="52">
        <v>489</v>
      </c>
      <c r="EI231" s="52">
        <v>519</v>
      </c>
      <c r="EJ231" s="52">
        <v>496</v>
      </c>
      <c r="EK231" s="52">
        <v>505</v>
      </c>
      <c r="EL231" s="52">
        <v>532</v>
      </c>
      <c r="EM231" s="52">
        <v>557</v>
      </c>
      <c r="EN231" s="52">
        <v>547</v>
      </c>
      <c r="EO231" s="52">
        <v>487</v>
      </c>
      <c r="EP231" s="52">
        <v>523</v>
      </c>
      <c r="EQ231" s="52">
        <v>515</v>
      </c>
      <c r="ER231" s="52">
        <v>483</v>
      </c>
      <c r="ES231" s="52">
        <v>522</v>
      </c>
      <c r="ET231" s="52">
        <v>551</v>
      </c>
      <c r="EU231" s="52">
        <v>545</v>
      </c>
      <c r="EV231" s="52">
        <v>537</v>
      </c>
      <c r="EW231" s="52">
        <v>567</v>
      </c>
      <c r="EX231" s="52">
        <v>569</v>
      </c>
      <c r="EY231" s="52">
        <v>554</v>
      </c>
      <c r="EZ231" s="52">
        <v>576</v>
      </c>
      <c r="FA231" s="52">
        <v>630</v>
      </c>
      <c r="FB231" s="52">
        <v>596</v>
      </c>
      <c r="FC231" s="52">
        <v>612</v>
      </c>
      <c r="FD231" s="52">
        <v>604</v>
      </c>
      <c r="FE231" s="52">
        <v>586</v>
      </c>
      <c r="FF231" s="52">
        <v>576</v>
      </c>
      <c r="FG231" s="52">
        <v>537</v>
      </c>
      <c r="FH231" s="52">
        <v>486</v>
      </c>
      <c r="FI231" s="52">
        <v>457</v>
      </c>
      <c r="FJ231" s="52">
        <v>466</v>
      </c>
      <c r="FK231" s="52">
        <v>459</v>
      </c>
      <c r="FL231" s="52">
        <v>435</v>
      </c>
      <c r="FM231" s="52">
        <v>396</v>
      </c>
      <c r="FN231" s="52">
        <v>382</v>
      </c>
      <c r="FO231" s="52">
        <v>393</v>
      </c>
      <c r="FP231" s="52">
        <v>349</v>
      </c>
      <c r="FQ231" s="52">
        <v>393</v>
      </c>
      <c r="FR231" s="52">
        <v>378</v>
      </c>
      <c r="FS231" s="52">
        <v>363</v>
      </c>
      <c r="FT231" s="52">
        <v>453</v>
      </c>
      <c r="FU231" s="52">
        <v>516</v>
      </c>
      <c r="FV231" s="52">
        <v>394</v>
      </c>
      <c r="FW231" s="52">
        <v>380</v>
      </c>
      <c r="FX231" s="52">
        <v>345</v>
      </c>
      <c r="FY231" s="52">
        <v>338</v>
      </c>
      <c r="FZ231" s="52">
        <v>291</v>
      </c>
      <c r="GA231" s="52">
        <v>231</v>
      </c>
      <c r="GB231" s="52">
        <v>267</v>
      </c>
      <c r="GC231" s="52">
        <v>297</v>
      </c>
      <c r="GD231" s="52">
        <v>285</v>
      </c>
      <c r="GE231" s="52">
        <v>267</v>
      </c>
      <c r="GF231" s="52">
        <v>249</v>
      </c>
      <c r="GG231" s="52">
        <v>224</v>
      </c>
      <c r="GH231" s="52">
        <v>226</v>
      </c>
      <c r="GI231" s="52">
        <v>179</v>
      </c>
      <c r="GJ231" s="52">
        <v>197</v>
      </c>
      <c r="GK231" s="52">
        <v>157</v>
      </c>
      <c r="GL231" s="53">
        <v>689</v>
      </c>
    </row>
    <row r="232" spans="1:194" s="1" customFormat="1" hidden="1" x14ac:dyDescent="0.25">
      <c r="A232" s="31" t="s">
        <v>247</v>
      </c>
      <c r="B232" s="1" t="s">
        <v>464</v>
      </c>
      <c r="C232" s="30" t="str">
        <f t="shared" si="94"/>
        <v>LA England - Brighton and Hove</v>
      </c>
      <c r="D232" s="51">
        <f t="shared" si="85"/>
        <v>121290</v>
      </c>
      <c r="E232" s="51">
        <f t="shared" si="86"/>
        <v>120116</v>
      </c>
      <c r="F232" s="52">
        <f t="shared" si="87"/>
        <v>291738</v>
      </c>
      <c r="G232" s="52">
        <f t="shared" si="88"/>
        <v>147146</v>
      </c>
      <c r="H232" s="53">
        <f t="shared" si="89"/>
        <v>144592</v>
      </c>
      <c r="I232" s="53">
        <f t="shared" si="90"/>
        <v>121290</v>
      </c>
      <c r="J232" s="53">
        <f t="shared" si="91"/>
        <v>120116</v>
      </c>
      <c r="K232" s="50">
        <f t="shared" si="92"/>
        <v>25856</v>
      </c>
      <c r="L232" s="51">
        <f t="shared" si="93"/>
        <v>24476</v>
      </c>
      <c r="M232" s="52">
        <v>1230</v>
      </c>
      <c r="N232" s="52">
        <v>1246</v>
      </c>
      <c r="O232" s="52">
        <v>1382</v>
      </c>
      <c r="P232" s="52">
        <v>1438</v>
      </c>
      <c r="Q232" s="52">
        <v>1419</v>
      </c>
      <c r="R232" s="52">
        <v>1476</v>
      </c>
      <c r="S232" s="52">
        <v>1426</v>
      </c>
      <c r="T232" s="52">
        <v>1489</v>
      </c>
      <c r="U232" s="52">
        <v>1568</v>
      </c>
      <c r="V232" s="52">
        <v>1465</v>
      </c>
      <c r="W232" s="52">
        <v>1449</v>
      </c>
      <c r="X232" s="52">
        <v>1452</v>
      </c>
      <c r="Y232" s="52">
        <v>1553</v>
      </c>
      <c r="Z232" s="52">
        <v>1518</v>
      </c>
      <c r="AA232" s="52">
        <v>1492</v>
      </c>
      <c r="AB232" s="52">
        <v>1371</v>
      </c>
      <c r="AC232" s="52">
        <v>1449</v>
      </c>
      <c r="AD232" s="52">
        <v>1433</v>
      </c>
      <c r="AE232" s="52">
        <v>1643</v>
      </c>
      <c r="AF232" s="52">
        <v>2720</v>
      </c>
      <c r="AG232" s="52">
        <v>3263</v>
      </c>
      <c r="AH232" s="52">
        <v>3608</v>
      </c>
      <c r="AI232" s="52">
        <v>3528</v>
      </c>
      <c r="AJ232" s="52">
        <v>3330</v>
      </c>
      <c r="AK232" s="52">
        <v>3224</v>
      </c>
      <c r="AL232" s="52">
        <v>2822</v>
      </c>
      <c r="AM232" s="52">
        <v>2918</v>
      </c>
      <c r="AN232" s="52">
        <v>2901</v>
      </c>
      <c r="AO232" s="52">
        <v>3065</v>
      </c>
      <c r="AP232" s="52">
        <v>3225</v>
      </c>
      <c r="AQ232" s="52">
        <v>2855</v>
      </c>
      <c r="AR232" s="52">
        <v>2544</v>
      </c>
      <c r="AS232" s="52">
        <v>2294</v>
      </c>
      <c r="AT232" s="52">
        <v>2118</v>
      </c>
      <c r="AU232" s="52">
        <v>2201</v>
      </c>
      <c r="AV232" s="52">
        <v>2126</v>
      </c>
      <c r="AW232" s="52">
        <v>1964</v>
      </c>
      <c r="AX232" s="52">
        <v>2115</v>
      </c>
      <c r="AY232" s="52">
        <v>2186</v>
      </c>
      <c r="AZ232" s="52">
        <v>2060</v>
      </c>
      <c r="BA232" s="52">
        <v>1851</v>
      </c>
      <c r="BB232" s="52">
        <v>1956</v>
      </c>
      <c r="BC232" s="52">
        <v>1868</v>
      </c>
      <c r="BD232" s="52">
        <v>1727</v>
      </c>
      <c r="BE232" s="52">
        <v>1846</v>
      </c>
      <c r="BF232" s="52">
        <v>1752</v>
      </c>
      <c r="BG232" s="52">
        <v>1930</v>
      </c>
      <c r="BH232" s="52">
        <v>2044</v>
      </c>
      <c r="BI232" s="52">
        <v>2083</v>
      </c>
      <c r="BJ232" s="52">
        <v>2091</v>
      </c>
      <c r="BK232" s="52">
        <v>1897</v>
      </c>
      <c r="BL232" s="52">
        <v>2047</v>
      </c>
      <c r="BM232" s="52">
        <v>2028</v>
      </c>
      <c r="BN232" s="52">
        <v>2045</v>
      </c>
      <c r="BO232" s="52">
        <v>2085</v>
      </c>
      <c r="BP232" s="52">
        <v>2015</v>
      </c>
      <c r="BQ232" s="52">
        <v>1908</v>
      </c>
      <c r="BR232" s="52">
        <v>1732</v>
      </c>
      <c r="BS232" s="52">
        <v>1648</v>
      </c>
      <c r="BT232" s="52">
        <v>1478</v>
      </c>
      <c r="BU232" s="52">
        <v>1481</v>
      </c>
      <c r="BV232" s="52">
        <v>1325</v>
      </c>
      <c r="BW232" s="52">
        <v>1287</v>
      </c>
      <c r="BX232" s="52">
        <v>1225</v>
      </c>
      <c r="BY232" s="52">
        <v>1141</v>
      </c>
      <c r="BZ232" s="52">
        <v>1109</v>
      </c>
      <c r="CA232" s="52">
        <v>1099</v>
      </c>
      <c r="CB232" s="52">
        <v>993</v>
      </c>
      <c r="CC232" s="52">
        <v>929</v>
      </c>
      <c r="CD232" s="52">
        <v>998</v>
      </c>
      <c r="CE232" s="52">
        <v>968</v>
      </c>
      <c r="CF232" s="52">
        <v>1020</v>
      </c>
      <c r="CG232" s="52">
        <v>1135</v>
      </c>
      <c r="CH232" s="52">
        <v>1160</v>
      </c>
      <c r="CI232" s="52">
        <v>851</v>
      </c>
      <c r="CJ232" s="52">
        <v>685</v>
      </c>
      <c r="CK232" s="52">
        <v>815</v>
      </c>
      <c r="CL232" s="52">
        <v>683</v>
      </c>
      <c r="CM232" s="52">
        <v>557</v>
      </c>
      <c r="CN232" s="52">
        <v>488</v>
      </c>
      <c r="CO232" s="52">
        <v>536</v>
      </c>
      <c r="CP232" s="52">
        <v>471</v>
      </c>
      <c r="CQ232" s="52">
        <v>496</v>
      </c>
      <c r="CR232" s="52">
        <v>450</v>
      </c>
      <c r="CS232" s="52">
        <v>365</v>
      </c>
      <c r="CT232" s="52">
        <v>339</v>
      </c>
      <c r="CU232" s="52">
        <v>340</v>
      </c>
      <c r="CV232" s="52">
        <v>315</v>
      </c>
      <c r="CW232" s="52">
        <v>238</v>
      </c>
      <c r="CX232" s="52">
        <v>229</v>
      </c>
      <c r="CY232" s="52">
        <v>821</v>
      </c>
      <c r="CZ232" s="52">
        <v>1175</v>
      </c>
      <c r="DA232" s="52">
        <v>1196</v>
      </c>
      <c r="DB232" s="52">
        <v>1228</v>
      </c>
      <c r="DC232" s="52">
        <v>1282</v>
      </c>
      <c r="DD232" s="52">
        <v>1391</v>
      </c>
      <c r="DE232" s="52">
        <v>1385</v>
      </c>
      <c r="DF232" s="52">
        <v>1322</v>
      </c>
      <c r="DG232" s="52">
        <v>1437</v>
      </c>
      <c r="DH232" s="52">
        <v>1514</v>
      </c>
      <c r="DI232" s="52">
        <v>1364</v>
      </c>
      <c r="DJ232" s="52">
        <v>1489</v>
      </c>
      <c r="DK232" s="52">
        <v>1396</v>
      </c>
      <c r="DL232" s="52">
        <v>1430</v>
      </c>
      <c r="DM232" s="52">
        <v>1427</v>
      </c>
      <c r="DN232" s="52">
        <v>1404</v>
      </c>
      <c r="DO232" s="52">
        <v>1336</v>
      </c>
      <c r="DP232" s="52">
        <v>1338</v>
      </c>
      <c r="DQ232" s="52">
        <v>1362</v>
      </c>
      <c r="DR232" s="52">
        <v>1624</v>
      </c>
      <c r="DS232" s="52">
        <v>3222</v>
      </c>
      <c r="DT232" s="52">
        <v>3807</v>
      </c>
      <c r="DU232" s="52">
        <v>4071</v>
      </c>
      <c r="DV232" s="52">
        <v>3781</v>
      </c>
      <c r="DW232" s="52">
        <v>3265</v>
      </c>
      <c r="DX232" s="52">
        <v>2690</v>
      </c>
      <c r="DY232" s="52">
        <v>2481</v>
      </c>
      <c r="DZ232" s="52">
        <v>2650</v>
      </c>
      <c r="EA232" s="52">
        <v>2590</v>
      </c>
      <c r="EB232" s="52">
        <v>2666</v>
      </c>
      <c r="EC232" s="52">
        <v>2852</v>
      </c>
      <c r="ED232" s="52">
        <v>2498</v>
      </c>
      <c r="EE232" s="52">
        <v>2141</v>
      </c>
      <c r="EF232" s="52">
        <v>1994</v>
      </c>
      <c r="EG232" s="52">
        <v>1949</v>
      </c>
      <c r="EH232" s="52">
        <v>1964</v>
      </c>
      <c r="EI232" s="52">
        <v>1764</v>
      </c>
      <c r="EJ232" s="52">
        <v>1812</v>
      </c>
      <c r="EK232" s="52">
        <v>1848</v>
      </c>
      <c r="EL232" s="52">
        <v>1774</v>
      </c>
      <c r="EM232" s="52">
        <v>1915</v>
      </c>
      <c r="EN232" s="52">
        <v>1940</v>
      </c>
      <c r="EO232" s="52">
        <v>1819</v>
      </c>
      <c r="EP232" s="52">
        <v>1779</v>
      </c>
      <c r="EQ232" s="52">
        <v>1810</v>
      </c>
      <c r="ER232" s="52">
        <v>1829</v>
      </c>
      <c r="ES232" s="52">
        <v>1714</v>
      </c>
      <c r="ET232" s="52">
        <v>1768</v>
      </c>
      <c r="EU232" s="52">
        <v>2025</v>
      </c>
      <c r="EV232" s="52">
        <v>1982</v>
      </c>
      <c r="EW232" s="52">
        <v>1928</v>
      </c>
      <c r="EX232" s="52">
        <v>1902</v>
      </c>
      <c r="EY232" s="52">
        <v>1985</v>
      </c>
      <c r="EZ232" s="52">
        <v>1950</v>
      </c>
      <c r="FA232" s="52">
        <v>1960</v>
      </c>
      <c r="FB232" s="52">
        <v>2004</v>
      </c>
      <c r="FC232" s="52">
        <v>1991</v>
      </c>
      <c r="FD232" s="52">
        <v>1916</v>
      </c>
      <c r="FE232" s="52">
        <v>1822</v>
      </c>
      <c r="FF232" s="52">
        <v>1685</v>
      </c>
      <c r="FG232" s="52">
        <v>1550</v>
      </c>
      <c r="FH232" s="52">
        <v>1497</v>
      </c>
      <c r="FI232" s="52">
        <v>1320</v>
      </c>
      <c r="FJ232" s="52">
        <v>1311</v>
      </c>
      <c r="FK232" s="52">
        <v>1221</v>
      </c>
      <c r="FL232" s="52">
        <v>1123</v>
      </c>
      <c r="FM232" s="52">
        <v>1163</v>
      </c>
      <c r="FN232" s="52">
        <v>1142</v>
      </c>
      <c r="FO232" s="52">
        <v>1065</v>
      </c>
      <c r="FP232" s="52">
        <v>995</v>
      </c>
      <c r="FQ232" s="52">
        <v>1000</v>
      </c>
      <c r="FR232" s="52">
        <v>1026</v>
      </c>
      <c r="FS232" s="52">
        <v>1025</v>
      </c>
      <c r="FT232" s="52">
        <v>1044</v>
      </c>
      <c r="FU232" s="52">
        <v>1126</v>
      </c>
      <c r="FV232" s="52">
        <v>897</v>
      </c>
      <c r="FW232" s="52">
        <v>886</v>
      </c>
      <c r="FX232" s="52">
        <v>816</v>
      </c>
      <c r="FY232" s="52">
        <v>831</v>
      </c>
      <c r="FZ232" s="52">
        <v>666</v>
      </c>
      <c r="GA232" s="52">
        <v>663</v>
      </c>
      <c r="GB232" s="52">
        <v>619</v>
      </c>
      <c r="GC232" s="52">
        <v>620</v>
      </c>
      <c r="GD232" s="52">
        <v>599</v>
      </c>
      <c r="GE232" s="52">
        <v>541</v>
      </c>
      <c r="GF232" s="52">
        <v>584</v>
      </c>
      <c r="GG232" s="52">
        <v>460</v>
      </c>
      <c r="GH232" s="52">
        <v>424</v>
      </c>
      <c r="GI232" s="52">
        <v>436</v>
      </c>
      <c r="GJ232" s="52">
        <v>371</v>
      </c>
      <c r="GK232" s="52">
        <v>355</v>
      </c>
      <c r="GL232" s="53">
        <v>1573</v>
      </c>
    </row>
    <row r="233" spans="1:194" s="1" customFormat="1" hidden="1" x14ac:dyDescent="0.25">
      <c r="A233" s="31" t="s">
        <v>247</v>
      </c>
      <c r="B233" s="1" t="s">
        <v>465</v>
      </c>
      <c r="C233" s="30" t="str">
        <f t="shared" si="94"/>
        <v>LA England - Bristol, City of</v>
      </c>
      <c r="D233" s="51">
        <f t="shared" si="85"/>
        <v>185713</v>
      </c>
      <c r="E233" s="51">
        <f t="shared" si="86"/>
        <v>185746</v>
      </c>
      <c r="F233" s="52">
        <f t="shared" si="87"/>
        <v>465866</v>
      </c>
      <c r="G233" s="52">
        <f t="shared" si="88"/>
        <v>234262</v>
      </c>
      <c r="H233" s="53">
        <f t="shared" si="89"/>
        <v>231604</v>
      </c>
      <c r="I233" s="53">
        <f t="shared" si="90"/>
        <v>185713</v>
      </c>
      <c r="J233" s="53">
        <f t="shared" si="91"/>
        <v>185746</v>
      </c>
      <c r="K233" s="50">
        <f t="shared" si="92"/>
        <v>48549</v>
      </c>
      <c r="L233" s="51">
        <f t="shared" si="93"/>
        <v>45858</v>
      </c>
      <c r="M233" s="52">
        <v>2789</v>
      </c>
      <c r="N233" s="52">
        <v>2875</v>
      </c>
      <c r="O233" s="52">
        <v>2857</v>
      </c>
      <c r="P233" s="52">
        <v>3001</v>
      </c>
      <c r="Q233" s="52">
        <v>2847</v>
      </c>
      <c r="R233" s="52">
        <v>2906</v>
      </c>
      <c r="S233" s="52">
        <v>2857</v>
      </c>
      <c r="T233" s="52">
        <v>2865</v>
      </c>
      <c r="U233" s="52">
        <v>2978</v>
      </c>
      <c r="V233" s="52">
        <v>2789</v>
      </c>
      <c r="W233" s="52">
        <v>2777</v>
      </c>
      <c r="X233" s="52">
        <v>2606</v>
      </c>
      <c r="Y233" s="52">
        <v>2724</v>
      </c>
      <c r="Z233" s="52">
        <v>2547</v>
      </c>
      <c r="AA233" s="52">
        <v>2336</v>
      </c>
      <c r="AB233" s="52">
        <v>2273</v>
      </c>
      <c r="AC233" s="52">
        <v>2288</v>
      </c>
      <c r="AD233" s="52">
        <v>2234</v>
      </c>
      <c r="AE233" s="52">
        <v>2307</v>
      </c>
      <c r="AF233" s="52">
        <v>3953</v>
      </c>
      <c r="AG233" s="52">
        <v>4961</v>
      </c>
      <c r="AH233" s="52">
        <v>5338</v>
      </c>
      <c r="AI233" s="52">
        <v>5390</v>
      </c>
      <c r="AJ233" s="52">
        <v>5132</v>
      </c>
      <c r="AK233" s="52">
        <v>5075</v>
      </c>
      <c r="AL233" s="52">
        <v>5018</v>
      </c>
      <c r="AM233" s="52">
        <v>5089</v>
      </c>
      <c r="AN233" s="52">
        <v>5309</v>
      </c>
      <c r="AO233" s="52">
        <v>4885</v>
      </c>
      <c r="AP233" s="52">
        <v>5724</v>
      </c>
      <c r="AQ233" s="52">
        <v>5447</v>
      </c>
      <c r="AR233" s="52">
        <v>4832</v>
      </c>
      <c r="AS233" s="52">
        <v>4676</v>
      </c>
      <c r="AT233" s="52">
        <v>4276</v>
      </c>
      <c r="AU233" s="52">
        <v>3886</v>
      </c>
      <c r="AV233" s="52">
        <v>3942</v>
      </c>
      <c r="AW233" s="52">
        <v>3571</v>
      </c>
      <c r="AX233" s="52">
        <v>3458</v>
      </c>
      <c r="AY233" s="52">
        <v>3309</v>
      </c>
      <c r="AZ233" s="52">
        <v>3159</v>
      </c>
      <c r="BA233" s="52">
        <v>3308</v>
      </c>
      <c r="BB233" s="52">
        <v>2930</v>
      </c>
      <c r="BC233" s="52">
        <v>2827</v>
      </c>
      <c r="BD233" s="52">
        <v>2760</v>
      </c>
      <c r="BE233" s="52">
        <v>2553</v>
      </c>
      <c r="BF233" s="52">
        <v>2530</v>
      </c>
      <c r="BG233" s="52">
        <v>2436</v>
      </c>
      <c r="BH233" s="52">
        <v>2432</v>
      </c>
      <c r="BI233" s="52">
        <v>2482</v>
      </c>
      <c r="BJ233" s="52">
        <v>2611</v>
      </c>
      <c r="BK233" s="52">
        <v>2354</v>
      </c>
      <c r="BL233" s="52">
        <v>2430</v>
      </c>
      <c r="BM233" s="52">
        <v>2409</v>
      </c>
      <c r="BN233" s="52">
        <v>2518</v>
      </c>
      <c r="BO233" s="52">
        <v>2380</v>
      </c>
      <c r="BP233" s="52">
        <v>2501</v>
      </c>
      <c r="BQ233" s="52">
        <v>2297</v>
      </c>
      <c r="BR233" s="52">
        <v>2246</v>
      </c>
      <c r="BS233" s="52">
        <v>2298</v>
      </c>
      <c r="BT233" s="52">
        <v>2031</v>
      </c>
      <c r="BU233" s="52">
        <v>1842</v>
      </c>
      <c r="BV233" s="52">
        <v>1955</v>
      </c>
      <c r="BW233" s="52">
        <v>1858</v>
      </c>
      <c r="BX233" s="52">
        <v>1835</v>
      </c>
      <c r="BY233" s="52">
        <v>1697</v>
      </c>
      <c r="BZ233" s="52">
        <v>1677</v>
      </c>
      <c r="CA233" s="52">
        <v>1681</v>
      </c>
      <c r="CB233" s="52">
        <v>1554</v>
      </c>
      <c r="CC233" s="52">
        <v>1522</v>
      </c>
      <c r="CD233" s="52">
        <v>1543</v>
      </c>
      <c r="CE233" s="52">
        <v>1502</v>
      </c>
      <c r="CF233" s="52">
        <v>1506</v>
      </c>
      <c r="CG233" s="52">
        <v>1595</v>
      </c>
      <c r="CH233" s="52">
        <v>1652</v>
      </c>
      <c r="CI233" s="52">
        <v>1287</v>
      </c>
      <c r="CJ233" s="52">
        <v>1163</v>
      </c>
      <c r="CK233" s="52">
        <v>1100</v>
      </c>
      <c r="CL233" s="52">
        <v>1060</v>
      </c>
      <c r="CM233" s="52">
        <v>903</v>
      </c>
      <c r="CN233" s="52">
        <v>805</v>
      </c>
      <c r="CO233" s="52">
        <v>874</v>
      </c>
      <c r="CP233" s="52">
        <v>829</v>
      </c>
      <c r="CQ233" s="52">
        <v>740</v>
      </c>
      <c r="CR233" s="52">
        <v>682</v>
      </c>
      <c r="CS233" s="52">
        <v>557</v>
      </c>
      <c r="CT233" s="52">
        <v>547</v>
      </c>
      <c r="CU233" s="52">
        <v>454</v>
      </c>
      <c r="CV233" s="52">
        <v>437</v>
      </c>
      <c r="CW233" s="52">
        <v>403</v>
      </c>
      <c r="CX233" s="52">
        <v>300</v>
      </c>
      <c r="CY233" s="52">
        <v>1083</v>
      </c>
      <c r="CZ233" s="52">
        <v>2604</v>
      </c>
      <c r="DA233" s="52">
        <v>2637</v>
      </c>
      <c r="DB233" s="52">
        <v>2601</v>
      </c>
      <c r="DC233" s="52">
        <v>2651</v>
      </c>
      <c r="DD233" s="52">
        <v>2784</v>
      </c>
      <c r="DE233" s="52">
        <v>2671</v>
      </c>
      <c r="DF233" s="52">
        <v>2725</v>
      </c>
      <c r="DG233" s="52">
        <v>2717</v>
      </c>
      <c r="DH233" s="52">
        <v>2876</v>
      </c>
      <c r="DI233" s="52">
        <v>2659</v>
      </c>
      <c r="DJ233" s="52">
        <v>2624</v>
      </c>
      <c r="DK233" s="52">
        <v>2459</v>
      </c>
      <c r="DL233" s="52">
        <v>2499</v>
      </c>
      <c r="DM233" s="52">
        <v>2509</v>
      </c>
      <c r="DN233" s="52">
        <v>2395</v>
      </c>
      <c r="DO233" s="52">
        <v>2276</v>
      </c>
      <c r="DP233" s="52">
        <v>2132</v>
      </c>
      <c r="DQ233" s="52">
        <v>2039</v>
      </c>
      <c r="DR233" s="52">
        <v>2386</v>
      </c>
      <c r="DS233" s="52">
        <v>4280</v>
      </c>
      <c r="DT233" s="52">
        <v>5504</v>
      </c>
      <c r="DU233" s="52">
        <v>5554</v>
      </c>
      <c r="DV233" s="52">
        <v>5313</v>
      </c>
      <c r="DW233" s="52">
        <v>4973</v>
      </c>
      <c r="DX233" s="52">
        <v>4801</v>
      </c>
      <c r="DY233" s="52">
        <v>5087</v>
      </c>
      <c r="DZ233" s="52">
        <v>5236</v>
      </c>
      <c r="EA233" s="52">
        <v>4690</v>
      </c>
      <c r="EB233" s="52">
        <v>4939</v>
      </c>
      <c r="EC233" s="52">
        <v>4953</v>
      </c>
      <c r="ED233" s="52">
        <v>4668</v>
      </c>
      <c r="EE233" s="52">
        <v>4381</v>
      </c>
      <c r="EF233" s="52">
        <v>4158</v>
      </c>
      <c r="EG233" s="52">
        <v>3797</v>
      </c>
      <c r="EH233" s="52">
        <v>3574</v>
      </c>
      <c r="EI233" s="52">
        <v>3220</v>
      </c>
      <c r="EJ233" s="52">
        <v>3369</v>
      </c>
      <c r="EK233" s="52">
        <v>3277</v>
      </c>
      <c r="EL233" s="52">
        <v>3127</v>
      </c>
      <c r="EM233" s="52">
        <v>3105</v>
      </c>
      <c r="EN233" s="52">
        <v>2882</v>
      </c>
      <c r="EO233" s="52">
        <v>2605</v>
      </c>
      <c r="EP233" s="52">
        <v>2475</v>
      </c>
      <c r="EQ233" s="52">
        <v>2405</v>
      </c>
      <c r="ER233" s="52">
        <v>2482</v>
      </c>
      <c r="ES233" s="52">
        <v>2424</v>
      </c>
      <c r="ET233" s="52">
        <v>2421</v>
      </c>
      <c r="EU233" s="52">
        <v>2405</v>
      </c>
      <c r="EV233" s="52">
        <v>2448</v>
      </c>
      <c r="EW233" s="52">
        <v>2420</v>
      </c>
      <c r="EX233" s="52">
        <v>2461</v>
      </c>
      <c r="EY233" s="52">
        <v>2399</v>
      </c>
      <c r="EZ233" s="52">
        <v>2338</v>
      </c>
      <c r="FA233" s="52">
        <v>2478</v>
      </c>
      <c r="FB233" s="52">
        <v>2505</v>
      </c>
      <c r="FC233" s="52">
        <v>2385</v>
      </c>
      <c r="FD233" s="52">
        <v>2394</v>
      </c>
      <c r="FE233" s="52">
        <v>2394</v>
      </c>
      <c r="FF233" s="52">
        <v>2243</v>
      </c>
      <c r="FG233" s="52">
        <v>2165</v>
      </c>
      <c r="FH233" s="52">
        <v>2084</v>
      </c>
      <c r="FI233" s="52">
        <v>2026</v>
      </c>
      <c r="FJ233" s="52">
        <v>2057</v>
      </c>
      <c r="FK233" s="52">
        <v>1870</v>
      </c>
      <c r="FL233" s="52">
        <v>1770</v>
      </c>
      <c r="FM233" s="52">
        <v>1710</v>
      </c>
      <c r="FN233" s="52">
        <v>1753</v>
      </c>
      <c r="FO233" s="52">
        <v>1747</v>
      </c>
      <c r="FP233" s="52">
        <v>1620</v>
      </c>
      <c r="FQ233" s="52">
        <v>1537</v>
      </c>
      <c r="FR233" s="52">
        <v>1634</v>
      </c>
      <c r="FS233" s="52">
        <v>1634</v>
      </c>
      <c r="FT233" s="52">
        <v>1696</v>
      </c>
      <c r="FU233" s="52">
        <v>1783</v>
      </c>
      <c r="FV233" s="52">
        <v>1275</v>
      </c>
      <c r="FW233" s="52">
        <v>1304</v>
      </c>
      <c r="FX233" s="52">
        <v>1287</v>
      </c>
      <c r="FY233" s="52">
        <v>1287</v>
      </c>
      <c r="FZ233" s="52">
        <v>1113</v>
      </c>
      <c r="GA233" s="52">
        <v>965</v>
      </c>
      <c r="GB233" s="52">
        <v>995</v>
      </c>
      <c r="GC233" s="52">
        <v>982</v>
      </c>
      <c r="GD233" s="52">
        <v>918</v>
      </c>
      <c r="GE233" s="52">
        <v>915</v>
      </c>
      <c r="GF233" s="52">
        <v>862</v>
      </c>
      <c r="GG233" s="52">
        <v>819</v>
      </c>
      <c r="GH233" s="52">
        <v>709</v>
      </c>
      <c r="GI233" s="52">
        <v>652</v>
      </c>
      <c r="GJ233" s="52">
        <v>669</v>
      </c>
      <c r="GK233" s="52">
        <v>534</v>
      </c>
      <c r="GL233" s="53">
        <v>2418</v>
      </c>
    </row>
    <row r="234" spans="1:194" s="1" customFormat="1" hidden="1" x14ac:dyDescent="0.25">
      <c r="A234" s="31" t="s">
        <v>247</v>
      </c>
      <c r="B234" s="1" t="s">
        <v>466</v>
      </c>
      <c r="C234" s="30" t="str">
        <f t="shared" si="94"/>
        <v>LA England - Broadland</v>
      </c>
      <c r="D234" s="51">
        <f t="shared" si="85"/>
        <v>51709</v>
      </c>
      <c r="E234" s="51">
        <f t="shared" si="86"/>
        <v>55874</v>
      </c>
      <c r="F234" s="52">
        <f t="shared" si="87"/>
        <v>131931</v>
      </c>
      <c r="G234" s="52">
        <f t="shared" si="88"/>
        <v>64205</v>
      </c>
      <c r="H234" s="53">
        <f t="shared" si="89"/>
        <v>67726</v>
      </c>
      <c r="I234" s="53">
        <f t="shared" si="90"/>
        <v>51709</v>
      </c>
      <c r="J234" s="53">
        <f t="shared" si="91"/>
        <v>55874</v>
      </c>
      <c r="K234" s="50">
        <f t="shared" si="92"/>
        <v>12496</v>
      </c>
      <c r="L234" s="51">
        <f t="shared" si="93"/>
        <v>11852</v>
      </c>
      <c r="M234" s="52">
        <v>533</v>
      </c>
      <c r="N234" s="52">
        <v>562</v>
      </c>
      <c r="O234" s="52">
        <v>607</v>
      </c>
      <c r="P234" s="52">
        <v>671</v>
      </c>
      <c r="Q234" s="52">
        <v>669</v>
      </c>
      <c r="R234" s="52">
        <v>674</v>
      </c>
      <c r="S234" s="52">
        <v>653</v>
      </c>
      <c r="T234" s="52">
        <v>737</v>
      </c>
      <c r="U234" s="52">
        <v>774</v>
      </c>
      <c r="V234" s="52">
        <v>765</v>
      </c>
      <c r="W234" s="52">
        <v>765</v>
      </c>
      <c r="X234" s="52">
        <v>766</v>
      </c>
      <c r="Y234" s="52">
        <v>752</v>
      </c>
      <c r="Z234" s="52">
        <v>772</v>
      </c>
      <c r="AA234" s="52">
        <v>656</v>
      </c>
      <c r="AB234" s="52">
        <v>759</v>
      </c>
      <c r="AC234" s="52">
        <v>656</v>
      </c>
      <c r="AD234" s="52">
        <v>725</v>
      </c>
      <c r="AE234" s="52">
        <v>621</v>
      </c>
      <c r="AF234" s="52">
        <v>541</v>
      </c>
      <c r="AG234" s="52">
        <v>485</v>
      </c>
      <c r="AH234" s="52">
        <v>568</v>
      </c>
      <c r="AI234" s="52">
        <v>579</v>
      </c>
      <c r="AJ234" s="52">
        <v>609</v>
      </c>
      <c r="AK234" s="52">
        <v>632</v>
      </c>
      <c r="AL234" s="52">
        <v>655</v>
      </c>
      <c r="AM234" s="52">
        <v>639</v>
      </c>
      <c r="AN234" s="52">
        <v>573</v>
      </c>
      <c r="AO234" s="52">
        <v>648</v>
      </c>
      <c r="AP234" s="52">
        <v>612</v>
      </c>
      <c r="AQ234" s="52">
        <v>701</v>
      </c>
      <c r="AR234" s="52">
        <v>662</v>
      </c>
      <c r="AS234" s="52">
        <v>734</v>
      </c>
      <c r="AT234" s="52">
        <v>649</v>
      </c>
      <c r="AU234" s="52">
        <v>707</v>
      </c>
      <c r="AV234" s="52">
        <v>703</v>
      </c>
      <c r="AW234" s="52">
        <v>681</v>
      </c>
      <c r="AX234" s="52">
        <v>712</v>
      </c>
      <c r="AY234" s="52">
        <v>671</v>
      </c>
      <c r="AZ234" s="52">
        <v>686</v>
      </c>
      <c r="BA234" s="52">
        <v>785</v>
      </c>
      <c r="BB234" s="52">
        <v>749</v>
      </c>
      <c r="BC234" s="52">
        <v>666</v>
      </c>
      <c r="BD234" s="52">
        <v>782</v>
      </c>
      <c r="BE234" s="52">
        <v>660</v>
      </c>
      <c r="BF234" s="52">
        <v>807</v>
      </c>
      <c r="BG234" s="52">
        <v>827</v>
      </c>
      <c r="BH234" s="52">
        <v>907</v>
      </c>
      <c r="BI234" s="52">
        <v>923</v>
      </c>
      <c r="BJ234" s="52">
        <v>887</v>
      </c>
      <c r="BK234" s="52">
        <v>959</v>
      </c>
      <c r="BL234" s="52">
        <v>1015</v>
      </c>
      <c r="BM234" s="52">
        <v>940</v>
      </c>
      <c r="BN234" s="52">
        <v>971</v>
      </c>
      <c r="BO234" s="52">
        <v>992</v>
      </c>
      <c r="BP234" s="52">
        <v>1033</v>
      </c>
      <c r="BQ234" s="52">
        <v>965</v>
      </c>
      <c r="BR234" s="52">
        <v>990</v>
      </c>
      <c r="BS234" s="52">
        <v>965</v>
      </c>
      <c r="BT234" s="52">
        <v>926</v>
      </c>
      <c r="BU234" s="52">
        <v>846</v>
      </c>
      <c r="BV234" s="52">
        <v>853</v>
      </c>
      <c r="BW234" s="52">
        <v>825</v>
      </c>
      <c r="BX234" s="52">
        <v>817</v>
      </c>
      <c r="BY234" s="52">
        <v>865</v>
      </c>
      <c r="BZ234" s="52">
        <v>749</v>
      </c>
      <c r="CA234" s="52">
        <v>776</v>
      </c>
      <c r="CB234" s="52">
        <v>806</v>
      </c>
      <c r="CC234" s="52">
        <v>728</v>
      </c>
      <c r="CD234" s="52">
        <v>805</v>
      </c>
      <c r="CE234" s="52">
        <v>833</v>
      </c>
      <c r="CF234" s="52">
        <v>867</v>
      </c>
      <c r="CG234" s="52">
        <v>950</v>
      </c>
      <c r="CH234" s="52">
        <v>1023</v>
      </c>
      <c r="CI234" s="52">
        <v>784</v>
      </c>
      <c r="CJ234" s="52">
        <v>741</v>
      </c>
      <c r="CK234" s="52">
        <v>772</v>
      </c>
      <c r="CL234" s="52">
        <v>624</v>
      </c>
      <c r="CM234" s="52">
        <v>580</v>
      </c>
      <c r="CN234" s="52">
        <v>532</v>
      </c>
      <c r="CO234" s="52">
        <v>474</v>
      </c>
      <c r="CP234" s="52">
        <v>513</v>
      </c>
      <c r="CQ234" s="52">
        <v>475</v>
      </c>
      <c r="CR234" s="52">
        <v>463</v>
      </c>
      <c r="CS234" s="52">
        <v>358</v>
      </c>
      <c r="CT234" s="52">
        <v>328</v>
      </c>
      <c r="CU234" s="52">
        <v>264</v>
      </c>
      <c r="CV234" s="52">
        <v>266</v>
      </c>
      <c r="CW234" s="52">
        <v>249</v>
      </c>
      <c r="CX234" s="52">
        <v>199</v>
      </c>
      <c r="CY234" s="52">
        <v>527</v>
      </c>
      <c r="CZ234" s="52">
        <v>507</v>
      </c>
      <c r="DA234" s="52">
        <v>585</v>
      </c>
      <c r="DB234" s="52">
        <v>554</v>
      </c>
      <c r="DC234" s="52">
        <v>614</v>
      </c>
      <c r="DD234" s="52">
        <v>674</v>
      </c>
      <c r="DE234" s="52">
        <v>635</v>
      </c>
      <c r="DF234" s="52">
        <v>640</v>
      </c>
      <c r="DG234" s="52">
        <v>704</v>
      </c>
      <c r="DH234" s="52">
        <v>744</v>
      </c>
      <c r="DI234" s="52">
        <v>726</v>
      </c>
      <c r="DJ234" s="52">
        <v>638</v>
      </c>
      <c r="DK234" s="52">
        <v>724</v>
      </c>
      <c r="DL234" s="52">
        <v>694</v>
      </c>
      <c r="DM234" s="52">
        <v>737</v>
      </c>
      <c r="DN234" s="52">
        <v>662</v>
      </c>
      <c r="DO234" s="52">
        <v>675</v>
      </c>
      <c r="DP234" s="52">
        <v>672</v>
      </c>
      <c r="DQ234" s="52">
        <v>667</v>
      </c>
      <c r="DR234" s="52">
        <v>597</v>
      </c>
      <c r="DS234" s="52">
        <v>494</v>
      </c>
      <c r="DT234" s="52">
        <v>485</v>
      </c>
      <c r="DU234" s="52">
        <v>525</v>
      </c>
      <c r="DV234" s="52">
        <v>537</v>
      </c>
      <c r="DW234" s="52">
        <v>618</v>
      </c>
      <c r="DX234" s="52">
        <v>611</v>
      </c>
      <c r="DY234" s="52">
        <v>605</v>
      </c>
      <c r="DZ234" s="52">
        <v>661</v>
      </c>
      <c r="EA234" s="52">
        <v>592</v>
      </c>
      <c r="EB234" s="52">
        <v>652</v>
      </c>
      <c r="EC234" s="52">
        <v>724</v>
      </c>
      <c r="ED234" s="52">
        <v>648</v>
      </c>
      <c r="EE234" s="52">
        <v>774</v>
      </c>
      <c r="EF234" s="52">
        <v>721</v>
      </c>
      <c r="EG234" s="52">
        <v>730</v>
      </c>
      <c r="EH234" s="52">
        <v>759</v>
      </c>
      <c r="EI234" s="52">
        <v>794</v>
      </c>
      <c r="EJ234" s="52">
        <v>693</v>
      </c>
      <c r="EK234" s="52">
        <v>747</v>
      </c>
      <c r="EL234" s="52">
        <v>822</v>
      </c>
      <c r="EM234" s="52">
        <v>801</v>
      </c>
      <c r="EN234" s="52">
        <v>777</v>
      </c>
      <c r="EO234" s="52">
        <v>834</v>
      </c>
      <c r="EP234" s="52">
        <v>780</v>
      </c>
      <c r="EQ234" s="52">
        <v>687</v>
      </c>
      <c r="ER234" s="52">
        <v>744</v>
      </c>
      <c r="ES234" s="52">
        <v>829</v>
      </c>
      <c r="ET234" s="52">
        <v>902</v>
      </c>
      <c r="EU234" s="52">
        <v>850</v>
      </c>
      <c r="EV234" s="52">
        <v>955</v>
      </c>
      <c r="EW234" s="52">
        <v>1022</v>
      </c>
      <c r="EX234" s="52">
        <v>948</v>
      </c>
      <c r="EY234" s="52">
        <v>1022</v>
      </c>
      <c r="EZ234" s="52">
        <v>1028</v>
      </c>
      <c r="FA234" s="52">
        <v>970</v>
      </c>
      <c r="FB234" s="52">
        <v>1058</v>
      </c>
      <c r="FC234" s="52">
        <v>1048</v>
      </c>
      <c r="FD234" s="52">
        <v>972</v>
      </c>
      <c r="FE234" s="52">
        <v>989</v>
      </c>
      <c r="FF234" s="52">
        <v>1003</v>
      </c>
      <c r="FG234" s="52">
        <v>985</v>
      </c>
      <c r="FH234" s="52">
        <v>894</v>
      </c>
      <c r="FI234" s="52">
        <v>907</v>
      </c>
      <c r="FJ234" s="52">
        <v>913</v>
      </c>
      <c r="FK234" s="52">
        <v>875</v>
      </c>
      <c r="FL234" s="52">
        <v>885</v>
      </c>
      <c r="FM234" s="52">
        <v>835</v>
      </c>
      <c r="FN234" s="52">
        <v>905</v>
      </c>
      <c r="FO234" s="52">
        <v>839</v>
      </c>
      <c r="FP234" s="52">
        <v>840</v>
      </c>
      <c r="FQ234" s="52">
        <v>869</v>
      </c>
      <c r="FR234" s="52">
        <v>931</v>
      </c>
      <c r="FS234" s="52">
        <v>921</v>
      </c>
      <c r="FT234" s="52">
        <v>1012</v>
      </c>
      <c r="FU234" s="52">
        <v>1207</v>
      </c>
      <c r="FV234" s="52">
        <v>815</v>
      </c>
      <c r="FW234" s="52">
        <v>859</v>
      </c>
      <c r="FX234" s="52">
        <v>771</v>
      </c>
      <c r="FY234" s="52">
        <v>738</v>
      </c>
      <c r="FZ234" s="52">
        <v>589</v>
      </c>
      <c r="GA234" s="52">
        <v>583</v>
      </c>
      <c r="GB234" s="52">
        <v>581</v>
      </c>
      <c r="GC234" s="52">
        <v>566</v>
      </c>
      <c r="GD234" s="52">
        <v>550</v>
      </c>
      <c r="GE234" s="52">
        <v>506</v>
      </c>
      <c r="GF234" s="52">
        <v>475</v>
      </c>
      <c r="GG234" s="52">
        <v>447</v>
      </c>
      <c r="GH234" s="52">
        <v>406</v>
      </c>
      <c r="GI234" s="52">
        <v>337</v>
      </c>
      <c r="GJ234" s="52">
        <v>311</v>
      </c>
      <c r="GK234" s="52">
        <v>296</v>
      </c>
      <c r="GL234" s="53">
        <v>1218</v>
      </c>
    </row>
    <row r="235" spans="1:194" s="1" customFormat="1" hidden="1" x14ac:dyDescent="0.25">
      <c r="A235" s="31" t="s">
        <v>247</v>
      </c>
      <c r="B235" s="1" t="s">
        <v>467</v>
      </c>
      <c r="C235" s="30" t="str">
        <f t="shared" si="94"/>
        <v>LA England - Bromley</v>
      </c>
      <c r="D235" s="51">
        <f t="shared" si="85"/>
        <v>121442</v>
      </c>
      <c r="E235" s="51">
        <f t="shared" si="86"/>
        <v>135847</v>
      </c>
      <c r="F235" s="52">
        <f t="shared" si="87"/>
        <v>332752</v>
      </c>
      <c r="G235" s="52">
        <f t="shared" si="88"/>
        <v>160244</v>
      </c>
      <c r="H235" s="53">
        <f t="shared" si="89"/>
        <v>172508</v>
      </c>
      <c r="I235" s="53">
        <f t="shared" si="90"/>
        <v>121442</v>
      </c>
      <c r="J235" s="53">
        <f t="shared" si="91"/>
        <v>135847</v>
      </c>
      <c r="K235" s="50">
        <f t="shared" si="92"/>
        <v>38802</v>
      </c>
      <c r="L235" s="51">
        <f t="shared" si="93"/>
        <v>36661</v>
      </c>
      <c r="M235" s="52">
        <v>2040</v>
      </c>
      <c r="N235" s="52">
        <v>2053</v>
      </c>
      <c r="O235" s="52">
        <v>2173</v>
      </c>
      <c r="P235" s="52">
        <v>2217</v>
      </c>
      <c r="Q235" s="52">
        <v>2229</v>
      </c>
      <c r="R235" s="52">
        <v>2159</v>
      </c>
      <c r="S235" s="52">
        <v>2224</v>
      </c>
      <c r="T235" s="52">
        <v>2315</v>
      </c>
      <c r="U235" s="52">
        <v>2390</v>
      </c>
      <c r="V235" s="52">
        <v>2226</v>
      </c>
      <c r="W235" s="52">
        <v>2288</v>
      </c>
      <c r="X235" s="52">
        <v>2235</v>
      </c>
      <c r="Y235" s="52">
        <v>2187</v>
      </c>
      <c r="Z235" s="52">
        <v>2061</v>
      </c>
      <c r="AA235" s="52">
        <v>2178</v>
      </c>
      <c r="AB235" s="52">
        <v>1987</v>
      </c>
      <c r="AC235" s="52">
        <v>1930</v>
      </c>
      <c r="AD235" s="52">
        <v>1910</v>
      </c>
      <c r="AE235" s="52">
        <v>1666</v>
      </c>
      <c r="AF235" s="52">
        <v>1302</v>
      </c>
      <c r="AG235" s="52">
        <v>1153</v>
      </c>
      <c r="AH235" s="52">
        <v>1269</v>
      </c>
      <c r="AI235" s="52">
        <v>1509</v>
      </c>
      <c r="AJ235" s="52">
        <v>1688</v>
      </c>
      <c r="AK235" s="52">
        <v>1768</v>
      </c>
      <c r="AL235" s="52">
        <v>1694</v>
      </c>
      <c r="AM235" s="52">
        <v>1848</v>
      </c>
      <c r="AN235" s="52">
        <v>1750</v>
      </c>
      <c r="AO235" s="52">
        <v>1762</v>
      </c>
      <c r="AP235" s="52">
        <v>1761</v>
      </c>
      <c r="AQ235" s="52">
        <v>1886</v>
      </c>
      <c r="AR235" s="52">
        <v>2087</v>
      </c>
      <c r="AS235" s="52">
        <v>2102</v>
      </c>
      <c r="AT235" s="52">
        <v>1980</v>
      </c>
      <c r="AU235" s="52">
        <v>2063</v>
      </c>
      <c r="AV235" s="52">
        <v>2310</v>
      </c>
      <c r="AW235" s="52">
        <v>2267</v>
      </c>
      <c r="AX235" s="52">
        <v>2295</v>
      </c>
      <c r="AY235" s="52">
        <v>2330</v>
      </c>
      <c r="AZ235" s="52">
        <v>2489</v>
      </c>
      <c r="BA235" s="52">
        <v>2472</v>
      </c>
      <c r="BB235" s="52">
        <v>2528</v>
      </c>
      <c r="BC235" s="52">
        <v>2515</v>
      </c>
      <c r="BD235" s="52">
        <v>2366</v>
      </c>
      <c r="BE235" s="52">
        <v>2313</v>
      </c>
      <c r="BF235" s="52">
        <v>2257</v>
      </c>
      <c r="BG235" s="52">
        <v>2296</v>
      </c>
      <c r="BH235" s="52">
        <v>2366</v>
      </c>
      <c r="BI235" s="52">
        <v>2328</v>
      </c>
      <c r="BJ235" s="52">
        <v>2352</v>
      </c>
      <c r="BK235" s="52">
        <v>2454</v>
      </c>
      <c r="BL235" s="52">
        <v>2350</v>
      </c>
      <c r="BM235" s="52">
        <v>2264</v>
      </c>
      <c r="BN235" s="52">
        <v>2409</v>
      </c>
      <c r="BO235" s="52">
        <v>2323</v>
      </c>
      <c r="BP235" s="52">
        <v>2368</v>
      </c>
      <c r="BQ235" s="52">
        <v>2246</v>
      </c>
      <c r="BR235" s="52">
        <v>2080</v>
      </c>
      <c r="BS235" s="52">
        <v>2029</v>
      </c>
      <c r="BT235" s="52">
        <v>2047</v>
      </c>
      <c r="BU235" s="52">
        <v>1891</v>
      </c>
      <c r="BV235" s="52">
        <v>1793</v>
      </c>
      <c r="BW235" s="52">
        <v>1776</v>
      </c>
      <c r="BX235" s="52">
        <v>1638</v>
      </c>
      <c r="BY235" s="52">
        <v>1559</v>
      </c>
      <c r="BZ235" s="52">
        <v>1417</v>
      </c>
      <c r="CA235" s="52">
        <v>1402</v>
      </c>
      <c r="CB235" s="52">
        <v>1312</v>
      </c>
      <c r="CC235" s="52">
        <v>1317</v>
      </c>
      <c r="CD235" s="52">
        <v>1326</v>
      </c>
      <c r="CE235" s="52">
        <v>1331</v>
      </c>
      <c r="CF235" s="52">
        <v>1434</v>
      </c>
      <c r="CG235" s="52">
        <v>1430</v>
      </c>
      <c r="CH235" s="52">
        <v>1623</v>
      </c>
      <c r="CI235" s="52">
        <v>1251</v>
      </c>
      <c r="CJ235" s="52">
        <v>1102</v>
      </c>
      <c r="CK235" s="52">
        <v>1096</v>
      </c>
      <c r="CL235" s="52">
        <v>1050</v>
      </c>
      <c r="CM235" s="52">
        <v>858</v>
      </c>
      <c r="CN235" s="52">
        <v>749</v>
      </c>
      <c r="CO235" s="52">
        <v>741</v>
      </c>
      <c r="CP235" s="52">
        <v>769</v>
      </c>
      <c r="CQ235" s="52">
        <v>719</v>
      </c>
      <c r="CR235" s="52">
        <v>616</v>
      </c>
      <c r="CS235" s="52">
        <v>631</v>
      </c>
      <c r="CT235" s="52">
        <v>529</v>
      </c>
      <c r="CU235" s="52">
        <v>472</v>
      </c>
      <c r="CV235" s="52">
        <v>414</v>
      </c>
      <c r="CW235" s="52">
        <v>448</v>
      </c>
      <c r="CX235" s="52">
        <v>292</v>
      </c>
      <c r="CY235" s="52">
        <v>1114</v>
      </c>
      <c r="CZ235" s="52">
        <v>1843</v>
      </c>
      <c r="DA235" s="52">
        <v>1909</v>
      </c>
      <c r="DB235" s="52">
        <v>2002</v>
      </c>
      <c r="DC235" s="52">
        <v>2079</v>
      </c>
      <c r="DD235" s="52">
        <v>2163</v>
      </c>
      <c r="DE235" s="52">
        <v>2118</v>
      </c>
      <c r="DF235" s="52">
        <v>2144</v>
      </c>
      <c r="DG235" s="52">
        <v>2069</v>
      </c>
      <c r="DH235" s="52">
        <v>2228</v>
      </c>
      <c r="DI235" s="52">
        <v>2168</v>
      </c>
      <c r="DJ235" s="52">
        <v>2137</v>
      </c>
      <c r="DK235" s="52">
        <v>2056</v>
      </c>
      <c r="DL235" s="52">
        <v>2108</v>
      </c>
      <c r="DM235" s="52">
        <v>2085</v>
      </c>
      <c r="DN235" s="52">
        <v>1939</v>
      </c>
      <c r="DO235" s="52">
        <v>1848</v>
      </c>
      <c r="DP235" s="52">
        <v>1951</v>
      </c>
      <c r="DQ235" s="52">
        <v>1814</v>
      </c>
      <c r="DR235" s="52">
        <v>1634</v>
      </c>
      <c r="DS235" s="52">
        <v>1129</v>
      </c>
      <c r="DT235" s="52">
        <v>1030</v>
      </c>
      <c r="DU235" s="52">
        <v>1154</v>
      </c>
      <c r="DV235" s="52">
        <v>1327</v>
      </c>
      <c r="DW235" s="52">
        <v>1805</v>
      </c>
      <c r="DX235" s="52">
        <v>1614</v>
      </c>
      <c r="DY235" s="52">
        <v>1778</v>
      </c>
      <c r="DZ235" s="52">
        <v>1688</v>
      </c>
      <c r="EA235" s="52">
        <v>1861</v>
      </c>
      <c r="EB235" s="52">
        <v>1987</v>
      </c>
      <c r="EC235" s="52">
        <v>2126</v>
      </c>
      <c r="ED235" s="52">
        <v>2232</v>
      </c>
      <c r="EE235" s="52">
        <v>2296</v>
      </c>
      <c r="EF235" s="52">
        <v>2498</v>
      </c>
      <c r="EG235" s="52">
        <v>2411</v>
      </c>
      <c r="EH235" s="52">
        <v>2433</v>
      </c>
      <c r="EI235" s="52">
        <v>2502</v>
      </c>
      <c r="EJ235" s="52">
        <v>2548</v>
      </c>
      <c r="EK235" s="52">
        <v>2582</v>
      </c>
      <c r="EL235" s="52">
        <v>2752</v>
      </c>
      <c r="EM235" s="52">
        <v>2903</v>
      </c>
      <c r="EN235" s="52">
        <v>2689</v>
      </c>
      <c r="EO235" s="52">
        <v>2916</v>
      </c>
      <c r="EP235" s="52">
        <v>2539</v>
      </c>
      <c r="EQ235" s="52">
        <v>2564</v>
      </c>
      <c r="ER235" s="52">
        <v>2477</v>
      </c>
      <c r="ES235" s="52">
        <v>2496</v>
      </c>
      <c r="ET235" s="52">
        <v>2448</v>
      </c>
      <c r="EU235" s="52">
        <v>2481</v>
      </c>
      <c r="EV235" s="52">
        <v>2411</v>
      </c>
      <c r="EW235" s="52">
        <v>2540</v>
      </c>
      <c r="EX235" s="52">
        <v>2451</v>
      </c>
      <c r="EY235" s="52">
        <v>2557</v>
      </c>
      <c r="EZ235" s="52">
        <v>2563</v>
      </c>
      <c r="FA235" s="52">
        <v>2521</v>
      </c>
      <c r="FB235" s="52">
        <v>2531</v>
      </c>
      <c r="FC235" s="52">
        <v>2515</v>
      </c>
      <c r="FD235" s="52">
        <v>2502</v>
      </c>
      <c r="FE235" s="52">
        <v>2286</v>
      </c>
      <c r="FF235" s="52">
        <v>2214</v>
      </c>
      <c r="FG235" s="52">
        <v>2123</v>
      </c>
      <c r="FH235" s="52">
        <v>2024</v>
      </c>
      <c r="FI235" s="52">
        <v>1868</v>
      </c>
      <c r="FJ235" s="52">
        <v>1829</v>
      </c>
      <c r="FK235" s="52">
        <v>1737</v>
      </c>
      <c r="FL235" s="52">
        <v>1603</v>
      </c>
      <c r="FM235" s="52">
        <v>1564</v>
      </c>
      <c r="FN235" s="52">
        <v>1536</v>
      </c>
      <c r="FO235" s="52">
        <v>1525</v>
      </c>
      <c r="FP235" s="52">
        <v>1493</v>
      </c>
      <c r="FQ235" s="52">
        <v>1572</v>
      </c>
      <c r="FR235" s="52">
        <v>1563</v>
      </c>
      <c r="FS235" s="52">
        <v>1653</v>
      </c>
      <c r="FT235" s="52">
        <v>1762</v>
      </c>
      <c r="FU235" s="52">
        <v>1929</v>
      </c>
      <c r="FV235" s="52">
        <v>1491</v>
      </c>
      <c r="FW235" s="52">
        <v>1347</v>
      </c>
      <c r="FX235" s="52">
        <v>1278</v>
      </c>
      <c r="FY235" s="52">
        <v>1315</v>
      </c>
      <c r="FZ235" s="52">
        <v>1139</v>
      </c>
      <c r="GA235" s="52">
        <v>1019</v>
      </c>
      <c r="GB235" s="52">
        <v>1054</v>
      </c>
      <c r="GC235" s="52">
        <v>998</v>
      </c>
      <c r="GD235" s="52">
        <v>1022</v>
      </c>
      <c r="GE235" s="52">
        <v>974</v>
      </c>
      <c r="GF235" s="52">
        <v>869</v>
      </c>
      <c r="GG235" s="52">
        <v>797</v>
      </c>
      <c r="GH235" s="52">
        <v>703</v>
      </c>
      <c r="GI235" s="52">
        <v>706</v>
      </c>
      <c r="GJ235" s="52">
        <v>660</v>
      </c>
      <c r="GK235" s="52">
        <v>556</v>
      </c>
      <c r="GL235" s="53">
        <v>2147</v>
      </c>
    </row>
    <row r="236" spans="1:194" s="1" customFormat="1" hidden="1" x14ac:dyDescent="0.25">
      <c r="A236" s="31" t="s">
        <v>247</v>
      </c>
      <c r="B236" s="1" t="s">
        <v>468</v>
      </c>
      <c r="C236" s="30" t="str">
        <f t="shared" si="94"/>
        <v>LA England - Bromsgrove</v>
      </c>
      <c r="D236" s="51">
        <f t="shared" si="85"/>
        <v>38757</v>
      </c>
      <c r="E236" s="51">
        <f t="shared" si="86"/>
        <v>40983</v>
      </c>
      <c r="F236" s="52">
        <f t="shared" si="87"/>
        <v>100569</v>
      </c>
      <c r="G236" s="52">
        <f t="shared" si="88"/>
        <v>49311</v>
      </c>
      <c r="H236" s="53">
        <f t="shared" si="89"/>
        <v>51258</v>
      </c>
      <c r="I236" s="53">
        <f t="shared" si="90"/>
        <v>38757</v>
      </c>
      <c r="J236" s="53">
        <f t="shared" si="91"/>
        <v>40983</v>
      </c>
      <c r="K236" s="50">
        <f t="shared" si="92"/>
        <v>10554</v>
      </c>
      <c r="L236" s="51">
        <f t="shared" si="93"/>
        <v>10275</v>
      </c>
      <c r="M236" s="52">
        <v>468</v>
      </c>
      <c r="N236" s="52">
        <v>501</v>
      </c>
      <c r="O236" s="52">
        <v>548</v>
      </c>
      <c r="P236" s="52">
        <v>541</v>
      </c>
      <c r="Q236" s="52">
        <v>557</v>
      </c>
      <c r="R236" s="52">
        <v>576</v>
      </c>
      <c r="S236" s="52">
        <v>541</v>
      </c>
      <c r="T236" s="52">
        <v>636</v>
      </c>
      <c r="U236" s="52">
        <v>663</v>
      </c>
      <c r="V236" s="52">
        <v>622</v>
      </c>
      <c r="W236" s="52">
        <v>647</v>
      </c>
      <c r="X236" s="52">
        <v>642</v>
      </c>
      <c r="Y236" s="52">
        <v>643</v>
      </c>
      <c r="Z236" s="52">
        <v>666</v>
      </c>
      <c r="AA236" s="52">
        <v>579</v>
      </c>
      <c r="AB236" s="52">
        <v>601</v>
      </c>
      <c r="AC236" s="52">
        <v>590</v>
      </c>
      <c r="AD236" s="52">
        <v>533</v>
      </c>
      <c r="AE236" s="52">
        <v>537</v>
      </c>
      <c r="AF236" s="52">
        <v>426</v>
      </c>
      <c r="AG236" s="52">
        <v>412</v>
      </c>
      <c r="AH236" s="52">
        <v>393</v>
      </c>
      <c r="AI236" s="52">
        <v>416</v>
      </c>
      <c r="AJ236" s="52">
        <v>532</v>
      </c>
      <c r="AK236" s="52">
        <v>543</v>
      </c>
      <c r="AL236" s="52">
        <v>517</v>
      </c>
      <c r="AM236" s="52">
        <v>565</v>
      </c>
      <c r="AN236" s="52">
        <v>518</v>
      </c>
      <c r="AO236" s="52">
        <v>511</v>
      </c>
      <c r="AP236" s="52">
        <v>553</v>
      </c>
      <c r="AQ236" s="52">
        <v>551</v>
      </c>
      <c r="AR236" s="52">
        <v>557</v>
      </c>
      <c r="AS236" s="52">
        <v>555</v>
      </c>
      <c r="AT236" s="52">
        <v>582</v>
      </c>
      <c r="AU236" s="52">
        <v>599</v>
      </c>
      <c r="AV236" s="52">
        <v>566</v>
      </c>
      <c r="AW236" s="52">
        <v>506</v>
      </c>
      <c r="AX236" s="52">
        <v>542</v>
      </c>
      <c r="AY236" s="52">
        <v>611</v>
      </c>
      <c r="AZ236" s="52">
        <v>561</v>
      </c>
      <c r="BA236" s="52">
        <v>568</v>
      </c>
      <c r="BB236" s="52">
        <v>566</v>
      </c>
      <c r="BC236" s="52">
        <v>518</v>
      </c>
      <c r="BD236" s="52">
        <v>565</v>
      </c>
      <c r="BE236" s="52">
        <v>668</v>
      </c>
      <c r="BF236" s="52">
        <v>579</v>
      </c>
      <c r="BG236" s="52">
        <v>684</v>
      </c>
      <c r="BH236" s="52">
        <v>719</v>
      </c>
      <c r="BI236" s="52">
        <v>700</v>
      </c>
      <c r="BJ236" s="52">
        <v>738</v>
      </c>
      <c r="BK236" s="52">
        <v>678</v>
      </c>
      <c r="BL236" s="52">
        <v>714</v>
      </c>
      <c r="BM236" s="52">
        <v>768</v>
      </c>
      <c r="BN236" s="52">
        <v>805</v>
      </c>
      <c r="BO236" s="52">
        <v>774</v>
      </c>
      <c r="BP236" s="52">
        <v>778</v>
      </c>
      <c r="BQ236" s="52">
        <v>714</v>
      </c>
      <c r="BR236" s="52">
        <v>704</v>
      </c>
      <c r="BS236" s="52">
        <v>698</v>
      </c>
      <c r="BT236" s="52">
        <v>656</v>
      </c>
      <c r="BU236" s="52">
        <v>639</v>
      </c>
      <c r="BV236" s="52">
        <v>628</v>
      </c>
      <c r="BW236" s="52">
        <v>632</v>
      </c>
      <c r="BX236" s="52">
        <v>583</v>
      </c>
      <c r="BY236" s="52">
        <v>573</v>
      </c>
      <c r="BZ236" s="52">
        <v>576</v>
      </c>
      <c r="CA236" s="52">
        <v>610</v>
      </c>
      <c r="CB236" s="52">
        <v>596</v>
      </c>
      <c r="CC236" s="52">
        <v>525</v>
      </c>
      <c r="CD236" s="52">
        <v>531</v>
      </c>
      <c r="CE236" s="52">
        <v>580</v>
      </c>
      <c r="CF236" s="52">
        <v>583</v>
      </c>
      <c r="CG236" s="52">
        <v>610</v>
      </c>
      <c r="CH236" s="52">
        <v>614</v>
      </c>
      <c r="CI236" s="52">
        <v>490</v>
      </c>
      <c r="CJ236" s="52">
        <v>479</v>
      </c>
      <c r="CK236" s="52">
        <v>490</v>
      </c>
      <c r="CL236" s="52">
        <v>425</v>
      </c>
      <c r="CM236" s="52">
        <v>360</v>
      </c>
      <c r="CN236" s="52">
        <v>313</v>
      </c>
      <c r="CO236" s="52">
        <v>342</v>
      </c>
      <c r="CP236" s="52">
        <v>337</v>
      </c>
      <c r="CQ236" s="52">
        <v>313</v>
      </c>
      <c r="CR236" s="52">
        <v>282</v>
      </c>
      <c r="CS236" s="52">
        <v>225</v>
      </c>
      <c r="CT236" s="52">
        <v>241</v>
      </c>
      <c r="CU236" s="52">
        <v>189</v>
      </c>
      <c r="CV236" s="52">
        <v>150</v>
      </c>
      <c r="CW236" s="52">
        <v>151</v>
      </c>
      <c r="CX236" s="52">
        <v>110</v>
      </c>
      <c r="CY236" s="52">
        <v>433</v>
      </c>
      <c r="CZ236" s="52">
        <v>490</v>
      </c>
      <c r="DA236" s="52">
        <v>484</v>
      </c>
      <c r="DB236" s="52">
        <v>535</v>
      </c>
      <c r="DC236" s="52">
        <v>573</v>
      </c>
      <c r="DD236" s="52">
        <v>570</v>
      </c>
      <c r="DE236" s="52">
        <v>581</v>
      </c>
      <c r="DF236" s="52">
        <v>596</v>
      </c>
      <c r="DG236" s="52">
        <v>575</v>
      </c>
      <c r="DH236" s="52">
        <v>613</v>
      </c>
      <c r="DI236" s="52">
        <v>611</v>
      </c>
      <c r="DJ236" s="52">
        <v>588</v>
      </c>
      <c r="DK236" s="52">
        <v>624</v>
      </c>
      <c r="DL236" s="52">
        <v>585</v>
      </c>
      <c r="DM236" s="52">
        <v>596</v>
      </c>
      <c r="DN236" s="52">
        <v>598</v>
      </c>
      <c r="DO236" s="52">
        <v>585</v>
      </c>
      <c r="DP236" s="52">
        <v>578</v>
      </c>
      <c r="DQ236" s="52">
        <v>493</v>
      </c>
      <c r="DR236" s="52">
        <v>468</v>
      </c>
      <c r="DS236" s="52">
        <v>312</v>
      </c>
      <c r="DT236" s="52">
        <v>252</v>
      </c>
      <c r="DU236" s="52">
        <v>334</v>
      </c>
      <c r="DV236" s="52">
        <v>386</v>
      </c>
      <c r="DW236" s="52">
        <v>460</v>
      </c>
      <c r="DX236" s="52">
        <v>532</v>
      </c>
      <c r="DY236" s="52">
        <v>510</v>
      </c>
      <c r="DZ236" s="52">
        <v>482</v>
      </c>
      <c r="EA236" s="52">
        <v>556</v>
      </c>
      <c r="EB236" s="52">
        <v>543</v>
      </c>
      <c r="EC236" s="52">
        <v>581</v>
      </c>
      <c r="ED236" s="52">
        <v>514</v>
      </c>
      <c r="EE236" s="52">
        <v>530</v>
      </c>
      <c r="EF236" s="52">
        <v>542</v>
      </c>
      <c r="EG236" s="52">
        <v>594</v>
      </c>
      <c r="EH236" s="52">
        <v>580</v>
      </c>
      <c r="EI236" s="52">
        <v>609</v>
      </c>
      <c r="EJ236" s="52">
        <v>603</v>
      </c>
      <c r="EK236" s="52">
        <v>612</v>
      </c>
      <c r="EL236" s="52">
        <v>623</v>
      </c>
      <c r="EM236" s="52">
        <v>598</v>
      </c>
      <c r="EN236" s="52">
        <v>739</v>
      </c>
      <c r="EO236" s="52">
        <v>652</v>
      </c>
      <c r="EP236" s="52">
        <v>599</v>
      </c>
      <c r="EQ236" s="52">
        <v>627</v>
      </c>
      <c r="ER236" s="52">
        <v>612</v>
      </c>
      <c r="ES236" s="52">
        <v>649</v>
      </c>
      <c r="ET236" s="52">
        <v>678</v>
      </c>
      <c r="EU236" s="52">
        <v>695</v>
      </c>
      <c r="EV236" s="52">
        <v>790</v>
      </c>
      <c r="EW236" s="52">
        <v>740</v>
      </c>
      <c r="EX236" s="52">
        <v>733</v>
      </c>
      <c r="EY236" s="52">
        <v>792</v>
      </c>
      <c r="EZ236" s="52">
        <v>815</v>
      </c>
      <c r="FA236" s="52">
        <v>764</v>
      </c>
      <c r="FB236" s="52">
        <v>801</v>
      </c>
      <c r="FC236" s="52">
        <v>784</v>
      </c>
      <c r="FD236" s="52">
        <v>794</v>
      </c>
      <c r="FE236" s="52">
        <v>754</v>
      </c>
      <c r="FF236" s="52">
        <v>736</v>
      </c>
      <c r="FG236" s="52">
        <v>641</v>
      </c>
      <c r="FH236" s="52">
        <v>693</v>
      </c>
      <c r="FI236" s="52">
        <v>610</v>
      </c>
      <c r="FJ236" s="52">
        <v>628</v>
      </c>
      <c r="FK236" s="52">
        <v>569</v>
      </c>
      <c r="FL236" s="52">
        <v>574</v>
      </c>
      <c r="FM236" s="52">
        <v>596</v>
      </c>
      <c r="FN236" s="52">
        <v>596</v>
      </c>
      <c r="FO236" s="52">
        <v>584</v>
      </c>
      <c r="FP236" s="52">
        <v>549</v>
      </c>
      <c r="FQ236" s="52">
        <v>586</v>
      </c>
      <c r="FR236" s="52">
        <v>622</v>
      </c>
      <c r="FS236" s="52">
        <v>592</v>
      </c>
      <c r="FT236" s="52">
        <v>574</v>
      </c>
      <c r="FU236" s="52">
        <v>649</v>
      </c>
      <c r="FV236" s="52">
        <v>583</v>
      </c>
      <c r="FW236" s="52">
        <v>556</v>
      </c>
      <c r="FX236" s="52">
        <v>596</v>
      </c>
      <c r="FY236" s="52">
        <v>489</v>
      </c>
      <c r="FZ236" s="52">
        <v>422</v>
      </c>
      <c r="GA236" s="52">
        <v>408</v>
      </c>
      <c r="GB236" s="52">
        <v>342</v>
      </c>
      <c r="GC236" s="52">
        <v>384</v>
      </c>
      <c r="GD236" s="52">
        <v>354</v>
      </c>
      <c r="GE236" s="52">
        <v>356</v>
      </c>
      <c r="GF236" s="52">
        <v>290</v>
      </c>
      <c r="GG236" s="52">
        <v>278</v>
      </c>
      <c r="GH236" s="52">
        <v>299</v>
      </c>
      <c r="GI236" s="52">
        <v>224</v>
      </c>
      <c r="GJ236" s="52">
        <v>235</v>
      </c>
      <c r="GK236" s="52">
        <v>193</v>
      </c>
      <c r="GL236" s="53">
        <v>936</v>
      </c>
    </row>
    <row r="237" spans="1:194" s="1" customFormat="1" hidden="1" x14ac:dyDescent="0.25">
      <c r="A237" s="31" t="s">
        <v>247</v>
      </c>
      <c r="B237" s="1" t="s">
        <v>469</v>
      </c>
      <c r="C237" s="30" t="str">
        <f t="shared" si="94"/>
        <v>LA England - Broxbourne</v>
      </c>
      <c r="D237" s="51">
        <f t="shared" si="85"/>
        <v>35761</v>
      </c>
      <c r="E237" s="51">
        <f t="shared" si="86"/>
        <v>39586</v>
      </c>
      <c r="F237" s="52">
        <f t="shared" si="87"/>
        <v>97592</v>
      </c>
      <c r="G237" s="52">
        <f t="shared" si="88"/>
        <v>47140</v>
      </c>
      <c r="H237" s="53">
        <f t="shared" si="89"/>
        <v>50452</v>
      </c>
      <c r="I237" s="53">
        <f t="shared" si="90"/>
        <v>35761</v>
      </c>
      <c r="J237" s="53">
        <f t="shared" si="91"/>
        <v>39586</v>
      </c>
      <c r="K237" s="50">
        <f t="shared" si="92"/>
        <v>11379</v>
      </c>
      <c r="L237" s="51">
        <f t="shared" si="93"/>
        <v>10866</v>
      </c>
      <c r="M237" s="52">
        <v>569</v>
      </c>
      <c r="N237" s="52">
        <v>669</v>
      </c>
      <c r="O237" s="52">
        <v>665</v>
      </c>
      <c r="P237" s="52">
        <v>615</v>
      </c>
      <c r="Q237" s="52">
        <v>648</v>
      </c>
      <c r="R237" s="52">
        <v>651</v>
      </c>
      <c r="S237" s="52">
        <v>637</v>
      </c>
      <c r="T237" s="52">
        <v>662</v>
      </c>
      <c r="U237" s="52">
        <v>686</v>
      </c>
      <c r="V237" s="52">
        <v>685</v>
      </c>
      <c r="W237" s="52">
        <v>644</v>
      </c>
      <c r="X237" s="52">
        <v>640</v>
      </c>
      <c r="Y237" s="52">
        <v>637</v>
      </c>
      <c r="Z237" s="52">
        <v>652</v>
      </c>
      <c r="AA237" s="52">
        <v>635</v>
      </c>
      <c r="AB237" s="52">
        <v>551</v>
      </c>
      <c r="AC237" s="52">
        <v>544</v>
      </c>
      <c r="AD237" s="52">
        <v>589</v>
      </c>
      <c r="AE237" s="52">
        <v>590</v>
      </c>
      <c r="AF237" s="52">
        <v>479</v>
      </c>
      <c r="AG237" s="52">
        <v>485</v>
      </c>
      <c r="AH237" s="52">
        <v>495</v>
      </c>
      <c r="AI237" s="52">
        <v>552</v>
      </c>
      <c r="AJ237" s="52">
        <v>598</v>
      </c>
      <c r="AK237" s="52">
        <v>563</v>
      </c>
      <c r="AL237" s="52">
        <v>581</v>
      </c>
      <c r="AM237" s="52">
        <v>564</v>
      </c>
      <c r="AN237" s="52">
        <v>539</v>
      </c>
      <c r="AO237" s="52">
        <v>641</v>
      </c>
      <c r="AP237" s="52">
        <v>621</v>
      </c>
      <c r="AQ237" s="52">
        <v>628</v>
      </c>
      <c r="AR237" s="52">
        <v>589</v>
      </c>
      <c r="AS237" s="52">
        <v>606</v>
      </c>
      <c r="AT237" s="52">
        <v>667</v>
      </c>
      <c r="AU237" s="52">
        <v>584</v>
      </c>
      <c r="AV237" s="52">
        <v>587</v>
      </c>
      <c r="AW237" s="52">
        <v>537</v>
      </c>
      <c r="AX237" s="52">
        <v>661</v>
      </c>
      <c r="AY237" s="52">
        <v>578</v>
      </c>
      <c r="AZ237" s="52">
        <v>631</v>
      </c>
      <c r="BA237" s="52">
        <v>654</v>
      </c>
      <c r="BB237" s="52">
        <v>698</v>
      </c>
      <c r="BC237" s="52">
        <v>596</v>
      </c>
      <c r="BD237" s="52">
        <v>603</v>
      </c>
      <c r="BE237" s="52">
        <v>535</v>
      </c>
      <c r="BF237" s="52">
        <v>614</v>
      </c>
      <c r="BG237" s="52">
        <v>580</v>
      </c>
      <c r="BH237" s="52">
        <v>603</v>
      </c>
      <c r="BI237" s="52">
        <v>564</v>
      </c>
      <c r="BJ237" s="52">
        <v>634</v>
      </c>
      <c r="BK237" s="52">
        <v>673</v>
      </c>
      <c r="BL237" s="52">
        <v>677</v>
      </c>
      <c r="BM237" s="52">
        <v>693</v>
      </c>
      <c r="BN237" s="52">
        <v>698</v>
      </c>
      <c r="BO237" s="52">
        <v>651</v>
      </c>
      <c r="BP237" s="52">
        <v>669</v>
      </c>
      <c r="BQ237" s="52">
        <v>636</v>
      </c>
      <c r="BR237" s="52">
        <v>639</v>
      </c>
      <c r="BS237" s="52">
        <v>627</v>
      </c>
      <c r="BT237" s="52">
        <v>616</v>
      </c>
      <c r="BU237" s="52">
        <v>534</v>
      </c>
      <c r="BV237" s="52">
        <v>548</v>
      </c>
      <c r="BW237" s="52">
        <v>506</v>
      </c>
      <c r="BX237" s="52">
        <v>537</v>
      </c>
      <c r="BY237" s="52">
        <v>464</v>
      </c>
      <c r="BZ237" s="52">
        <v>408</v>
      </c>
      <c r="CA237" s="52">
        <v>402</v>
      </c>
      <c r="CB237" s="52">
        <v>413</v>
      </c>
      <c r="CC237" s="52">
        <v>366</v>
      </c>
      <c r="CD237" s="52">
        <v>394</v>
      </c>
      <c r="CE237" s="52">
        <v>383</v>
      </c>
      <c r="CF237" s="52">
        <v>392</v>
      </c>
      <c r="CG237" s="52">
        <v>450</v>
      </c>
      <c r="CH237" s="52">
        <v>489</v>
      </c>
      <c r="CI237" s="52">
        <v>401</v>
      </c>
      <c r="CJ237" s="52">
        <v>379</v>
      </c>
      <c r="CK237" s="52">
        <v>351</v>
      </c>
      <c r="CL237" s="52">
        <v>312</v>
      </c>
      <c r="CM237" s="52">
        <v>284</v>
      </c>
      <c r="CN237" s="52">
        <v>256</v>
      </c>
      <c r="CO237" s="52">
        <v>218</v>
      </c>
      <c r="CP237" s="52">
        <v>253</v>
      </c>
      <c r="CQ237" s="52">
        <v>254</v>
      </c>
      <c r="CR237" s="52">
        <v>244</v>
      </c>
      <c r="CS237" s="52">
        <v>179</v>
      </c>
      <c r="CT237" s="52">
        <v>151</v>
      </c>
      <c r="CU237" s="52">
        <v>140</v>
      </c>
      <c r="CV237" s="52">
        <v>121</v>
      </c>
      <c r="CW237" s="52">
        <v>112</v>
      </c>
      <c r="CX237" s="52">
        <v>84</v>
      </c>
      <c r="CY237" s="52">
        <v>300</v>
      </c>
      <c r="CZ237" s="52">
        <v>561</v>
      </c>
      <c r="DA237" s="52">
        <v>568</v>
      </c>
      <c r="DB237" s="52">
        <v>594</v>
      </c>
      <c r="DC237" s="52">
        <v>652</v>
      </c>
      <c r="DD237" s="52">
        <v>654</v>
      </c>
      <c r="DE237" s="52">
        <v>641</v>
      </c>
      <c r="DF237" s="52">
        <v>612</v>
      </c>
      <c r="DG237" s="52">
        <v>630</v>
      </c>
      <c r="DH237" s="52">
        <v>663</v>
      </c>
      <c r="DI237" s="52">
        <v>623</v>
      </c>
      <c r="DJ237" s="52">
        <v>639</v>
      </c>
      <c r="DK237" s="52">
        <v>623</v>
      </c>
      <c r="DL237" s="52">
        <v>617</v>
      </c>
      <c r="DM237" s="52">
        <v>614</v>
      </c>
      <c r="DN237" s="52">
        <v>542</v>
      </c>
      <c r="DO237" s="52">
        <v>563</v>
      </c>
      <c r="DP237" s="52">
        <v>558</v>
      </c>
      <c r="DQ237" s="52">
        <v>512</v>
      </c>
      <c r="DR237" s="52">
        <v>505</v>
      </c>
      <c r="DS237" s="52">
        <v>376</v>
      </c>
      <c r="DT237" s="52">
        <v>366</v>
      </c>
      <c r="DU237" s="52">
        <v>427</v>
      </c>
      <c r="DV237" s="52">
        <v>516</v>
      </c>
      <c r="DW237" s="52">
        <v>555</v>
      </c>
      <c r="DX237" s="52">
        <v>564</v>
      </c>
      <c r="DY237" s="52">
        <v>567</v>
      </c>
      <c r="DZ237" s="52">
        <v>584</v>
      </c>
      <c r="EA237" s="52">
        <v>556</v>
      </c>
      <c r="EB237" s="52">
        <v>577</v>
      </c>
      <c r="EC237" s="52">
        <v>613</v>
      </c>
      <c r="ED237" s="52">
        <v>683</v>
      </c>
      <c r="EE237" s="52">
        <v>677</v>
      </c>
      <c r="EF237" s="52">
        <v>664</v>
      </c>
      <c r="EG237" s="52">
        <v>696</v>
      </c>
      <c r="EH237" s="52">
        <v>695</v>
      </c>
      <c r="EI237" s="52">
        <v>734</v>
      </c>
      <c r="EJ237" s="52">
        <v>759</v>
      </c>
      <c r="EK237" s="52">
        <v>718</v>
      </c>
      <c r="EL237" s="52">
        <v>685</v>
      </c>
      <c r="EM237" s="52">
        <v>779</v>
      </c>
      <c r="EN237" s="52">
        <v>748</v>
      </c>
      <c r="EO237" s="52">
        <v>685</v>
      </c>
      <c r="EP237" s="52">
        <v>588</v>
      </c>
      <c r="EQ237" s="52">
        <v>605</v>
      </c>
      <c r="ER237" s="52">
        <v>653</v>
      </c>
      <c r="ES237" s="52">
        <v>623</v>
      </c>
      <c r="ET237" s="52">
        <v>668</v>
      </c>
      <c r="EU237" s="52">
        <v>623</v>
      </c>
      <c r="EV237" s="52">
        <v>715</v>
      </c>
      <c r="EW237" s="52">
        <v>771</v>
      </c>
      <c r="EX237" s="52">
        <v>702</v>
      </c>
      <c r="EY237" s="52">
        <v>720</v>
      </c>
      <c r="EZ237" s="52">
        <v>767</v>
      </c>
      <c r="FA237" s="52">
        <v>812</v>
      </c>
      <c r="FB237" s="52">
        <v>786</v>
      </c>
      <c r="FC237" s="52">
        <v>685</v>
      </c>
      <c r="FD237" s="52">
        <v>753</v>
      </c>
      <c r="FE237" s="52">
        <v>674</v>
      </c>
      <c r="FF237" s="52">
        <v>660</v>
      </c>
      <c r="FG237" s="52">
        <v>621</v>
      </c>
      <c r="FH237" s="52">
        <v>583</v>
      </c>
      <c r="FI237" s="52">
        <v>590</v>
      </c>
      <c r="FJ237" s="52">
        <v>572</v>
      </c>
      <c r="FK237" s="52">
        <v>526</v>
      </c>
      <c r="FL237" s="52">
        <v>533</v>
      </c>
      <c r="FM237" s="52">
        <v>468</v>
      </c>
      <c r="FN237" s="52">
        <v>449</v>
      </c>
      <c r="FO237" s="52">
        <v>453</v>
      </c>
      <c r="FP237" s="52">
        <v>446</v>
      </c>
      <c r="FQ237" s="52">
        <v>433</v>
      </c>
      <c r="FR237" s="52">
        <v>422</v>
      </c>
      <c r="FS237" s="52">
        <v>443</v>
      </c>
      <c r="FT237" s="52">
        <v>529</v>
      </c>
      <c r="FU237" s="52">
        <v>600</v>
      </c>
      <c r="FV237" s="52">
        <v>416</v>
      </c>
      <c r="FW237" s="52">
        <v>429</v>
      </c>
      <c r="FX237" s="52">
        <v>382</v>
      </c>
      <c r="FY237" s="52">
        <v>378</v>
      </c>
      <c r="FZ237" s="52">
        <v>321</v>
      </c>
      <c r="GA237" s="52">
        <v>332</v>
      </c>
      <c r="GB237" s="52">
        <v>323</v>
      </c>
      <c r="GC237" s="52">
        <v>354</v>
      </c>
      <c r="GD237" s="52">
        <v>320</v>
      </c>
      <c r="GE237" s="52">
        <v>249</v>
      </c>
      <c r="GF237" s="52">
        <v>285</v>
      </c>
      <c r="GG237" s="52">
        <v>276</v>
      </c>
      <c r="GH237" s="52">
        <v>218</v>
      </c>
      <c r="GI237" s="52">
        <v>167</v>
      </c>
      <c r="GJ237" s="52">
        <v>207</v>
      </c>
      <c r="GK237" s="52">
        <v>164</v>
      </c>
      <c r="GL237" s="53">
        <v>563</v>
      </c>
    </row>
    <row r="238" spans="1:194" s="1" customFormat="1" hidden="1" x14ac:dyDescent="0.25">
      <c r="A238" s="31" t="s">
        <v>247</v>
      </c>
      <c r="B238" s="1" t="s">
        <v>470</v>
      </c>
      <c r="C238" s="30" t="str">
        <f t="shared" si="94"/>
        <v>LA England - Broxtowe</v>
      </c>
      <c r="D238" s="51">
        <f t="shared" si="85"/>
        <v>45845</v>
      </c>
      <c r="E238" s="51">
        <f t="shared" si="86"/>
        <v>47155</v>
      </c>
      <c r="F238" s="52">
        <f t="shared" si="87"/>
        <v>114627</v>
      </c>
      <c r="G238" s="52">
        <f t="shared" si="88"/>
        <v>56951</v>
      </c>
      <c r="H238" s="53">
        <f t="shared" si="89"/>
        <v>57676</v>
      </c>
      <c r="I238" s="53">
        <f t="shared" si="90"/>
        <v>45845</v>
      </c>
      <c r="J238" s="53">
        <f t="shared" si="91"/>
        <v>47155</v>
      </c>
      <c r="K238" s="50">
        <f t="shared" si="92"/>
        <v>11106</v>
      </c>
      <c r="L238" s="51">
        <f t="shared" si="93"/>
        <v>10521</v>
      </c>
      <c r="M238" s="52">
        <v>522</v>
      </c>
      <c r="N238" s="52">
        <v>561</v>
      </c>
      <c r="O238" s="52">
        <v>565</v>
      </c>
      <c r="P238" s="52">
        <v>561</v>
      </c>
      <c r="Q238" s="52">
        <v>578</v>
      </c>
      <c r="R238" s="52">
        <v>634</v>
      </c>
      <c r="S238" s="52">
        <v>633</v>
      </c>
      <c r="T238" s="52">
        <v>668</v>
      </c>
      <c r="U238" s="52">
        <v>704</v>
      </c>
      <c r="V238" s="52">
        <v>732</v>
      </c>
      <c r="W238" s="52">
        <v>664</v>
      </c>
      <c r="X238" s="52">
        <v>612</v>
      </c>
      <c r="Y238" s="52">
        <v>717</v>
      </c>
      <c r="Z238" s="52">
        <v>681</v>
      </c>
      <c r="AA238" s="52">
        <v>623</v>
      </c>
      <c r="AB238" s="52">
        <v>550</v>
      </c>
      <c r="AC238" s="52">
        <v>578</v>
      </c>
      <c r="AD238" s="52">
        <v>523</v>
      </c>
      <c r="AE238" s="52">
        <v>577</v>
      </c>
      <c r="AF238" s="52">
        <v>653</v>
      </c>
      <c r="AG238" s="52">
        <v>759</v>
      </c>
      <c r="AH238" s="52">
        <v>705</v>
      </c>
      <c r="AI238" s="52">
        <v>718</v>
      </c>
      <c r="AJ238" s="52">
        <v>721</v>
      </c>
      <c r="AK238" s="52">
        <v>706</v>
      </c>
      <c r="AL238" s="52">
        <v>763</v>
      </c>
      <c r="AM238" s="52">
        <v>852</v>
      </c>
      <c r="AN238" s="52">
        <v>683</v>
      </c>
      <c r="AO238" s="52">
        <v>720</v>
      </c>
      <c r="AP238" s="52">
        <v>812</v>
      </c>
      <c r="AQ238" s="52">
        <v>817</v>
      </c>
      <c r="AR238" s="52">
        <v>829</v>
      </c>
      <c r="AS238" s="52">
        <v>828</v>
      </c>
      <c r="AT238" s="52">
        <v>726</v>
      </c>
      <c r="AU238" s="52">
        <v>807</v>
      </c>
      <c r="AV238" s="52">
        <v>751</v>
      </c>
      <c r="AW238" s="52">
        <v>689</v>
      </c>
      <c r="AX238" s="52">
        <v>647</v>
      </c>
      <c r="AY238" s="52">
        <v>700</v>
      </c>
      <c r="AZ238" s="52">
        <v>667</v>
      </c>
      <c r="BA238" s="52">
        <v>731</v>
      </c>
      <c r="BB238" s="52">
        <v>756</v>
      </c>
      <c r="BC238" s="52">
        <v>654</v>
      </c>
      <c r="BD238" s="52">
        <v>692</v>
      </c>
      <c r="BE238" s="52">
        <v>663</v>
      </c>
      <c r="BF238" s="52">
        <v>696</v>
      </c>
      <c r="BG238" s="52">
        <v>711</v>
      </c>
      <c r="BH238" s="52">
        <v>717</v>
      </c>
      <c r="BI238" s="52">
        <v>773</v>
      </c>
      <c r="BJ238" s="52">
        <v>785</v>
      </c>
      <c r="BK238" s="52">
        <v>797</v>
      </c>
      <c r="BL238" s="52">
        <v>827</v>
      </c>
      <c r="BM238" s="52">
        <v>809</v>
      </c>
      <c r="BN238" s="52">
        <v>881</v>
      </c>
      <c r="BO238" s="52">
        <v>841</v>
      </c>
      <c r="BP238" s="52">
        <v>785</v>
      </c>
      <c r="BQ238" s="52">
        <v>754</v>
      </c>
      <c r="BR238" s="52">
        <v>809</v>
      </c>
      <c r="BS238" s="52">
        <v>706</v>
      </c>
      <c r="BT238" s="52">
        <v>740</v>
      </c>
      <c r="BU238" s="52">
        <v>717</v>
      </c>
      <c r="BV238" s="52">
        <v>704</v>
      </c>
      <c r="BW238" s="52">
        <v>682</v>
      </c>
      <c r="BX238" s="52">
        <v>644</v>
      </c>
      <c r="BY238" s="52">
        <v>664</v>
      </c>
      <c r="BZ238" s="52">
        <v>623</v>
      </c>
      <c r="CA238" s="52">
        <v>575</v>
      </c>
      <c r="CB238" s="52">
        <v>641</v>
      </c>
      <c r="CC238" s="52">
        <v>574</v>
      </c>
      <c r="CD238" s="52">
        <v>594</v>
      </c>
      <c r="CE238" s="52">
        <v>628</v>
      </c>
      <c r="CF238" s="52">
        <v>629</v>
      </c>
      <c r="CG238" s="52">
        <v>626</v>
      </c>
      <c r="CH238" s="52">
        <v>775</v>
      </c>
      <c r="CI238" s="52">
        <v>525</v>
      </c>
      <c r="CJ238" s="52">
        <v>534</v>
      </c>
      <c r="CK238" s="52">
        <v>543</v>
      </c>
      <c r="CL238" s="52">
        <v>465</v>
      </c>
      <c r="CM238" s="52">
        <v>365</v>
      </c>
      <c r="CN238" s="52">
        <v>369</v>
      </c>
      <c r="CO238" s="52">
        <v>351</v>
      </c>
      <c r="CP238" s="52">
        <v>326</v>
      </c>
      <c r="CQ238" s="52">
        <v>336</v>
      </c>
      <c r="CR238" s="52">
        <v>269</v>
      </c>
      <c r="CS238" s="52">
        <v>226</v>
      </c>
      <c r="CT238" s="52">
        <v>229</v>
      </c>
      <c r="CU238" s="52">
        <v>168</v>
      </c>
      <c r="CV238" s="52">
        <v>146</v>
      </c>
      <c r="CW238" s="52">
        <v>166</v>
      </c>
      <c r="CX238" s="52">
        <v>108</v>
      </c>
      <c r="CY238" s="52">
        <v>386</v>
      </c>
      <c r="CZ238" s="52">
        <v>480</v>
      </c>
      <c r="DA238" s="52">
        <v>505</v>
      </c>
      <c r="DB238" s="52">
        <v>531</v>
      </c>
      <c r="DC238" s="52">
        <v>624</v>
      </c>
      <c r="DD238" s="52">
        <v>592</v>
      </c>
      <c r="DE238" s="52">
        <v>572</v>
      </c>
      <c r="DF238" s="52">
        <v>576</v>
      </c>
      <c r="DG238" s="52">
        <v>623</v>
      </c>
      <c r="DH238" s="52">
        <v>625</v>
      </c>
      <c r="DI238" s="52">
        <v>607</v>
      </c>
      <c r="DJ238" s="52">
        <v>638</v>
      </c>
      <c r="DK238" s="52">
        <v>622</v>
      </c>
      <c r="DL238" s="52">
        <v>650</v>
      </c>
      <c r="DM238" s="52">
        <v>613</v>
      </c>
      <c r="DN238" s="52">
        <v>596</v>
      </c>
      <c r="DO238" s="52">
        <v>556</v>
      </c>
      <c r="DP238" s="52">
        <v>585</v>
      </c>
      <c r="DQ238" s="52">
        <v>526</v>
      </c>
      <c r="DR238" s="52">
        <v>507</v>
      </c>
      <c r="DS238" s="52">
        <v>634</v>
      </c>
      <c r="DT238" s="52">
        <v>664</v>
      </c>
      <c r="DU238" s="52">
        <v>646</v>
      </c>
      <c r="DV238" s="52">
        <v>605</v>
      </c>
      <c r="DW238" s="52">
        <v>704</v>
      </c>
      <c r="DX238" s="52">
        <v>792</v>
      </c>
      <c r="DY238" s="52">
        <v>747</v>
      </c>
      <c r="DZ238" s="52">
        <v>817</v>
      </c>
      <c r="EA238" s="52">
        <v>716</v>
      </c>
      <c r="EB238" s="52">
        <v>651</v>
      </c>
      <c r="EC238" s="52">
        <v>716</v>
      </c>
      <c r="ED238" s="52">
        <v>721</v>
      </c>
      <c r="EE238" s="52">
        <v>818</v>
      </c>
      <c r="EF238" s="52">
        <v>741</v>
      </c>
      <c r="EG238" s="52">
        <v>731</v>
      </c>
      <c r="EH238" s="52">
        <v>722</v>
      </c>
      <c r="EI238" s="52">
        <v>704</v>
      </c>
      <c r="EJ238" s="52">
        <v>675</v>
      </c>
      <c r="EK238" s="52">
        <v>800</v>
      </c>
      <c r="EL238" s="52">
        <v>666</v>
      </c>
      <c r="EM238" s="52">
        <v>703</v>
      </c>
      <c r="EN238" s="52">
        <v>710</v>
      </c>
      <c r="EO238" s="52">
        <v>672</v>
      </c>
      <c r="EP238" s="52">
        <v>646</v>
      </c>
      <c r="EQ238" s="52">
        <v>649</v>
      </c>
      <c r="ER238" s="52">
        <v>671</v>
      </c>
      <c r="ES238" s="52">
        <v>675</v>
      </c>
      <c r="ET238" s="52">
        <v>726</v>
      </c>
      <c r="EU238" s="52">
        <v>750</v>
      </c>
      <c r="EV238" s="52">
        <v>765</v>
      </c>
      <c r="EW238" s="52">
        <v>786</v>
      </c>
      <c r="EX238" s="52">
        <v>752</v>
      </c>
      <c r="EY238" s="52">
        <v>781</v>
      </c>
      <c r="EZ238" s="52">
        <v>776</v>
      </c>
      <c r="FA238" s="52">
        <v>798</v>
      </c>
      <c r="FB238" s="52">
        <v>802</v>
      </c>
      <c r="FC238" s="52">
        <v>869</v>
      </c>
      <c r="FD238" s="52">
        <v>819</v>
      </c>
      <c r="FE238" s="52">
        <v>849</v>
      </c>
      <c r="FF238" s="52">
        <v>828</v>
      </c>
      <c r="FG238" s="52">
        <v>754</v>
      </c>
      <c r="FH238" s="52">
        <v>762</v>
      </c>
      <c r="FI238" s="52">
        <v>734</v>
      </c>
      <c r="FJ238" s="52">
        <v>709</v>
      </c>
      <c r="FK238" s="52">
        <v>675</v>
      </c>
      <c r="FL238" s="52">
        <v>633</v>
      </c>
      <c r="FM238" s="52">
        <v>601</v>
      </c>
      <c r="FN238" s="52">
        <v>650</v>
      </c>
      <c r="FO238" s="52">
        <v>644</v>
      </c>
      <c r="FP238" s="52">
        <v>607</v>
      </c>
      <c r="FQ238" s="52">
        <v>649</v>
      </c>
      <c r="FR238" s="52">
        <v>697</v>
      </c>
      <c r="FS238" s="52">
        <v>659</v>
      </c>
      <c r="FT238" s="52">
        <v>760</v>
      </c>
      <c r="FU238" s="52">
        <v>850</v>
      </c>
      <c r="FV238" s="52">
        <v>596</v>
      </c>
      <c r="FW238" s="52">
        <v>604</v>
      </c>
      <c r="FX238" s="52">
        <v>578</v>
      </c>
      <c r="FY238" s="52">
        <v>492</v>
      </c>
      <c r="FZ238" s="52">
        <v>472</v>
      </c>
      <c r="GA238" s="52">
        <v>394</v>
      </c>
      <c r="GB238" s="52">
        <v>449</v>
      </c>
      <c r="GC238" s="52">
        <v>390</v>
      </c>
      <c r="GD238" s="52">
        <v>372</v>
      </c>
      <c r="GE238" s="52">
        <v>360</v>
      </c>
      <c r="GF238" s="52">
        <v>317</v>
      </c>
      <c r="GG238" s="52">
        <v>297</v>
      </c>
      <c r="GH238" s="52">
        <v>251</v>
      </c>
      <c r="GI238" s="52">
        <v>234</v>
      </c>
      <c r="GJ238" s="52">
        <v>222</v>
      </c>
      <c r="GK238" s="52">
        <v>164</v>
      </c>
      <c r="GL238" s="53">
        <v>775</v>
      </c>
    </row>
    <row r="239" spans="1:194" s="1" customFormat="1" hidden="1" x14ac:dyDescent="0.25">
      <c r="A239" s="31" t="s">
        <v>247</v>
      </c>
      <c r="B239" s="1" t="s">
        <v>471</v>
      </c>
      <c r="C239" s="30" t="str">
        <f t="shared" si="94"/>
        <v>LA England - Buckinghamshire</v>
      </c>
      <c r="D239" s="51">
        <f t="shared" si="85"/>
        <v>203699</v>
      </c>
      <c r="E239" s="51">
        <f t="shared" si="86"/>
        <v>216557</v>
      </c>
      <c r="F239" s="52">
        <f t="shared" si="87"/>
        <v>547060</v>
      </c>
      <c r="G239" s="52">
        <f t="shared" si="88"/>
        <v>268281</v>
      </c>
      <c r="H239" s="53">
        <f t="shared" si="89"/>
        <v>278779</v>
      </c>
      <c r="I239" s="53">
        <f t="shared" si="90"/>
        <v>203699</v>
      </c>
      <c r="J239" s="53">
        <f t="shared" si="91"/>
        <v>216557</v>
      </c>
      <c r="K239" s="50">
        <f t="shared" si="92"/>
        <v>64582</v>
      </c>
      <c r="L239" s="51">
        <f t="shared" si="93"/>
        <v>62222</v>
      </c>
      <c r="M239" s="52">
        <v>2943</v>
      </c>
      <c r="N239" s="52">
        <v>3053</v>
      </c>
      <c r="O239" s="52">
        <v>3379</v>
      </c>
      <c r="P239" s="52">
        <v>3299</v>
      </c>
      <c r="Q239" s="52">
        <v>3582</v>
      </c>
      <c r="R239" s="52">
        <v>3636</v>
      </c>
      <c r="S239" s="52">
        <v>3620</v>
      </c>
      <c r="T239" s="52">
        <v>3654</v>
      </c>
      <c r="U239" s="52">
        <v>3901</v>
      </c>
      <c r="V239" s="52">
        <v>3984</v>
      </c>
      <c r="W239" s="52">
        <v>4022</v>
      </c>
      <c r="X239" s="52">
        <v>3942</v>
      </c>
      <c r="Y239" s="52">
        <v>3816</v>
      </c>
      <c r="Z239" s="52">
        <v>3779</v>
      </c>
      <c r="AA239" s="52">
        <v>3574</v>
      </c>
      <c r="AB239" s="52">
        <v>3527</v>
      </c>
      <c r="AC239" s="52">
        <v>3434</v>
      </c>
      <c r="AD239" s="52">
        <v>3437</v>
      </c>
      <c r="AE239" s="52">
        <v>3208</v>
      </c>
      <c r="AF239" s="52">
        <v>2397</v>
      </c>
      <c r="AG239" s="52">
        <v>2258</v>
      </c>
      <c r="AH239" s="52">
        <v>2350</v>
      </c>
      <c r="AI239" s="52">
        <v>2464</v>
      </c>
      <c r="AJ239" s="52">
        <v>2757</v>
      </c>
      <c r="AK239" s="52">
        <v>3011</v>
      </c>
      <c r="AL239" s="52">
        <v>2982</v>
      </c>
      <c r="AM239" s="52">
        <v>2826</v>
      </c>
      <c r="AN239" s="52">
        <v>2857</v>
      </c>
      <c r="AO239" s="52">
        <v>2771</v>
      </c>
      <c r="AP239" s="52">
        <v>2821</v>
      </c>
      <c r="AQ239" s="52">
        <v>2860</v>
      </c>
      <c r="AR239" s="52">
        <v>2974</v>
      </c>
      <c r="AS239" s="52">
        <v>2979</v>
      </c>
      <c r="AT239" s="52">
        <v>2734</v>
      </c>
      <c r="AU239" s="52">
        <v>3101</v>
      </c>
      <c r="AV239" s="52">
        <v>3221</v>
      </c>
      <c r="AW239" s="52">
        <v>3154</v>
      </c>
      <c r="AX239" s="52">
        <v>3283</v>
      </c>
      <c r="AY239" s="52">
        <v>3386</v>
      </c>
      <c r="AZ239" s="52">
        <v>3653</v>
      </c>
      <c r="BA239" s="52">
        <v>3618</v>
      </c>
      <c r="BB239" s="52">
        <v>3682</v>
      </c>
      <c r="BC239" s="52">
        <v>3556</v>
      </c>
      <c r="BD239" s="52">
        <v>3599</v>
      </c>
      <c r="BE239" s="52">
        <v>3629</v>
      </c>
      <c r="BF239" s="52">
        <v>3712</v>
      </c>
      <c r="BG239" s="52">
        <v>3911</v>
      </c>
      <c r="BH239" s="52">
        <v>3863</v>
      </c>
      <c r="BI239" s="52">
        <v>3933</v>
      </c>
      <c r="BJ239" s="52">
        <v>4073</v>
      </c>
      <c r="BK239" s="52">
        <v>3992</v>
      </c>
      <c r="BL239" s="52">
        <v>3818</v>
      </c>
      <c r="BM239" s="52">
        <v>4007</v>
      </c>
      <c r="BN239" s="52">
        <v>4064</v>
      </c>
      <c r="BO239" s="52">
        <v>4022</v>
      </c>
      <c r="BP239" s="52">
        <v>4116</v>
      </c>
      <c r="BQ239" s="52">
        <v>4146</v>
      </c>
      <c r="BR239" s="52">
        <v>3750</v>
      </c>
      <c r="BS239" s="52">
        <v>3718</v>
      </c>
      <c r="BT239" s="52">
        <v>3544</v>
      </c>
      <c r="BU239" s="52">
        <v>3373</v>
      </c>
      <c r="BV239" s="52">
        <v>3248</v>
      </c>
      <c r="BW239" s="52">
        <v>3270</v>
      </c>
      <c r="BX239" s="52">
        <v>3019</v>
      </c>
      <c r="BY239" s="52">
        <v>2870</v>
      </c>
      <c r="BZ239" s="52">
        <v>2762</v>
      </c>
      <c r="CA239" s="52">
        <v>2639</v>
      </c>
      <c r="CB239" s="52">
        <v>2646</v>
      </c>
      <c r="CC239" s="52">
        <v>2478</v>
      </c>
      <c r="CD239" s="52">
        <v>2334</v>
      </c>
      <c r="CE239" s="52">
        <v>2455</v>
      </c>
      <c r="CF239" s="52">
        <v>2556</v>
      </c>
      <c r="CG239" s="52">
        <v>2685</v>
      </c>
      <c r="CH239" s="52">
        <v>2903</v>
      </c>
      <c r="CI239" s="52">
        <v>2101</v>
      </c>
      <c r="CJ239" s="52">
        <v>2150</v>
      </c>
      <c r="CK239" s="52">
        <v>2093</v>
      </c>
      <c r="CL239" s="52">
        <v>1892</v>
      </c>
      <c r="CM239" s="52">
        <v>1738</v>
      </c>
      <c r="CN239" s="52">
        <v>1412</v>
      </c>
      <c r="CO239" s="52">
        <v>1452</v>
      </c>
      <c r="CP239" s="52">
        <v>1440</v>
      </c>
      <c r="CQ239" s="52">
        <v>1346</v>
      </c>
      <c r="CR239" s="52">
        <v>1251</v>
      </c>
      <c r="CS239" s="52">
        <v>1186</v>
      </c>
      <c r="CT239" s="52">
        <v>968</v>
      </c>
      <c r="CU239" s="52">
        <v>794</v>
      </c>
      <c r="CV239" s="52">
        <v>802</v>
      </c>
      <c r="CW239" s="52">
        <v>725</v>
      </c>
      <c r="CX239" s="52">
        <v>525</v>
      </c>
      <c r="CY239" s="52">
        <v>1786</v>
      </c>
      <c r="CZ239" s="52">
        <v>2752</v>
      </c>
      <c r="DA239" s="52">
        <v>2944</v>
      </c>
      <c r="DB239" s="52">
        <v>3124</v>
      </c>
      <c r="DC239" s="52">
        <v>3253</v>
      </c>
      <c r="DD239" s="52">
        <v>3386</v>
      </c>
      <c r="DE239" s="52">
        <v>3475</v>
      </c>
      <c r="DF239" s="52">
        <v>3496</v>
      </c>
      <c r="DG239" s="52">
        <v>3667</v>
      </c>
      <c r="DH239" s="52">
        <v>3750</v>
      </c>
      <c r="DI239" s="52">
        <v>3830</v>
      </c>
      <c r="DJ239" s="52">
        <v>3721</v>
      </c>
      <c r="DK239" s="52">
        <v>3850</v>
      </c>
      <c r="DL239" s="52">
        <v>3847</v>
      </c>
      <c r="DM239" s="52">
        <v>3685</v>
      </c>
      <c r="DN239" s="52">
        <v>3493</v>
      </c>
      <c r="DO239" s="52">
        <v>3398</v>
      </c>
      <c r="DP239" s="52">
        <v>3386</v>
      </c>
      <c r="DQ239" s="52">
        <v>3165</v>
      </c>
      <c r="DR239" s="52">
        <v>3021</v>
      </c>
      <c r="DS239" s="52">
        <v>2013</v>
      </c>
      <c r="DT239" s="52">
        <v>1827</v>
      </c>
      <c r="DU239" s="52">
        <v>1982</v>
      </c>
      <c r="DV239" s="52">
        <v>2304</v>
      </c>
      <c r="DW239" s="52">
        <v>2623</v>
      </c>
      <c r="DX239" s="52">
        <v>2801</v>
      </c>
      <c r="DY239" s="52">
        <v>2898</v>
      </c>
      <c r="DZ239" s="52">
        <v>2624</v>
      </c>
      <c r="EA239" s="52">
        <v>2767</v>
      </c>
      <c r="EB239" s="52">
        <v>2816</v>
      </c>
      <c r="EC239" s="52">
        <v>2984</v>
      </c>
      <c r="ED239" s="52">
        <v>3118</v>
      </c>
      <c r="EE239" s="52">
        <v>3311</v>
      </c>
      <c r="EF239" s="52">
        <v>3317</v>
      </c>
      <c r="EG239" s="52">
        <v>3265</v>
      </c>
      <c r="EH239" s="52">
        <v>3434</v>
      </c>
      <c r="EI239" s="52">
        <v>3518</v>
      </c>
      <c r="EJ239" s="52">
        <v>3511</v>
      </c>
      <c r="EK239" s="52">
        <v>3629</v>
      </c>
      <c r="EL239" s="52">
        <v>3895</v>
      </c>
      <c r="EM239" s="52">
        <v>3915</v>
      </c>
      <c r="EN239" s="52">
        <v>3901</v>
      </c>
      <c r="EO239" s="52">
        <v>3997</v>
      </c>
      <c r="EP239" s="52">
        <v>3757</v>
      </c>
      <c r="EQ239" s="52">
        <v>3769</v>
      </c>
      <c r="ER239" s="52">
        <v>3680</v>
      </c>
      <c r="ES239" s="52">
        <v>3652</v>
      </c>
      <c r="ET239" s="52">
        <v>3697</v>
      </c>
      <c r="EU239" s="52">
        <v>3940</v>
      </c>
      <c r="EV239" s="52">
        <v>3940</v>
      </c>
      <c r="EW239" s="52">
        <v>4192</v>
      </c>
      <c r="EX239" s="52">
        <v>3960</v>
      </c>
      <c r="EY239" s="52">
        <v>4119</v>
      </c>
      <c r="EZ239" s="52">
        <v>4138</v>
      </c>
      <c r="FA239" s="52">
        <v>4229</v>
      </c>
      <c r="FB239" s="52">
        <v>4007</v>
      </c>
      <c r="FC239" s="52">
        <v>3934</v>
      </c>
      <c r="FD239" s="52">
        <v>3955</v>
      </c>
      <c r="FE239" s="52">
        <v>3902</v>
      </c>
      <c r="FF239" s="52">
        <v>3642</v>
      </c>
      <c r="FG239" s="52">
        <v>3635</v>
      </c>
      <c r="FH239" s="52">
        <v>3437</v>
      </c>
      <c r="FI239" s="52">
        <v>3352</v>
      </c>
      <c r="FJ239" s="52">
        <v>3159</v>
      </c>
      <c r="FK239" s="52">
        <v>3126</v>
      </c>
      <c r="FL239" s="52">
        <v>2869</v>
      </c>
      <c r="FM239" s="52">
        <v>2864</v>
      </c>
      <c r="FN239" s="52">
        <v>2737</v>
      </c>
      <c r="FO239" s="52">
        <v>2771</v>
      </c>
      <c r="FP239" s="52">
        <v>2622</v>
      </c>
      <c r="FQ239" s="52">
        <v>2672</v>
      </c>
      <c r="FR239" s="52">
        <v>2766</v>
      </c>
      <c r="FS239" s="52">
        <v>2868</v>
      </c>
      <c r="FT239" s="52">
        <v>2913</v>
      </c>
      <c r="FU239" s="52">
        <v>3182</v>
      </c>
      <c r="FV239" s="52">
        <v>2491</v>
      </c>
      <c r="FW239" s="52">
        <v>2410</v>
      </c>
      <c r="FX239" s="52">
        <v>2469</v>
      </c>
      <c r="FY239" s="52">
        <v>2294</v>
      </c>
      <c r="FZ239" s="52">
        <v>1957</v>
      </c>
      <c r="GA239" s="52">
        <v>1760</v>
      </c>
      <c r="GB239" s="52">
        <v>1892</v>
      </c>
      <c r="GC239" s="52">
        <v>1792</v>
      </c>
      <c r="GD239" s="52">
        <v>1715</v>
      </c>
      <c r="GE239" s="52">
        <v>1604</v>
      </c>
      <c r="GF239" s="52">
        <v>1501</v>
      </c>
      <c r="GG239" s="52">
        <v>1440</v>
      </c>
      <c r="GH239" s="52">
        <v>1220</v>
      </c>
      <c r="GI239" s="52">
        <v>1107</v>
      </c>
      <c r="GJ239" s="52">
        <v>993</v>
      </c>
      <c r="GK239" s="52">
        <v>920</v>
      </c>
      <c r="GL239" s="53">
        <v>4035</v>
      </c>
    </row>
    <row r="240" spans="1:194" s="1" customFormat="1" hidden="1" x14ac:dyDescent="0.25">
      <c r="A240" s="31" t="s">
        <v>247</v>
      </c>
      <c r="B240" s="1" t="s">
        <v>472</v>
      </c>
      <c r="C240" s="30" t="str">
        <f t="shared" si="94"/>
        <v>LA England - Burnley</v>
      </c>
      <c r="D240" s="51">
        <f t="shared" si="85"/>
        <v>33263</v>
      </c>
      <c r="E240" s="51">
        <f t="shared" si="86"/>
        <v>35202</v>
      </c>
      <c r="F240" s="52">
        <f t="shared" si="87"/>
        <v>89344</v>
      </c>
      <c r="G240" s="52">
        <f t="shared" si="88"/>
        <v>44061</v>
      </c>
      <c r="H240" s="53">
        <f t="shared" si="89"/>
        <v>45283</v>
      </c>
      <c r="I240" s="53">
        <f t="shared" si="90"/>
        <v>33263</v>
      </c>
      <c r="J240" s="53">
        <f t="shared" si="91"/>
        <v>35202</v>
      </c>
      <c r="K240" s="50">
        <f t="shared" si="92"/>
        <v>10798</v>
      </c>
      <c r="L240" s="51">
        <f t="shared" si="93"/>
        <v>10081</v>
      </c>
      <c r="M240" s="52">
        <v>573</v>
      </c>
      <c r="N240" s="52">
        <v>551</v>
      </c>
      <c r="O240" s="52">
        <v>577</v>
      </c>
      <c r="P240" s="52">
        <v>674</v>
      </c>
      <c r="Q240" s="52">
        <v>668</v>
      </c>
      <c r="R240" s="52">
        <v>576</v>
      </c>
      <c r="S240" s="52">
        <v>626</v>
      </c>
      <c r="T240" s="52">
        <v>619</v>
      </c>
      <c r="U240" s="52">
        <v>601</v>
      </c>
      <c r="V240" s="52">
        <v>667</v>
      </c>
      <c r="W240" s="52">
        <v>645</v>
      </c>
      <c r="X240" s="52">
        <v>610</v>
      </c>
      <c r="Y240" s="52">
        <v>601</v>
      </c>
      <c r="Z240" s="52">
        <v>602</v>
      </c>
      <c r="AA240" s="52">
        <v>535</v>
      </c>
      <c r="AB240" s="52">
        <v>580</v>
      </c>
      <c r="AC240" s="52">
        <v>544</v>
      </c>
      <c r="AD240" s="52">
        <v>549</v>
      </c>
      <c r="AE240" s="52">
        <v>472</v>
      </c>
      <c r="AF240" s="52">
        <v>467</v>
      </c>
      <c r="AG240" s="52">
        <v>447</v>
      </c>
      <c r="AH240" s="52">
        <v>442</v>
      </c>
      <c r="AI240" s="52">
        <v>543</v>
      </c>
      <c r="AJ240" s="52">
        <v>495</v>
      </c>
      <c r="AK240" s="52">
        <v>539</v>
      </c>
      <c r="AL240" s="52">
        <v>531</v>
      </c>
      <c r="AM240" s="52">
        <v>539</v>
      </c>
      <c r="AN240" s="52">
        <v>582</v>
      </c>
      <c r="AO240" s="52">
        <v>566</v>
      </c>
      <c r="AP240" s="52">
        <v>628</v>
      </c>
      <c r="AQ240" s="52">
        <v>569</v>
      </c>
      <c r="AR240" s="52">
        <v>513</v>
      </c>
      <c r="AS240" s="52">
        <v>562</v>
      </c>
      <c r="AT240" s="52">
        <v>571</v>
      </c>
      <c r="AU240" s="52">
        <v>638</v>
      </c>
      <c r="AV240" s="52">
        <v>571</v>
      </c>
      <c r="AW240" s="52">
        <v>564</v>
      </c>
      <c r="AX240" s="52">
        <v>511</v>
      </c>
      <c r="AY240" s="52">
        <v>551</v>
      </c>
      <c r="AZ240" s="52">
        <v>479</v>
      </c>
      <c r="BA240" s="52">
        <v>541</v>
      </c>
      <c r="BB240" s="52">
        <v>490</v>
      </c>
      <c r="BC240" s="52">
        <v>534</v>
      </c>
      <c r="BD240" s="52">
        <v>495</v>
      </c>
      <c r="BE240" s="52">
        <v>520</v>
      </c>
      <c r="BF240" s="52">
        <v>517</v>
      </c>
      <c r="BG240" s="52">
        <v>497</v>
      </c>
      <c r="BH240" s="52">
        <v>510</v>
      </c>
      <c r="BI240" s="52">
        <v>541</v>
      </c>
      <c r="BJ240" s="52">
        <v>585</v>
      </c>
      <c r="BK240" s="52">
        <v>583</v>
      </c>
      <c r="BL240" s="52">
        <v>641</v>
      </c>
      <c r="BM240" s="52">
        <v>618</v>
      </c>
      <c r="BN240" s="52">
        <v>623</v>
      </c>
      <c r="BO240" s="52">
        <v>590</v>
      </c>
      <c r="BP240" s="52">
        <v>539</v>
      </c>
      <c r="BQ240" s="52">
        <v>596</v>
      </c>
      <c r="BR240" s="52">
        <v>583</v>
      </c>
      <c r="BS240" s="52">
        <v>585</v>
      </c>
      <c r="BT240" s="52">
        <v>550</v>
      </c>
      <c r="BU240" s="52">
        <v>529</v>
      </c>
      <c r="BV240" s="52">
        <v>536</v>
      </c>
      <c r="BW240" s="52">
        <v>553</v>
      </c>
      <c r="BX240" s="52">
        <v>532</v>
      </c>
      <c r="BY240" s="52">
        <v>510</v>
      </c>
      <c r="BZ240" s="52">
        <v>448</v>
      </c>
      <c r="CA240" s="52">
        <v>456</v>
      </c>
      <c r="CB240" s="52">
        <v>478</v>
      </c>
      <c r="CC240" s="52">
        <v>441</v>
      </c>
      <c r="CD240" s="52">
        <v>399</v>
      </c>
      <c r="CE240" s="52">
        <v>433</v>
      </c>
      <c r="CF240" s="52">
        <v>456</v>
      </c>
      <c r="CG240" s="52">
        <v>508</v>
      </c>
      <c r="CH240" s="52">
        <v>523</v>
      </c>
      <c r="CI240" s="52">
        <v>402</v>
      </c>
      <c r="CJ240" s="52">
        <v>341</v>
      </c>
      <c r="CK240" s="52">
        <v>337</v>
      </c>
      <c r="CL240" s="52">
        <v>300</v>
      </c>
      <c r="CM240" s="52">
        <v>263</v>
      </c>
      <c r="CN240" s="52">
        <v>259</v>
      </c>
      <c r="CO240" s="52">
        <v>227</v>
      </c>
      <c r="CP240" s="52">
        <v>197</v>
      </c>
      <c r="CQ240" s="52">
        <v>203</v>
      </c>
      <c r="CR240" s="52">
        <v>173</v>
      </c>
      <c r="CS240" s="52">
        <v>135</v>
      </c>
      <c r="CT240" s="52">
        <v>126</v>
      </c>
      <c r="CU240" s="52">
        <v>83</v>
      </c>
      <c r="CV240" s="52">
        <v>101</v>
      </c>
      <c r="CW240" s="52">
        <v>82</v>
      </c>
      <c r="CX240" s="52">
        <v>72</v>
      </c>
      <c r="CY240" s="52">
        <v>242</v>
      </c>
      <c r="CZ240" s="52">
        <v>540</v>
      </c>
      <c r="DA240" s="52">
        <v>558</v>
      </c>
      <c r="DB240" s="52">
        <v>556</v>
      </c>
      <c r="DC240" s="52">
        <v>556</v>
      </c>
      <c r="DD240" s="52">
        <v>597</v>
      </c>
      <c r="DE240" s="52">
        <v>563</v>
      </c>
      <c r="DF240" s="52">
        <v>598</v>
      </c>
      <c r="DG240" s="52">
        <v>622</v>
      </c>
      <c r="DH240" s="52">
        <v>581</v>
      </c>
      <c r="DI240" s="52">
        <v>539</v>
      </c>
      <c r="DJ240" s="52">
        <v>615</v>
      </c>
      <c r="DK240" s="52">
        <v>567</v>
      </c>
      <c r="DL240" s="52">
        <v>606</v>
      </c>
      <c r="DM240" s="52">
        <v>562</v>
      </c>
      <c r="DN240" s="52">
        <v>552</v>
      </c>
      <c r="DO240" s="52">
        <v>528</v>
      </c>
      <c r="DP240" s="52">
        <v>488</v>
      </c>
      <c r="DQ240" s="52">
        <v>453</v>
      </c>
      <c r="DR240" s="52">
        <v>446</v>
      </c>
      <c r="DS240" s="52">
        <v>391</v>
      </c>
      <c r="DT240" s="52">
        <v>371</v>
      </c>
      <c r="DU240" s="52">
        <v>409</v>
      </c>
      <c r="DV240" s="52">
        <v>519</v>
      </c>
      <c r="DW240" s="52">
        <v>451</v>
      </c>
      <c r="DX240" s="52">
        <v>515</v>
      </c>
      <c r="DY240" s="52">
        <v>558</v>
      </c>
      <c r="DZ240" s="52">
        <v>574</v>
      </c>
      <c r="EA240" s="52">
        <v>595</v>
      </c>
      <c r="EB240" s="52">
        <v>612</v>
      </c>
      <c r="EC240" s="52">
        <v>632</v>
      </c>
      <c r="ED240" s="52">
        <v>580</v>
      </c>
      <c r="EE240" s="52">
        <v>551</v>
      </c>
      <c r="EF240" s="52">
        <v>698</v>
      </c>
      <c r="EG240" s="52">
        <v>652</v>
      </c>
      <c r="EH240" s="52">
        <v>623</v>
      </c>
      <c r="EI240" s="52">
        <v>591</v>
      </c>
      <c r="EJ240" s="52">
        <v>609</v>
      </c>
      <c r="EK240" s="52">
        <v>582</v>
      </c>
      <c r="EL240" s="52">
        <v>571</v>
      </c>
      <c r="EM240" s="52">
        <v>553</v>
      </c>
      <c r="EN240" s="52">
        <v>540</v>
      </c>
      <c r="EO240" s="52">
        <v>541</v>
      </c>
      <c r="EP240" s="52">
        <v>507</v>
      </c>
      <c r="EQ240" s="52">
        <v>519</v>
      </c>
      <c r="ER240" s="52">
        <v>531</v>
      </c>
      <c r="ES240" s="52">
        <v>490</v>
      </c>
      <c r="ET240" s="52">
        <v>538</v>
      </c>
      <c r="EU240" s="52">
        <v>541</v>
      </c>
      <c r="EV240" s="52">
        <v>526</v>
      </c>
      <c r="EW240" s="52">
        <v>562</v>
      </c>
      <c r="EX240" s="52">
        <v>568</v>
      </c>
      <c r="EY240" s="52">
        <v>641</v>
      </c>
      <c r="EZ240" s="52">
        <v>601</v>
      </c>
      <c r="FA240" s="52">
        <v>577</v>
      </c>
      <c r="FB240" s="52">
        <v>608</v>
      </c>
      <c r="FC240" s="52">
        <v>623</v>
      </c>
      <c r="FD240" s="52">
        <v>610</v>
      </c>
      <c r="FE240" s="52">
        <v>647</v>
      </c>
      <c r="FF240" s="52">
        <v>581</v>
      </c>
      <c r="FG240" s="52">
        <v>626</v>
      </c>
      <c r="FH240" s="52">
        <v>566</v>
      </c>
      <c r="FI240" s="52">
        <v>510</v>
      </c>
      <c r="FJ240" s="52">
        <v>558</v>
      </c>
      <c r="FK240" s="52">
        <v>503</v>
      </c>
      <c r="FL240" s="52">
        <v>492</v>
      </c>
      <c r="FM240" s="52">
        <v>505</v>
      </c>
      <c r="FN240" s="52">
        <v>465</v>
      </c>
      <c r="FO240" s="52">
        <v>474</v>
      </c>
      <c r="FP240" s="52">
        <v>419</v>
      </c>
      <c r="FQ240" s="52">
        <v>483</v>
      </c>
      <c r="FR240" s="52">
        <v>488</v>
      </c>
      <c r="FS240" s="52">
        <v>549</v>
      </c>
      <c r="FT240" s="52">
        <v>531</v>
      </c>
      <c r="FU240" s="52">
        <v>585</v>
      </c>
      <c r="FV240" s="52">
        <v>375</v>
      </c>
      <c r="FW240" s="52">
        <v>399</v>
      </c>
      <c r="FX240" s="52">
        <v>390</v>
      </c>
      <c r="FY240" s="52">
        <v>320</v>
      </c>
      <c r="FZ240" s="52">
        <v>337</v>
      </c>
      <c r="GA240" s="52">
        <v>278</v>
      </c>
      <c r="GB240" s="52">
        <v>251</v>
      </c>
      <c r="GC240" s="52">
        <v>243</v>
      </c>
      <c r="GD240" s="52">
        <v>248</v>
      </c>
      <c r="GE240" s="52">
        <v>226</v>
      </c>
      <c r="GF240" s="52">
        <v>209</v>
      </c>
      <c r="GG240" s="52">
        <v>174</v>
      </c>
      <c r="GH240" s="52">
        <v>175</v>
      </c>
      <c r="GI240" s="52">
        <v>153</v>
      </c>
      <c r="GJ240" s="52">
        <v>109</v>
      </c>
      <c r="GK240" s="52">
        <v>132</v>
      </c>
      <c r="GL240" s="53">
        <v>595</v>
      </c>
    </row>
    <row r="241" spans="1:194" s="1" customFormat="1" hidden="1" x14ac:dyDescent="0.25">
      <c r="A241" s="31" t="s">
        <v>247</v>
      </c>
      <c r="B241" s="1" t="s">
        <v>473</v>
      </c>
      <c r="C241" s="30" t="str">
        <f t="shared" si="94"/>
        <v>LA England - Bury</v>
      </c>
      <c r="D241" s="51">
        <f t="shared" si="85"/>
        <v>71367</v>
      </c>
      <c r="E241" s="51">
        <f t="shared" si="86"/>
        <v>76161</v>
      </c>
      <c r="F241" s="52">
        <f t="shared" si="87"/>
        <v>190708</v>
      </c>
      <c r="G241" s="52">
        <f t="shared" si="88"/>
        <v>93700</v>
      </c>
      <c r="H241" s="53">
        <f t="shared" si="89"/>
        <v>97008</v>
      </c>
      <c r="I241" s="53">
        <f t="shared" si="90"/>
        <v>71367</v>
      </c>
      <c r="J241" s="53">
        <f t="shared" si="91"/>
        <v>76161</v>
      </c>
      <c r="K241" s="50">
        <f t="shared" si="92"/>
        <v>22333</v>
      </c>
      <c r="L241" s="51">
        <f t="shared" si="93"/>
        <v>20847</v>
      </c>
      <c r="M241" s="52">
        <v>1151</v>
      </c>
      <c r="N241" s="52">
        <v>1225</v>
      </c>
      <c r="O241" s="52">
        <v>1127</v>
      </c>
      <c r="P241" s="52">
        <v>1208</v>
      </c>
      <c r="Q241" s="52">
        <v>1261</v>
      </c>
      <c r="R241" s="52">
        <v>1203</v>
      </c>
      <c r="S241" s="52">
        <v>1269</v>
      </c>
      <c r="T241" s="52">
        <v>1284</v>
      </c>
      <c r="U241" s="52">
        <v>1359</v>
      </c>
      <c r="V241" s="52">
        <v>1294</v>
      </c>
      <c r="W241" s="52">
        <v>1326</v>
      </c>
      <c r="X241" s="52">
        <v>1318</v>
      </c>
      <c r="Y241" s="52">
        <v>1270</v>
      </c>
      <c r="Z241" s="52">
        <v>1187</v>
      </c>
      <c r="AA241" s="52">
        <v>1265</v>
      </c>
      <c r="AB241" s="52">
        <v>1225</v>
      </c>
      <c r="AC241" s="52">
        <v>1179</v>
      </c>
      <c r="AD241" s="52">
        <v>1182</v>
      </c>
      <c r="AE241" s="52">
        <v>1068</v>
      </c>
      <c r="AF241" s="52">
        <v>920</v>
      </c>
      <c r="AG241" s="52">
        <v>888</v>
      </c>
      <c r="AH241" s="52">
        <v>935</v>
      </c>
      <c r="AI241" s="52">
        <v>1046</v>
      </c>
      <c r="AJ241" s="52">
        <v>1047</v>
      </c>
      <c r="AK241" s="52">
        <v>1244</v>
      </c>
      <c r="AL241" s="52">
        <v>1170</v>
      </c>
      <c r="AM241" s="52">
        <v>1207</v>
      </c>
      <c r="AN241" s="52">
        <v>1139</v>
      </c>
      <c r="AO241" s="52">
        <v>1237</v>
      </c>
      <c r="AP241" s="52">
        <v>1263</v>
      </c>
      <c r="AQ241" s="52">
        <v>1343</v>
      </c>
      <c r="AR241" s="52">
        <v>1325</v>
      </c>
      <c r="AS241" s="52">
        <v>1188</v>
      </c>
      <c r="AT241" s="52">
        <v>1242</v>
      </c>
      <c r="AU241" s="52">
        <v>1152</v>
      </c>
      <c r="AV241" s="52">
        <v>1167</v>
      </c>
      <c r="AW241" s="52">
        <v>1296</v>
      </c>
      <c r="AX241" s="52">
        <v>1184</v>
      </c>
      <c r="AY241" s="52">
        <v>1250</v>
      </c>
      <c r="AZ241" s="52">
        <v>1272</v>
      </c>
      <c r="BA241" s="52">
        <v>1145</v>
      </c>
      <c r="BB241" s="52">
        <v>1163</v>
      </c>
      <c r="BC241" s="52">
        <v>1120</v>
      </c>
      <c r="BD241" s="52">
        <v>985</v>
      </c>
      <c r="BE241" s="52">
        <v>1098</v>
      </c>
      <c r="BF241" s="52">
        <v>1147</v>
      </c>
      <c r="BG241" s="52">
        <v>1100</v>
      </c>
      <c r="BH241" s="52">
        <v>1244</v>
      </c>
      <c r="BI241" s="52">
        <v>1259</v>
      </c>
      <c r="BJ241" s="52">
        <v>1322</v>
      </c>
      <c r="BK241" s="52">
        <v>1216</v>
      </c>
      <c r="BL241" s="52">
        <v>1359</v>
      </c>
      <c r="BM241" s="52">
        <v>1335</v>
      </c>
      <c r="BN241" s="52">
        <v>1349</v>
      </c>
      <c r="BO241" s="52">
        <v>1318</v>
      </c>
      <c r="BP241" s="52">
        <v>1336</v>
      </c>
      <c r="BQ241" s="52">
        <v>1341</v>
      </c>
      <c r="BR241" s="52">
        <v>1272</v>
      </c>
      <c r="BS241" s="52">
        <v>1291</v>
      </c>
      <c r="BT241" s="52">
        <v>1099</v>
      </c>
      <c r="BU241" s="52">
        <v>1183</v>
      </c>
      <c r="BV241" s="52">
        <v>1111</v>
      </c>
      <c r="BW241" s="52">
        <v>1066</v>
      </c>
      <c r="BX241" s="52">
        <v>1011</v>
      </c>
      <c r="BY241" s="52">
        <v>963</v>
      </c>
      <c r="BZ241" s="52">
        <v>858</v>
      </c>
      <c r="CA241" s="52">
        <v>867</v>
      </c>
      <c r="CB241" s="52">
        <v>955</v>
      </c>
      <c r="CC241" s="52">
        <v>837</v>
      </c>
      <c r="CD241" s="52">
        <v>884</v>
      </c>
      <c r="CE241" s="52">
        <v>920</v>
      </c>
      <c r="CF241" s="52">
        <v>915</v>
      </c>
      <c r="CG241" s="52">
        <v>978</v>
      </c>
      <c r="CH241" s="52">
        <v>1091</v>
      </c>
      <c r="CI241" s="52">
        <v>796</v>
      </c>
      <c r="CJ241" s="52">
        <v>703</v>
      </c>
      <c r="CK241" s="52">
        <v>738</v>
      </c>
      <c r="CL241" s="52">
        <v>605</v>
      </c>
      <c r="CM241" s="52">
        <v>582</v>
      </c>
      <c r="CN241" s="52">
        <v>475</v>
      </c>
      <c r="CO241" s="52">
        <v>517</v>
      </c>
      <c r="CP241" s="52">
        <v>475</v>
      </c>
      <c r="CQ241" s="52">
        <v>410</v>
      </c>
      <c r="CR241" s="52">
        <v>389</v>
      </c>
      <c r="CS241" s="52">
        <v>329</v>
      </c>
      <c r="CT241" s="52">
        <v>307</v>
      </c>
      <c r="CU241" s="52">
        <v>232</v>
      </c>
      <c r="CV241" s="52">
        <v>200</v>
      </c>
      <c r="CW241" s="52">
        <v>152</v>
      </c>
      <c r="CX241" s="52">
        <v>161</v>
      </c>
      <c r="CY241" s="52">
        <v>575</v>
      </c>
      <c r="CZ241" s="52">
        <v>1019</v>
      </c>
      <c r="DA241" s="52">
        <v>1073</v>
      </c>
      <c r="DB241" s="52">
        <v>1083</v>
      </c>
      <c r="DC241" s="52">
        <v>1109</v>
      </c>
      <c r="DD241" s="52">
        <v>1198</v>
      </c>
      <c r="DE241" s="52">
        <v>1175</v>
      </c>
      <c r="DF241" s="52">
        <v>1196</v>
      </c>
      <c r="DG241" s="52">
        <v>1237</v>
      </c>
      <c r="DH241" s="52">
        <v>1247</v>
      </c>
      <c r="DI241" s="52">
        <v>1277</v>
      </c>
      <c r="DJ241" s="52">
        <v>1214</v>
      </c>
      <c r="DK241" s="52">
        <v>1144</v>
      </c>
      <c r="DL241" s="52">
        <v>1288</v>
      </c>
      <c r="DM241" s="52">
        <v>1233</v>
      </c>
      <c r="DN241" s="52">
        <v>1105</v>
      </c>
      <c r="DO241" s="52">
        <v>1127</v>
      </c>
      <c r="DP241" s="52">
        <v>1069</v>
      </c>
      <c r="DQ241" s="52">
        <v>1053</v>
      </c>
      <c r="DR241" s="52">
        <v>1003</v>
      </c>
      <c r="DS241" s="52">
        <v>791</v>
      </c>
      <c r="DT241" s="52">
        <v>718</v>
      </c>
      <c r="DU241" s="52">
        <v>886</v>
      </c>
      <c r="DV241" s="52">
        <v>920</v>
      </c>
      <c r="DW241" s="52">
        <v>1081</v>
      </c>
      <c r="DX241" s="52">
        <v>1000</v>
      </c>
      <c r="DY241" s="52">
        <v>1091</v>
      </c>
      <c r="DZ241" s="52">
        <v>1182</v>
      </c>
      <c r="EA241" s="52">
        <v>1189</v>
      </c>
      <c r="EB241" s="52">
        <v>1273</v>
      </c>
      <c r="EC241" s="52">
        <v>1316</v>
      </c>
      <c r="ED241" s="52">
        <v>1281</v>
      </c>
      <c r="EE241" s="52">
        <v>1314</v>
      </c>
      <c r="EF241" s="52">
        <v>1312</v>
      </c>
      <c r="EG241" s="52">
        <v>1424</v>
      </c>
      <c r="EH241" s="52">
        <v>1379</v>
      </c>
      <c r="EI241" s="52">
        <v>1346</v>
      </c>
      <c r="EJ241" s="52">
        <v>1277</v>
      </c>
      <c r="EK241" s="52">
        <v>1237</v>
      </c>
      <c r="EL241" s="52">
        <v>1375</v>
      </c>
      <c r="EM241" s="52">
        <v>1292</v>
      </c>
      <c r="EN241" s="52">
        <v>1207</v>
      </c>
      <c r="EO241" s="52">
        <v>1236</v>
      </c>
      <c r="EP241" s="52">
        <v>1142</v>
      </c>
      <c r="EQ241" s="52">
        <v>1090</v>
      </c>
      <c r="ER241" s="52">
        <v>1134</v>
      </c>
      <c r="ES241" s="52">
        <v>1222</v>
      </c>
      <c r="ET241" s="52">
        <v>1250</v>
      </c>
      <c r="EU241" s="52">
        <v>1251</v>
      </c>
      <c r="EV241" s="52">
        <v>1355</v>
      </c>
      <c r="EW241" s="52">
        <v>1397</v>
      </c>
      <c r="EX241" s="52">
        <v>1367</v>
      </c>
      <c r="EY241" s="52">
        <v>1376</v>
      </c>
      <c r="EZ241" s="52">
        <v>1385</v>
      </c>
      <c r="FA241" s="52">
        <v>1454</v>
      </c>
      <c r="FB241" s="52">
        <v>1385</v>
      </c>
      <c r="FC241" s="52">
        <v>1369</v>
      </c>
      <c r="FD241" s="52">
        <v>1336</v>
      </c>
      <c r="FE241" s="52">
        <v>1328</v>
      </c>
      <c r="FF241" s="52">
        <v>1320</v>
      </c>
      <c r="FG241" s="52">
        <v>1255</v>
      </c>
      <c r="FH241" s="52">
        <v>1213</v>
      </c>
      <c r="FI241" s="52">
        <v>1166</v>
      </c>
      <c r="FJ241" s="52">
        <v>1072</v>
      </c>
      <c r="FK241" s="52">
        <v>1018</v>
      </c>
      <c r="FL241" s="52">
        <v>1043</v>
      </c>
      <c r="FM241" s="52">
        <v>896</v>
      </c>
      <c r="FN241" s="52">
        <v>996</v>
      </c>
      <c r="FO241" s="52">
        <v>1008</v>
      </c>
      <c r="FP241" s="52">
        <v>956</v>
      </c>
      <c r="FQ241" s="52">
        <v>908</v>
      </c>
      <c r="FR241" s="52">
        <v>955</v>
      </c>
      <c r="FS241" s="52">
        <v>1054</v>
      </c>
      <c r="FT241" s="52">
        <v>1078</v>
      </c>
      <c r="FU241" s="52">
        <v>1203</v>
      </c>
      <c r="FV241" s="52">
        <v>851</v>
      </c>
      <c r="FW241" s="52">
        <v>839</v>
      </c>
      <c r="FX241" s="52">
        <v>874</v>
      </c>
      <c r="FY241" s="52">
        <v>747</v>
      </c>
      <c r="FZ241" s="52">
        <v>643</v>
      </c>
      <c r="GA241" s="52">
        <v>630</v>
      </c>
      <c r="GB241" s="52">
        <v>608</v>
      </c>
      <c r="GC241" s="52">
        <v>568</v>
      </c>
      <c r="GD241" s="52">
        <v>553</v>
      </c>
      <c r="GE241" s="52">
        <v>547</v>
      </c>
      <c r="GF241" s="52">
        <v>459</v>
      </c>
      <c r="GG241" s="52">
        <v>451</v>
      </c>
      <c r="GH241" s="52">
        <v>406</v>
      </c>
      <c r="GI241" s="52">
        <v>299</v>
      </c>
      <c r="GJ241" s="52">
        <v>297</v>
      </c>
      <c r="GK241" s="52">
        <v>243</v>
      </c>
      <c r="GL241" s="53">
        <v>1034</v>
      </c>
    </row>
    <row r="242" spans="1:194" s="1" customFormat="1" hidden="1" x14ac:dyDescent="0.25">
      <c r="A242" s="31" t="s">
        <v>247</v>
      </c>
      <c r="B242" s="1" t="s">
        <v>474</v>
      </c>
      <c r="C242" s="30" t="str">
        <f t="shared" si="94"/>
        <v>LA England - Calderdale</v>
      </c>
      <c r="D242" s="51">
        <f t="shared" si="85"/>
        <v>80539</v>
      </c>
      <c r="E242" s="51">
        <f t="shared" si="86"/>
        <v>84949</v>
      </c>
      <c r="F242" s="52">
        <f t="shared" si="87"/>
        <v>211439</v>
      </c>
      <c r="G242" s="52">
        <f t="shared" si="88"/>
        <v>103866</v>
      </c>
      <c r="H242" s="53">
        <f t="shared" si="89"/>
        <v>107573</v>
      </c>
      <c r="I242" s="53">
        <f t="shared" si="90"/>
        <v>80539</v>
      </c>
      <c r="J242" s="53">
        <f t="shared" si="91"/>
        <v>84949</v>
      </c>
      <c r="K242" s="50">
        <f t="shared" si="92"/>
        <v>23327</v>
      </c>
      <c r="L242" s="51">
        <f t="shared" si="93"/>
        <v>22624</v>
      </c>
      <c r="M242" s="52">
        <v>1079</v>
      </c>
      <c r="N242" s="52">
        <v>1124</v>
      </c>
      <c r="O242" s="52">
        <v>1211</v>
      </c>
      <c r="P242" s="52">
        <v>1228</v>
      </c>
      <c r="Q242" s="52">
        <v>1306</v>
      </c>
      <c r="R242" s="52">
        <v>1376</v>
      </c>
      <c r="S242" s="52">
        <v>1346</v>
      </c>
      <c r="T242" s="52">
        <v>1411</v>
      </c>
      <c r="U242" s="52">
        <v>1425</v>
      </c>
      <c r="V242" s="52">
        <v>1376</v>
      </c>
      <c r="W242" s="52">
        <v>1405</v>
      </c>
      <c r="X242" s="52">
        <v>1314</v>
      </c>
      <c r="Y242" s="52">
        <v>1355</v>
      </c>
      <c r="Z242" s="52">
        <v>1298</v>
      </c>
      <c r="AA242" s="52">
        <v>1237</v>
      </c>
      <c r="AB242" s="52">
        <v>1321</v>
      </c>
      <c r="AC242" s="52">
        <v>1292</v>
      </c>
      <c r="AD242" s="52">
        <v>1223</v>
      </c>
      <c r="AE242" s="52">
        <v>1139</v>
      </c>
      <c r="AF242" s="52">
        <v>984</v>
      </c>
      <c r="AG242" s="52">
        <v>963</v>
      </c>
      <c r="AH242" s="52">
        <v>1059</v>
      </c>
      <c r="AI242" s="52">
        <v>1097</v>
      </c>
      <c r="AJ242" s="52">
        <v>1171</v>
      </c>
      <c r="AK242" s="52">
        <v>1228</v>
      </c>
      <c r="AL242" s="52">
        <v>1268</v>
      </c>
      <c r="AM242" s="52">
        <v>1198</v>
      </c>
      <c r="AN242" s="52">
        <v>1215</v>
      </c>
      <c r="AO242" s="52">
        <v>1240</v>
      </c>
      <c r="AP242" s="52">
        <v>1263</v>
      </c>
      <c r="AQ242" s="52">
        <v>1255</v>
      </c>
      <c r="AR242" s="52">
        <v>1166</v>
      </c>
      <c r="AS242" s="52">
        <v>1314</v>
      </c>
      <c r="AT242" s="52">
        <v>1244</v>
      </c>
      <c r="AU242" s="52">
        <v>1154</v>
      </c>
      <c r="AV242" s="52">
        <v>1291</v>
      </c>
      <c r="AW242" s="52">
        <v>1242</v>
      </c>
      <c r="AX242" s="52">
        <v>1311</v>
      </c>
      <c r="AY242" s="52">
        <v>1194</v>
      </c>
      <c r="AZ242" s="52">
        <v>1271</v>
      </c>
      <c r="BA242" s="52">
        <v>1423</v>
      </c>
      <c r="BB242" s="52">
        <v>1329</v>
      </c>
      <c r="BC242" s="52">
        <v>1230</v>
      </c>
      <c r="BD242" s="52">
        <v>1203</v>
      </c>
      <c r="BE242" s="52">
        <v>1323</v>
      </c>
      <c r="BF242" s="52">
        <v>1188</v>
      </c>
      <c r="BG242" s="52">
        <v>1313</v>
      </c>
      <c r="BH242" s="52">
        <v>1494</v>
      </c>
      <c r="BI242" s="52">
        <v>1534</v>
      </c>
      <c r="BJ242" s="52">
        <v>1682</v>
      </c>
      <c r="BK242" s="52">
        <v>1535</v>
      </c>
      <c r="BL242" s="52">
        <v>1580</v>
      </c>
      <c r="BM242" s="52">
        <v>1654</v>
      </c>
      <c r="BN242" s="52">
        <v>1551</v>
      </c>
      <c r="BO242" s="52">
        <v>1603</v>
      </c>
      <c r="BP242" s="52">
        <v>1627</v>
      </c>
      <c r="BQ242" s="52">
        <v>1618</v>
      </c>
      <c r="BR242" s="52">
        <v>1538</v>
      </c>
      <c r="BS242" s="52">
        <v>1519</v>
      </c>
      <c r="BT242" s="52">
        <v>1365</v>
      </c>
      <c r="BU242" s="52">
        <v>1325</v>
      </c>
      <c r="BV242" s="52">
        <v>1329</v>
      </c>
      <c r="BW242" s="52">
        <v>1307</v>
      </c>
      <c r="BX242" s="52">
        <v>1299</v>
      </c>
      <c r="BY242" s="52">
        <v>1268</v>
      </c>
      <c r="BZ242" s="52">
        <v>1113</v>
      </c>
      <c r="CA242" s="52">
        <v>1196</v>
      </c>
      <c r="CB242" s="52">
        <v>1135</v>
      </c>
      <c r="CC242" s="52">
        <v>1047</v>
      </c>
      <c r="CD242" s="52">
        <v>1083</v>
      </c>
      <c r="CE242" s="52">
        <v>1066</v>
      </c>
      <c r="CF242" s="52">
        <v>1142</v>
      </c>
      <c r="CG242" s="52">
        <v>1165</v>
      </c>
      <c r="CH242" s="52">
        <v>1190</v>
      </c>
      <c r="CI242" s="52">
        <v>873</v>
      </c>
      <c r="CJ242" s="52">
        <v>829</v>
      </c>
      <c r="CK242" s="52">
        <v>881</v>
      </c>
      <c r="CL242" s="52">
        <v>772</v>
      </c>
      <c r="CM242" s="52">
        <v>587</v>
      </c>
      <c r="CN242" s="52">
        <v>587</v>
      </c>
      <c r="CO242" s="52">
        <v>534</v>
      </c>
      <c r="CP242" s="52">
        <v>451</v>
      </c>
      <c r="CQ242" s="52">
        <v>463</v>
      </c>
      <c r="CR242" s="52">
        <v>405</v>
      </c>
      <c r="CS242" s="52">
        <v>369</v>
      </c>
      <c r="CT242" s="52">
        <v>300</v>
      </c>
      <c r="CU242" s="52">
        <v>246</v>
      </c>
      <c r="CV242" s="52">
        <v>211</v>
      </c>
      <c r="CW242" s="52">
        <v>193</v>
      </c>
      <c r="CX242" s="52">
        <v>146</v>
      </c>
      <c r="CY242" s="52">
        <v>451</v>
      </c>
      <c r="CZ242" s="52">
        <v>1086</v>
      </c>
      <c r="DA242" s="52">
        <v>1042</v>
      </c>
      <c r="DB242" s="52">
        <v>1142</v>
      </c>
      <c r="DC242" s="52">
        <v>1207</v>
      </c>
      <c r="DD242" s="52">
        <v>1230</v>
      </c>
      <c r="DE242" s="52">
        <v>1265</v>
      </c>
      <c r="DF242" s="52">
        <v>1215</v>
      </c>
      <c r="DG242" s="52">
        <v>1370</v>
      </c>
      <c r="DH242" s="52">
        <v>1363</v>
      </c>
      <c r="DI242" s="52">
        <v>1331</v>
      </c>
      <c r="DJ242" s="52">
        <v>1362</v>
      </c>
      <c r="DK242" s="52">
        <v>1328</v>
      </c>
      <c r="DL242" s="52">
        <v>1353</v>
      </c>
      <c r="DM242" s="52">
        <v>1325</v>
      </c>
      <c r="DN242" s="52">
        <v>1364</v>
      </c>
      <c r="DO242" s="52">
        <v>1251</v>
      </c>
      <c r="DP242" s="52">
        <v>1235</v>
      </c>
      <c r="DQ242" s="52">
        <v>1155</v>
      </c>
      <c r="DR242" s="52">
        <v>1133</v>
      </c>
      <c r="DS242" s="52">
        <v>879</v>
      </c>
      <c r="DT242" s="52">
        <v>905</v>
      </c>
      <c r="DU242" s="52">
        <v>908</v>
      </c>
      <c r="DV242" s="52">
        <v>1028</v>
      </c>
      <c r="DW242" s="52">
        <v>1204</v>
      </c>
      <c r="DX242" s="52">
        <v>1190</v>
      </c>
      <c r="DY242" s="52">
        <v>1112</v>
      </c>
      <c r="DZ242" s="52">
        <v>1214</v>
      </c>
      <c r="EA242" s="52">
        <v>1256</v>
      </c>
      <c r="EB242" s="52">
        <v>1283</v>
      </c>
      <c r="EC242" s="52">
        <v>1276</v>
      </c>
      <c r="ED242" s="52">
        <v>1271</v>
      </c>
      <c r="EE242" s="52">
        <v>1299</v>
      </c>
      <c r="EF242" s="52">
        <v>1322</v>
      </c>
      <c r="EG242" s="52">
        <v>1488</v>
      </c>
      <c r="EH242" s="52">
        <v>1281</v>
      </c>
      <c r="EI242" s="52">
        <v>1390</v>
      </c>
      <c r="EJ242" s="52">
        <v>1326</v>
      </c>
      <c r="EK242" s="52">
        <v>1335</v>
      </c>
      <c r="EL242" s="52">
        <v>1428</v>
      </c>
      <c r="EM242" s="52">
        <v>1341</v>
      </c>
      <c r="EN242" s="52">
        <v>1441</v>
      </c>
      <c r="EO242" s="52">
        <v>1407</v>
      </c>
      <c r="EP242" s="52">
        <v>1228</v>
      </c>
      <c r="EQ242" s="52">
        <v>1249</v>
      </c>
      <c r="ER242" s="52">
        <v>1255</v>
      </c>
      <c r="ES242" s="52">
        <v>1303</v>
      </c>
      <c r="ET242" s="52">
        <v>1451</v>
      </c>
      <c r="EU242" s="52">
        <v>1443</v>
      </c>
      <c r="EV242" s="52">
        <v>1472</v>
      </c>
      <c r="EW242" s="52">
        <v>1622</v>
      </c>
      <c r="EX242" s="52">
        <v>1649</v>
      </c>
      <c r="EY242" s="52">
        <v>1548</v>
      </c>
      <c r="EZ242" s="52">
        <v>1610</v>
      </c>
      <c r="FA242" s="52">
        <v>1600</v>
      </c>
      <c r="FB242" s="52">
        <v>1546</v>
      </c>
      <c r="FC242" s="52">
        <v>1575</v>
      </c>
      <c r="FD242" s="52">
        <v>1675</v>
      </c>
      <c r="FE242" s="52">
        <v>1551</v>
      </c>
      <c r="FF242" s="52">
        <v>1505</v>
      </c>
      <c r="FG242" s="52">
        <v>1474</v>
      </c>
      <c r="FH242" s="52">
        <v>1422</v>
      </c>
      <c r="FI242" s="52">
        <v>1378</v>
      </c>
      <c r="FJ242" s="52">
        <v>1325</v>
      </c>
      <c r="FK242" s="52">
        <v>1286</v>
      </c>
      <c r="FL242" s="52">
        <v>1277</v>
      </c>
      <c r="FM242" s="52">
        <v>1151</v>
      </c>
      <c r="FN242" s="52">
        <v>1155</v>
      </c>
      <c r="FO242" s="52">
        <v>1114</v>
      </c>
      <c r="FP242" s="52">
        <v>1071</v>
      </c>
      <c r="FQ242" s="52">
        <v>1141</v>
      </c>
      <c r="FR242" s="52">
        <v>1170</v>
      </c>
      <c r="FS242" s="52">
        <v>1143</v>
      </c>
      <c r="FT242" s="52">
        <v>1260</v>
      </c>
      <c r="FU242" s="52">
        <v>1330</v>
      </c>
      <c r="FV242" s="52">
        <v>987</v>
      </c>
      <c r="FW242" s="52">
        <v>971</v>
      </c>
      <c r="FX242" s="52">
        <v>893</v>
      </c>
      <c r="FY242" s="52">
        <v>830</v>
      </c>
      <c r="FZ242" s="52">
        <v>748</v>
      </c>
      <c r="GA242" s="52">
        <v>633</v>
      </c>
      <c r="GB242" s="52">
        <v>653</v>
      </c>
      <c r="GC242" s="52">
        <v>639</v>
      </c>
      <c r="GD242" s="52">
        <v>585</v>
      </c>
      <c r="GE242" s="52">
        <v>583</v>
      </c>
      <c r="GF242" s="52">
        <v>505</v>
      </c>
      <c r="GG242" s="52">
        <v>459</v>
      </c>
      <c r="GH242" s="52">
        <v>410</v>
      </c>
      <c r="GI242" s="52">
        <v>388</v>
      </c>
      <c r="GJ242" s="52">
        <v>335</v>
      </c>
      <c r="GK242" s="52">
        <v>341</v>
      </c>
      <c r="GL242" s="53">
        <v>1293</v>
      </c>
    </row>
    <row r="243" spans="1:194" s="1" customFormat="1" hidden="1" x14ac:dyDescent="0.25">
      <c r="A243" s="31" t="s">
        <v>247</v>
      </c>
      <c r="B243" s="1" t="s">
        <v>475</v>
      </c>
      <c r="C243" s="30" t="str">
        <f t="shared" si="94"/>
        <v>LA England - Cambridge</v>
      </c>
      <c r="D243" s="51">
        <f t="shared" si="85"/>
        <v>52678</v>
      </c>
      <c r="E243" s="51">
        <f t="shared" si="86"/>
        <v>47831</v>
      </c>
      <c r="F243" s="52">
        <f t="shared" si="87"/>
        <v>125063</v>
      </c>
      <c r="G243" s="52">
        <f t="shared" si="88"/>
        <v>65321</v>
      </c>
      <c r="H243" s="53">
        <f t="shared" si="89"/>
        <v>59742</v>
      </c>
      <c r="I243" s="53">
        <f t="shared" si="90"/>
        <v>52678</v>
      </c>
      <c r="J243" s="53">
        <f t="shared" si="91"/>
        <v>47831</v>
      </c>
      <c r="K243" s="50">
        <f t="shared" si="92"/>
        <v>12643</v>
      </c>
      <c r="L243" s="51">
        <f t="shared" si="93"/>
        <v>11911</v>
      </c>
      <c r="M243" s="52">
        <v>683</v>
      </c>
      <c r="N243" s="52">
        <v>691</v>
      </c>
      <c r="O243" s="52">
        <v>731</v>
      </c>
      <c r="P243" s="52">
        <v>712</v>
      </c>
      <c r="Q243" s="52">
        <v>718</v>
      </c>
      <c r="R243" s="52">
        <v>708</v>
      </c>
      <c r="S243" s="52">
        <v>702</v>
      </c>
      <c r="T243" s="52">
        <v>752</v>
      </c>
      <c r="U243" s="52">
        <v>788</v>
      </c>
      <c r="V243" s="52">
        <v>800</v>
      </c>
      <c r="W243" s="52">
        <v>750</v>
      </c>
      <c r="X243" s="52">
        <v>737</v>
      </c>
      <c r="Y243" s="52">
        <v>717</v>
      </c>
      <c r="Z243" s="52">
        <v>681</v>
      </c>
      <c r="AA243" s="52">
        <v>676</v>
      </c>
      <c r="AB243" s="52">
        <v>580</v>
      </c>
      <c r="AC243" s="52">
        <v>596</v>
      </c>
      <c r="AD243" s="52">
        <v>621</v>
      </c>
      <c r="AE243" s="52">
        <v>927</v>
      </c>
      <c r="AF243" s="52">
        <v>1996</v>
      </c>
      <c r="AG243" s="52">
        <v>2145</v>
      </c>
      <c r="AH243" s="52">
        <v>2285</v>
      </c>
      <c r="AI243" s="52">
        <v>2241</v>
      </c>
      <c r="AJ243" s="52">
        <v>2047</v>
      </c>
      <c r="AK243" s="52">
        <v>1838</v>
      </c>
      <c r="AL243" s="52">
        <v>1708</v>
      </c>
      <c r="AM243" s="52">
        <v>1774</v>
      </c>
      <c r="AN243" s="52">
        <v>1528</v>
      </c>
      <c r="AO243" s="52">
        <v>1302</v>
      </c>
      <c r="AP243" s="52">
        <v>1082</v>
      </c>
      <c r="AQ243" s="52">
        <v>1180</v>
      </c>
      <c r="AR243" s="52">
        <v>1083</v>
      </c>
      <c r="AS243" s="52">
        <v>907</v>
      </c>
      <c r="AT243" s="52">
        <v>841</v>
      </c>
      <c r="AU243" s="52">
        <v>796</v>
      </c>
      <c r="AV243" s="52">
        <v>787</v>
      </c>
      <c r="AW243" s="52">
        <v>644</v>
      </c>
      <c r="AX243" s="52">
        <v>598</v>
      </c>
      <c r="AY243" s="52">
        <v>682</v>
      </c>
      <c r="AZ243" s="52">
        <v>731</v>
      </c>
      <c r="BA243" s="52">
        <v>650</v>
      </c>
      <c r="BB243" s="52">
        <v>719</v>
      </c>
      <c r="BC243" s="52">
        <v>665</v>
      </c>
      <c r="BD243" s="52">
        <v>712</v>
      </c>
      <c r="BE243" s="52">
        <v>622</v>
      </c>
      <c r="BF243" s="52">
        <v>666</v>
      </c>
      <c r="BG243" s="52">
        <v>662</v>
      </c>
      <c r="BH243" s="52">
        <v>612</v>
      </c>
      <c r="BI243" s="52">
        <v>583</v>
      </c>
      <c r="BJ243" s="52">
        <v>773</v>
      </c>
      <c r="BK243" s="52">
        <v>783</v>
      </c>
      <c r="BL243" s="52">
        <v>689</v>
      </c>
      <c r="BM243" s="52">
        <v>714</v>
      </c>
      <c r="BN243" s="52">
        <v>650</v>
      </c>
      <c r="BO243" s="52">
        <v>740</v>
      </c>
      <c r="BP243" s="52">
        <v>730</v>
      </c>
      <c r="BQ243" s="52">
        <v>716</v>
      </c>
      <c r="BR243" s="52">
        <v>607</v>
      </c>
      <c r="BS243" s="52">
        <v>620</v>
      </c>
      <c r="BT243" s="52">
        <v>580</v>
      </c>
      <c r="BU243" s="52">
        <v>504</v>
      </c>
      <c r="BV243" s="52">
        <v>530</v>
      </c>
      <c r="BW243" s="52">
        <v>504</v>
      </c>
      <c r="BX243" s="52">
        <v>516</v>
      </c>
      <c r="BY243" s="52">
        <v>446</v>
      </c>
      <c r="BZ243" s="52">
        <v>496</v>
      </c>
      <c r="CA243" s="52">
        <v>424</v>
      </c>
      <c r="CB243" s="52">
        <v>377</v>
      </c>
      <c r="CC243" s="52">
        <v>435</v>
      </c>
      <c r="CD243" s="52">
        <v>437</v>
      </c>
      <c r="CE243" s="52">
        <v>412</v>
      </c>
      <c r="CF243" s="52">
        <v>441</v>
      </c>
      <c r="CG243" s="52">
        <v>377</v>
      </c>
      <c r="CH243" s="52">
        <v>381</v>
      </c>
      <c r="CI243" s="52">
        <v>318</v>
      </c>
      <c r="CJ243" s="52">
        <v>310</v>
      </c>
      <c r="CK243" s="52">
        <v>288</v>
      </c>
      <c r="CL243" s="52">
        <v>262</v>
      </c>
      <c r="CM243" s="52">
        <v>279</v>
      </c>
      <c r="CN243" s="52">
        <v>238</v>
      </c>
      <c r="CO243" s="52">
        <v>236</v>
      </c>
      <c r="CP243" s="52">
        <v>216</v>
      </c>
      <c r="CQ243" s="52">
        <v>216</v>
      </c>
      <c r="CR243" s="52">
        <v>199</v>
      </c>
      <c r="CS243" s="52">
        <v>164</v>
      </c>
      <c r="CT243" s="52">
        <v>176</v>
      </c>
      <c r="CU243" s="52">
        <v>138</v>
      </c>
      <c r="CV243" s="52">
        <v>148</v>
      </c>
      <c r="CW243" s="52">
        <v>117</v>
      </c>
      <c r="CX243" s="52">
        <v>105</v>
      </c>
      <c r="CY243" s="52">
        <v>373</v>
      </c>
      <c r="CZ243" s="52">
        <v>646</v>
      </c>
      <c r="DA243" s="52">
        <v>694</v>
      </c>
      <c r="DB243" s="52">
        <v>637</v>
      </c>
      <c r="DC243" s="52">
        <v>677</v>
      </c>
      <c r="DD243" s="52">
        <v>697</v>
      </c>
      <c r="DE243" s="52">
        <v>703</v>
      </c>
      <c r="DF243" s="52">
        <v>707</v>
      </c>
      <c r="DG243" s="52">
        <v>630</v>
      </c>
      <c r="DH243" s="52">
        <v>716</v>
      </c>
      <c r="DI243" s="52">
        <v>640</v>
      </c>
      <c r="DJ243" s="52">
        <v>718</v>
      </c>
      <c r="DK243" s="52">
        <v>714</v>
      </c>
      <c r="DL243" s="52">
        <v>627</v>
      </c>
      <c r="DM243" s="52">
        <v>616</v>
      </c>
      <c r="DN243" s="52">
        <v>630</v>
      </c>
      <c r="DO243" s="52">
        <v>593</v>
      </c>
      <c r="DP243" s="52">
        <v>645</v>
      </c>
      <c r="DQ243" s="52">
        <v>621</v>
      </c>
      <c r="DR243" s="52">
        <v>761</v>
      </c>
      <c r="DS243" s="52">
        <v>1978</v>
      </c>
      <c r="DT243" s="52">
        <v>2241</v>
      </c>
      <c r="DU243" s="52">
        <v>2151</v>
      </c>
      <c r="DV243" s="52">
        <v>1975</v>
      </c>
      <c r="DW243" s="52">
        <v>1747</v>
      </c>
      <c r="DX243" s="52">
        <v>1473</v>
      </c>
      <c r="DY243" s="52">
        <v>1198</v>
      </c>
      <c r="DZ243" s="52">
        <v>1226</v>
      </c>
      <c r="EA243" s="52">
        <v>1039</v>
      </c>
      <c r="EB243" s="52">
        <v>946</v>
      </c>
      <c r="EC243" s="52">
        <v>662</v>
      </c>
      <c r="ED243" s="52">
        <v>521</v>
      </c>
      <c r="EE243" s="52">
        <v>431</v>
      </c>
      <c r="EF243" s="52">
        <v>500</v>
      </c>
      <c r="EG243" s="52">
        <v>573</v>
      </c>
      <c r="EH243" s="52">
        <v>482</v>
      </c>
      <c r="EI243" s="52">
        <v>560</v>
      </c>
      <c r="EJ243" s="52">
        <v>577</v>
      </c>
      <c r="EK243" s="52">
        <v>590</v>
      </c>
      <c r="EL243" s="52">
        <v>678</v>
      </c>
      <c r="EM243" s="52">
        <v>708</v>
      </c>
      <c r="EN243" s="52">
        <v>724</v>
      </c>
      <c r="EO243" s="52">
        <v>697</v>
      </c>
      <c r="EP243" s="52">
        <v>661</v>
      </c>
      <c r="EQ243" s="52">
        <v>646</v>
      </c>
      <c r="ER243" s="52">
        <v>678</v>
      </c>
      <c r="ES243" s="52">
        <v>525</v>
      </c>
      <c r="ET243" s="52">
        <v>671</v>
      </c>
      <c r="EU243" s="52">
        <v>695</v>
      </c>
      <c r="EV243" s="52">
        <v>673</v>
      </c>
      <c r="EW243" s="52">
        <v>725</v>
      </c>
      <c r="EX243" s="52">
        <v>630</v>
      </c>
      <c r="EY243" s="52">
        <v>641</v>
      </c>
      <c r="EZ243" s="52">
        <v>704</v>
      </c>
      <c r="FA243" s="52">
        <v>667</v>
      </c>
      <c r="FB243" s="52">
        <v>652</v>
      </c>
      <c r="FC243" s="52">
        <v>691</v>
      </c>
      <c r="FD243" s="52">
        <v>636</v>
      </c>
      <c r="FE243" s="52">
        <v>639</v>
      </c>
      <c r="FF243" s="52">
        <v>562</v>
      </c>
      <c r="FG243" s="52">
        <v>578</v>
      </c>
      <c r="FH243" s="52">
        <v>547</v>
      </c>
      <c r="FI243" s="52">
        <v>525</v>
      </c>
      <c r="FJ243" s="52">
        <v>532</v>
      </c>
      <c r="FK243" s="52">
        <v>526</v>
      </c>
      <c r="FL243" s="52">
        <v>504</v>
      </c>
      <c r="FM243" s="52">
        <v>490</v>
      </c>
      <c r="FN243" s="52">
        <v>549</v>
      </c>
      <c r="FO243" s="52">
        <v>464</v>
      </c>
      <c r="FP243" s="52">
        <v>460</v>
      </c>
      <c r="FQ243" s="52">
        <v>417</v>
      </c>
      <c r="FR243" s="52">
        <v>430</v>
      </c>
      <c r="FS243" s="52">
        <v>415</v>
      </c>
      <c r="FT243" s="52">
        <v>407</v>
      </c>
      <c r="FU243" s="52">
        <v>491</v>
      </c>
      <c r="FV243" s="52">
        <v>364</v>
      </c>
      <c r="FW243" s="52">
        <v>380</v>
      </c>
      <c r="FX243" s="52">
        <v>372</v>
      </c>
      <c r="FY243" s="52">
        <v>302</v>
      </c>
      <c r="FZ243" s="52">
        <v>279</v>
      </c>
      <c r="GA243" s="52">
        <v>270</v>
      </c>
      <c r="GB243" s="52">
        <v>259</v>
      </c>
      <c r="GC243" s="52">
        <v>265</v>
      </c>
      <c r="GD243" s="52">
        <v>270</v>
      </c>
      <c r="GE243" s="52">
        <v>252</v>
      </c>
      <c r="GF243" s="52">
        <v>223</v>
      </c>
      <c r="GG243" s="52">
        <v>227</v>
      </c>
      <c r="GH243" s="52">
        <v>210</v>
      </c>
      <c r="GI243" s="52">
        <v>191</v>
      </c>
      <c r="GJ243" s="52">
        <v>163</v>
      </c>
      <c r="GK243" s="52">
        <v>155</v>
      </c>
      <c r="GL243" s="53">
        <v>780</v>
      </c>
    </row>
    <row r="244" spans="1:194" s="1" customFormat="1" hidden="1" x14ac:dyDescent="0.25">
      <c r="A244" s="31" t="s">
        <v>247</v>
      </c>
      <c r="B244" s="1" t="s">
        <v>476</v>
      </c>
      <c r="C244" s="30" t="str">
        <f t="shared" si="94"/>
        <v>LA England - Camden</v>
      </c>
      <c r="D244" s="51">
        <f t="shared" si="85"/>
        <v>115145</v>
      </c>
      <c r="E244" s="51">
        <f t="shared" si="86"/>
        <v>110271</v>
      </c>
      <c r="F244" s="52">
        <f t="shared" si="87"/>
        <v>279516</v>
      </c>
      <c r="G244" s="52">
        <f t="shared" si="88"/>
        <v>142915</v>
      </c>
      <c r="H244" s="53">
        <f t="shared" si="89"/>
        <v>136601</v>
      </c>
      <c r="I244" s="53">
        <f t="shared" si="90"/>
        <v>115145</v>
      </c>
      <c r="J244" s="53">
        <f t="shared" si="91"/>
        <v>110271</v>
      </c>
      <c r="K244" s="50">
        <f t="shared" si="92"/>
        <v>27770</v>
      </c>
      <c r="L244" s="51">
        <f t="shared" si="93"/>
        <v>26330</v>
      </c>
      <c r="M244" s="52">
        <v>1261</v>
      </c>
      <c r="N244" s="52">
        <v>1398</v>
      </c>
      <c r="O244" s="52">
        <v>1449</v>
      </c>
      <c r="P244" s="52">
        <v>1577</v>
      </c>
      <c r="Q244" s="52">
        <v>1589</v>
      </c>
      <c r="R244" s="52">
        <v>1646</v>
      </c>
      <c r="S244" s="52">
        <v>1640</v>
      </c>
      <c r="T244" s="52">
        <v>1644</v>
      </c>
      <c r="U244" s="52">
        <v>1702</v>
      </c>
      <c r="V244" s="52">
        <v>1717</v>
      </c>
      <c r="W244" s="52">
        <v>1679</v>
      </c>
      <c r="X244" s="52">
        <v>1554</v>
      </c>
      <c r="Y244" s="52">
        <v>1633</v>
      </c>
      <c r="Z244" s="52">
        <v>1534</v>
      </c>
      <c r="AA244" s="52">
        <v>1488</v>
      </c>
      <c r="AB244" s="52">
        <v>1448</v>
      </c>
      <c r="AC244" s="52">
        <v>1445</v>
      </c>
      <c r="AD244" s="52">
        <v>1366</v>
      </c>
      <c r="AE244" s="52">
        <v>1604</v>
      </c>
      <c r="AF244" s="52">
        <v>2034</v>
      </c>
      <c r="AG244" s="52">
        <v>2313</v>
      </c>
      <c r="AH244" s="52">
        <v>2090</v>
      </c>
      <c r="AI244" s="52">
        <v>2349</v>
      </c>
      <c r="AJ244" s="52">
        <v>2657</v>
      </c>
      <c r="AK244" s="52">
        <v>2815</v>
      </c>
      <c r="AL244" s="52">
        <v>2946</v>
      </c>
      <c r="AM244" s="52">
        <v>3179</v>
      </c>
      <c r="AN244" s="52">
        <v>3194</v>
      </c>
      <c r="AO244" s="52">
        <v>3327</v>
      </c>
      <c r="AP244" s="52">
        <v>3294</v>
      </c>
      <c r="AQ244" s="52">
        <v>3398</v>
      </c>
      <c r="AR244" s="52">
        <v>3377</v>
      </c>
      <c r="AS244" s="52">
        <v>3288</v>
      </c>
      <c r="AT244" s="52">
        <v>2793</v>
      </c>
      <c r="AU244" s="52">
        <v>2780</v>
      </c>
      <c r="AV244" s="52">
        <v>2649</v>
      </c>
      <c r="AW244" s="52">
        <v>2495</v>
      </c>
      <c r="AX244" s="52">
        <v>2366</v>
      </c>
      <c r="AY244" s="52">
        <v>2495</v>
      </c>
      <c r="AZ244" s="52">
        <v>2546</v>
      </c>
      <c r="BA244" s="52">
        <v>2387</v>
      </c>
      <c r="BB244" s="52">
        <v>2197</v>
      </c>
      <c r="BC244" s="52">
        <v>1910</v>
      </c>
      <c r="BD244" s="52">
        <v>1793</v>
      </c>
      <c r="BE244" s="52">
        <v>1849</v>
      </c>
      <c r="BF244" s="52">
        <v>1827</v>
      </c>
      <c r="BG244" s="52">
        <v>1719</v>
      </c>
      <c r="BH244" s="52">
        <v>1795</v>
      </c>
      <c r="BI244" s="52">
        <v>1684</v>
      </c>
      <c r="BJ244" s="52">
        <v>1780</v>
      </c>
      <c r="BK244" s="52">
        <v>1746</v>
      </c>
      <c r="BL244" s="52">
        <v>1667</v>
      </c>
      <c r="BM244" s="52">
        <v>1688</v>
      </c>
      <c r="BN244" s="52">
        <v>1642</v>
      </c>
      <c r="BO244" s="52">
        <v>1582</v>
      </c>
      <c r="BP244" s="52">
        <v>1438</v>
      </c>
      <c r="BQ244" s="52">
        <v>1497</v>
      </c>
      <c r="BR244" s="52">
        <v>1389</v>
      </c>
      <c r="BS244" s="52">
        <v>1348</v>
      </c>
      <c r="BT244" s="52">
        <v>1200</v>
      </c>
      <c r="BU244" s="52">
        <v>1240</v>
      </c>
      <c r="BV244" s="52">
        <v>1176</v>
      </c>
      <c r="BW244" s="52">
        <v>1209</v>
      </c>
      <c r="BX244" s="52">
        <v>1117</v>
      </c>
      <c r="BY244" s="52">
        <v>1072</v>
      </c>
      <c r="BZ244" s="52">
        <v>998</v>
      </c>
      <c r="CA244" s="52">
        <v>918</v>
      </c>
      <c r="CB244" s="52">
        <v>952</v>
      </c>
      <c r="CC244" s="52">
        <v>856</v>
      </c>
      <c r="CD244" s="52">
        <v>850</v>
      </c>
      <c r="CE244" s="52">
        <v>800</v>
      </c>
      <c r="CF244" s="52">
        <v>856</v>
      </c>
      <c r="CG244" s="52">
        <v>875</v>
      </c>
      <c r="CH244" s="52">
        <v>830</v>
      </c>
      <c r="CI244" s="52">
        <v>693</v>
      </c>
      <c r="CJ244" s="52">
        <v>713</v>
      </c>
      <c r="CK244" s="52">
        <v>656</v>
      </c>
      <c r="CL244" s="52">
        <v>548</v>
      </c>
      <c r="CM244" s="52">
        <v>493</v>
      </c>
      <c r="CN244" s="52">
        <v>440</v>
      </c>
      <c r="CO244" s="52">
        <v>441</v>
      </c>
      <c r="CP244" s="52">
        <v>422</v>
      </c>
      <c r="CQ244" s="52">
        <v>400</v>
      </c>
      <c r="CR244" s="52">
        <v>339</v>
      </c>
      <c r="CS244" s="52">
        <v>292</v>
      </c>
      <c r="CT244" s="52">
        <v>240</v>
      </c>
      <c r="CU244" s="52">
        <v>243</v>
      </c>
      <c r="CV244" s="52">
        <v>202</v>
      </c>
      <c r="CW244" s="52">
        <v>207</v>
      </c>
      <c r="CX244" s="52">
        <v>195</v>
      </c>
      <c r="CY244" s="52">
        <v>745</v>
      </c>
      <c r="CZ244" s="52">
        <v>1180</v>
      </c>
      <c r="DA244" s="52">
        <v>1371</v>
      </c>
      <c r="DB244" s="52">
        <v>1360</v>
      </c>
      <c r="DC244" s="52">
        <v>1433</v>
      </c>
      <c r="DD244" s="52">
        <v>1556</v>
      </c>
      <c r="DE244" s="52">
        <v>1514</v>
      </c>
      <c r="DF244" s="52">
        <v>1554</v>
      </c>
      <c r="DG244" s="52">
        <v>1629</v>
      </c>
      <c r="DH244" s="52">
        <v>1722</v>
      </c>
      <c r="DI244" s="52">
        <v>1566</v>
      </c>
      <c r="DJ244" s="52">
        <v>1562</v>
      </c>
      <c r="DK244" s="52">
        <v>1564</v>
      </c>
      <c r="DL244" s="52">
        <v>1481</v>
      </c>
      <c r="DM244" s="52">
        <v>1428</v>
      </c>
      <c r="DN244" s="52">
        <v>1326</v>
      </c>
      <c r="DO244" s="52">
        <v>1337</v>
      </c>
      <c r="DP244" s="52">
        <v>1407</v>
      </c>
      <c r="DQ244" s="52">
        <v>1340</v>
      </c>
      <c r="DR244" s="52">
        <v>1459</v>
      </c>
      <c r="DS244" s="52">
        <v>2234</v>
      </c>
      <c r="DT244" s="52">
        <v>2187</v>
      </c>
      <c r="DU244" s="52">
        <v>2072</v>
      </c>
      <c r="DV244" s="52">
        <v>2311</v>
      </c>
      <c r="DW244" s="52">
        <v>2455</v>
      </c>
      <c r="DX244" s="52">
        <v>2684</v>
      </c>
      <c r="DY244" s="52">
        <v>2704</v>
      </c>
      <c r="DZ244" s="52">
        <v>2802</v>
      </c>
      <c r="EA244" s="52">
        <v>2909</v>
      </c>
      <c r="EB244" s="52">
        <v>3100</v>
      </c>
      <c r="EC244" s="52">
        <v>3000</v>
      </c>
      <c r="ED244" s="52">
        <v>2848</v>
      </c>
      <c r="EE244" s="52">
        <v>2871</v>
      </c>
      <c r="EF244" s="52">
        <v>2611</v>
      </c>
      <c r="EG244" s="52">
        <v>2666</v>
      </c>
      <c r="EH244" s="52">
        <v>2178</v>
      </c>
      <c r="EI244" s="52">
        <v>2331</v>
      </c>
      <c r="EJ244" s="52">
        <v>2073</v>
      </c>
      <c r="EK244" s="52">
        <v>2089</v>
      </c>
      <c r="EL244" s="52">
        <v>1911</v>
      </c>
      <c r="EM244" s="52">
        <v>1934</v>
      </c>
      <c r="EN244" s="52">
        <v>1922</v>
      </c>
      <c r="EO244" s="52">
        <v>1900</v>
      </c>
      <c r="EP244" s="52">
        <v>1711</v>
      </c>
      <c r="EQ244" s="52">
        <v>1708</v>
      </c>
      <c r="ER244" s="52">
        <v>1844</v>
      </c>
      <c r="ES244" s="52">
        <v>1706</v>
      </c>
      <c r="ET244" s="52">
        <v>1912</v>
      </c>
      <c r="EU244" s="52">
        <v>1773</v>
      </c>
      <c r="EV244" s="52">
        <v>1653</v>
      </c>
      <c r="EW244" s="52">
        <v>1706</v>
      </c>
      <c r="EX244" s="52">
        <v>1690</v>
      </c>
      <c r="EY244" s="52">
        <v>1677</v>
      </c>
      <c r="EZ244" s="52">
        <v>1698</v>
      </c>
      <c r="FA244" s="52">
        <v>1497</v>
      </c>
      <c r="FB244" s="52">
        <v>1577</v>
      </c>
      <c r="FC244" s="52">
        <v>1542</v>
      </c>
      <c r="FD244" s="52">
        <v>1373</v>
      </c>
      <c r="FE244" s="52">
        <v>1351</v>
      </c>
      <c r="FF244" s="52">
        <v>1339</v>
      </c>
      <c r="FG244" s="52">
        <v>1293</v>
      </c>
      <c r="FH244" s="52">
        <v>1187</v>
      </c>
      <c r="FI244" s="52">
        <v>1154</v>
      </c>
      <c r="FJ244" s="52">
        <v>1134</v>
      </c>
      <c r="FK244" s="52">
        <v>1061</v>
      </c>
      <c r="FL244" s="52">
        <v>1039</v>
      </c>
      <c r="FM244" s="52">
        <v>989</v>
      </c>
      <c r="FN244" s="52">
        <v>986</v>
      </c>
      <c r="FO244" s="52">
        <v>935</v>
      </c>
      <c r="FP244" s="52">
        <v>949</v>
      </c>
      <c r="FQ244" s="52">
        <v>892</v>
      </c>
      <c r="FR244" s="52">
        <v>968</v>
      </c>
      <c r="FS244" s="52">
        <v>987</v>
      </c>
      <c r="FT244" s="52">
        <v>920</v>
      </c>
      <c r="FU244" s="52">
        <v>1005</v>
      </c>
      <c r="FV244" s="52">
        <v>880</v>
      </c>
      <c r="FW244" s="52">
        <v>805</v>
      </c>
      <c r="FX244" s="52">
        <v>772</v>
      </c>
      <c r="FY244" s="52">
        <v>703</v>
      </c>
      <c r="FZ244" s="52">
        <v>606</v>
      </c>
      <c r="GA244" s="52">
        <v>573</v>
      </c>
      <c r="GB244" s="52">
        <v>545</v>
      </c>
      <c r="GC244" s="52">
        <v>586</v>
      </c>
      <c r="GD244" s="52">
        <v>504</v>
      </c>
      <c r="GE244" s="52">
        <v>425</v>
      </c>
      <c r="GF244" s="52">
        <v>429</v>
      </c>
      <c r="GG244" s="52">
        <v>396</v>
      </c>
      <c r="GH244" s="52">
        <v>356</v>
      </c>
      <c r="GI244" s="52">
        <v>325</v>
      </c>
      <c r="GJ244" s="52">
        <v>292</v>
      </c>
      <c r="GK244" s="52">
        <v>268</v>
      </c>
      <c r="GL244" s="53">
        <v>1299</v>
      </c>
    </row>
    <row r="245" spans="1:194" s="1" customFormat="1" hidden="1" x14ac:dyDescent="0.25">
      <c r="A245" s="31" t="s">
        <v>247</v>
      </c>
      <c r="B245" s="1" t="s">
        <v>477</v>
      </c>
      <c r="C245" s="30" t="str">
        <f t="shared" si="94"/>
        <v>LA England - Cannock Chase</v>
      </c>
      <c r="D245" s="51">
        <f t="shared" si="85"/>
        <v>39835</v>
      </c>
      <c r="E245" s="51">
        <f t="shared" si="86"/>
        <v>41350</v>
      </c>
      <c r="F245" s="52">
        <f t="shared" si="87"/>
        <v>101484</v>
      </c>
      <c r="G245" s="52">
        <f t="shared" si="88"/>
        <v>50294</v>
      </c>
      <c r="H245" s="53">
        <f t="shared" si="89"/>
        <v>51190</v>
      </c>
      <c r="I245" s="53">
        <f t="shared" si="90"/>
        <v>39835</v>
      </c>
      <c r="J245" s="53">
        <f t="shared" si="91"/>
        <v>41350</v>
      </c>
      <c r="K245" s="50">
        <f t="shared" si="92"/>
        <v>10459</v>
      </c>
      <c r="L245" s="51">
        <f t="shared" si="93"/>
        <v>9840</v>
      </c>
      <c r="M245" s="52">
        <v>540</v>
      </c>
      <c r="N245" s="52">
        <v>585</v>
      </c>
      <c r="O245" s="52">
        <v>572</v>
      </c>
      <c r="P245" s="52">
        <v>563</v>
      </c>
      <c r="Q245" s="52">
        <v>574</v>
      </c>
      <c r="R245" s="52">
        <v>572</v>
      </c>
      <c r="S245" s="52">
        <v>591</v>
      </c>
      <c r="T245" s="52">
        <v>603</v>
      </c>
      <c r="U245" s="52">
        <v>583</v>
      </c>
      <c r="V245" s="52">
        <v>600</v>
      </c>
      <c r="W245" s="52">
        <v>622</v>
      </c>
      <c r="X245" s="52">
        <v>608</v>
      </c>
      <c r="Y245" s="52">
        <v>619</v>
      </c>
      <c r="Z245" s="52">
        <v>552</v>
      </c>
      <c r="AA245" s="52">
        <v>616</v>
      </c>
      <c r="AB245" s="52">
        <v>535</v>
      </c>
      <c r="AC245" s="52">
        <v>595</v>
      </c>
      <c r="AD245" s="52">
        <v>529</v>
      </c>
      <c r="AE245" s="52">
        <v>543</v>
      </c>
      <c r="AF245" s="52">
        <v>491</v>
      </c>
      <c r="AG245" s="52">
        <v>461</v>
      </c>
      <c r="AH245" s="52">
        <v>515</v>
      </c>
      <c r="AI245" s="52">
        <v>512</v>
      </c>
      <c r="AJ245" s="52">
        <v>600</v>
      </c>
      <c r="AK245" s="52">
        <v>621</v>
      </c>
      <c r="AL245" s="52">
        <v>613</v>
      </c>
      <c r="AM245" s="52">
        <v>680</v>
      </c>
      <c r="AN245" s="52">
        <v>653</v>
      </c>
      <c r="AO245" s="52">
        <v>653</v>
      </c>
      <c r="AP245" s="52">
        <v>695</v>
      </c>
      <c r="AQ245" s="52">
        <v>704</v>
      </c>
      <c r="AR245" s="52">
        <v>640</v>
      </c>
      <c r="AS245" s="52">
        <v>693</v>
      </c>
      <c r="AT245" s="52">
        <v>690</v>
      </c>
      <c r="AU245" s="52">
        <v>712</v>
      </c>
      <c r="AV245" s="52">
        <v>657</v>
      </c>
      <c r="AW245" s="52">
        <v>689</v>
      </c>
      <c r="AX245" s="52">
        <v>630</v>
      </c>
      <c r="AY245" s="52">
        <v>661</v>
      </c>
      <c r="AZ245" s="52">
        <v>653</v>
      </c>
      <c r="BA245" s="52">
        <v>629</v>
      </c>
      <c r="BB245" s="52">
        <v>615</v>
      </c>
      <c r="BC245" s="52">
        <v>509</v>
      </c>
      <c r="BD245" s="52">
        <v>526</v>
      </c>
      <c r="BE245" s="52">
        <v>615</v>
      </c>
      <c r="BF245" s="52">
        <v>610</v>
      </c>
      <c r="BG245" s="52">
        <v>606</v>
      </c>
      <c r="BH245" s="52">
        <v>702</v>
      </c>
      <c r="BI245" s="52">
        <v>793</v>
      </c>
      <c r="BJ245" s="52">
        <v>759</v>
      </c>
      <c r="BK245" s="52">
        <v>773</v>
      </c>
      <c r="BL245" s="52">
        <v>823</v>
      </c>
      <c r="BM245" s="52">
        <v>805</v>
      </c>
      <c r="BN245" s="52">
        <v>774</v>
      </c>
      <c r="BO245" s="52">
        <v>824</v>
      </c>
      <c r="BP245" s="52">
        <v>764</v>
      </c>
      <c r="BQ245" s="52">
        <v>820</v>
      </c>
      <c r="BR245" s="52">
        <v>758</v>
      </c>
      <c r="BS245" s="52">
        <v>705</v>
      </c>
      <c r="BT245" s="52">
        <v>682</v>
      </c>
      <c r="BU245" s="52">
        <v>570</v>
      </c>
      <c r="BV245" s="52">
        <v>666</v>
      </c>
      <c r="BW245" s="52">
        <v>595</v>
      </c>
      <c r="BX245" s="52">
        <v>596</v>
      </c>
      <c r="BY245" s="52">
        <v>540</v>
      </c>
      <c r="BZ245" s="52">
        <v>528</v>
      </c>
      <c r="CA245" s="52">
        <v>580</v>
      </c>
      <c r="CB245" s="52">
        <v>509</v>
      </c>
      <c r="CC245" s="52">
        <v>461</v>
      </c>
      <c r="CD245" s="52">
        <v>478</v>
      </c>
      <c r="CE245" s="52">
        <v>527</v>
      </c>
      <c r="CF245" s="52">
        <v>508</v>
      </c>
      <c r="CG245" s="52">
        <v>513</v>
      </c>
      <c r="CH245" s="52">
        <v>561</v>
      </c>
      <c r="CI245" s="52">
        <v>473</v>
      </c>
      <c r="CJ245" s="52">
        <v>510</v>
      </c>
      <c r="CK245" s="52">
        <v>428</v>
      </c>
      <c r="CL245" s="52">
        <v>397</v>
      </c>
      <c r="CM245" s="52">
        <v>295</v>
      </c>
      <c r="CN245" s="52">
        <v>259</v>
      </c>
      <c r="CO245" s="52">
        <v>265</v>
      </c>
      <c r="CP245" s="52">
        <v>261</v>
      </c>
      <c r="CQ245" s="52">
        <v>223</v>
      </c>
      <c r="CR245" s="52">
        <v>211</v>
      </c>
      <c r="CS245" s="52">
        <v>184</v>
      </c>
      <c r="CT245" s="52">
        <v>161</v>
      </c>
      <c r="CU245" s="52">
        <v>123</v>
      </c>
      <c r="CV245" s="52">
        <v>113</v>
      </c>
      <c r="CW245" s="52">
        <v>86</v>
      </c>
      <c r="CX245" s="52">
        <v>94</v>
      </c>
      <c r="CY245" s="52">
        <v>262</v>
      </c>
      <c r="CZ245" s="52">
        <v>493</v>
      </c>
      <c r="DA245" s="52">
        <v>520</v>
      </c>
      <c r="DB245" s="52">
        <v>547</v>
      </c>
      <c r="DC245" s="52">
        <v>520</v>
      </c>
      <c r="DD245" s="52">
        <v>498</v>
      </c>
      <c r="DE245" s="52">
        <v>517</v>
      </c>
      <c r="DF245" s="52">
        <v>542</v>
      </c>
      <c r="DG245" s="52">
        <v>624</v>
      </c>
      <c r="DH245" s="52">
        <v>550</v>
      </c>
      <c r="DI245" s="52">
        <v>594</v>
      </c>
      <c r="DJ245" s="52">
        <v>542</v>
      </c>
      <c r="DK245" s="52">
        <v>581</v>
      </c>
      <c r="DL245" s="52">
        <v>587</v>
      </c>
      <c r="DM245" s="52">
        <v>602</v>
      </c>
      <c r="DN245" s="52">
        <v>560</v>
      </c>
      <c r="DO245" s="52">
        <v>532</v>
      </c>
      <c r="DP245" s="52">
        <v>534</v>
      </c>
      <c r="DQ245" s="52">
        <v>497</v>
      </c>
      <c r="DR245" s="52">
        <v>473</v>
      </c>
      <c r="DS245" s="52">
        <v>424</v>
      </c>
      <c r="DT245" s="52">
        <v>415</v>
      </c>
      <c r="DU245" s="52">
        <v>458</v>
      </c>
      <c r="DV245" s="52">
        <v>530</v>
      </c>
      <c r="DW245" s="52">
        <v>588</v>
      </c>
      <c r="DX245" s="52">
        <v>583</v>
      </c>
      <c r="DY245" s="52">
        <v>592</v>
      </c>
      <c r="DZ245" s="52">
        <v>669</v>
      </c>
      <c r="EA245" s="52">
        <v>656</v>
      </c>
      <c r="EB245" s="52">
        <v>714</v>
      </c>
      <c r="EC245" s="52">
        <v>752</v>
      </c>
      <c r="ED245" s="52">
        <v>683</v>
      </c>
      <c r="EE245" s="52">
        <v>685</v>
      </c>
      <c r="EF245" s="52">
        <v>718</v>
      </c>
      <c r="EG245" s="52">
        <v>745</v>
      </c>
      <c r="EH245" s="52">
        <v>706</v>
      </c>
      <c r="EI245" s="52">
        <v>663</v>
      </c>
      <c r="EJ245" s="52">
        <v>717</v>
      </c>
      <c r="EK245" s="52">
        <v>678</v>
      </c>
      <c r="EL245" s="52">
        <v>641</v>
      </c>
      <c r="EM245" s="52">
        <v>687</v>
      </c>
      <c r="EN245" s="52">
        <v>650</v>
      </c>
      <c r="EO245" s="52">
        <v>605</v>
      </c>
      <c r="EP245" s="52">
        <v>503</v>
      </c>
      <c r="EQ245" s="52">
        <v>524</v>
      </c>
      <c r="ER245" s="52">
        <v>590</v>
      </c>
      <c r="ES245" s="52">
        <v>565</v>
      </c>
      <c r="ET245" s="52">
        <v>639</v>
      </c>
      <c r="EU245" s="52">
        <v>736</v>
      </c>
      <c r="EV245" s="52">
        <v>726</v>
      </c>
      <c r="EW245" s="52">
        <v>783</v>
      </c>
      <c r="EX245" s="52">
        <v>794</v>
      </c>
      <c r="EY245" s="52">
        <v>783</v>
      </c>
      <c r="EZ245" s="52">
        <v>806</v>
      </c>
      <c r="FA245" s="52">
        <v>731</v>
      </c>
      <c r="FB245" s="52">
        <v>796</v>
      </c>
      <c r="FC245" s="52">
        <v>785</v>
      </c>
      <c r="FD245" s="52">
        <v>760</v>
      </c>
      <c r="FE245" s="52">
        <v>758</v>
      </c>
      <c r="FF245" s="52">
        <v>753</v>
      </c>
      <c r="FG245" s="52">
        <v>673</v>
      </c>
      <c r="FH245" s="52">
        <v>610</v>
      </c>
      <c r="FI245" s="52">
        <v>635</v>
      </c>
      <c r="FJ245" s="52">
        <v>597</v>
      </c>
      <c r="FK245" s="52">
        <v>567</v>
      </c>
      <c r="FL245" s="52">
        <v>588</v>
      </c>
      <c r="FM245" s="52">
        <v>570</v>
      </c>
      <c r="FN245" s="52">
        <v>563</v>
      </c>
      <c r="FO245" s="52">
        <v>553</v>
      </c>
      <c r="FP245" s="52">
        <v>528</v>
      </c>
      <c r="FQ245" s="52">
        <v>531</v>
      </c>
      <c r="FR245" s="52">
        <v>570</v>
      </c>
      <c r="FS245" s="52">
        <v>520</v>
      </c>
      <c r="FT245" s="52">
        <v>575</v>
      </c>
      <c r="FU245" s="52">
        <v>631</v>
      </c>
      <c r="FV245" s="52">
        <v>471</v>
      </c>
      <c r="FW245" s="52">
        <v>454</v>
      </c>
      <c r="FX245" s="52">
        <v>440</v>
      </c>
      <c r="FY245" s="52">
        <v>438</v>
      </c>
      <c r="FZ245" s="52">
        <v>412</v>
      </c>
      <c r="GA245" s="52">
        <v>309</v>
      </c>
      <c r="GB245" s="52">
        <v>339</v>
      </c>
      <c r="GC245" s="52">
        <v>345</v>
      </c>
      <c r="GD245" s="52">
        <v>313</v>
      </c>
      <c r="GE245" s="52">
        <v>310</v>
      </c>
      <c r="GF245" s="52">
        <v>247</v>
      </c>
      <c r="GG245" s="52">
        <v>191</v>
      </c>
      <c r="GH245" s="52">
        <v>192</v>
      </c>
      <c r="GI245" s="52">
        <v>181</v>
      </c>
      <c r="GJ245" s="52">
        <v>164</v>
      </c>
      <c r="GK245" s="52">
        <v>152</v>
      </c>
      <c r="GL245" s="53">
        <v>617</v>
      </c>
    </row>
    <row r="246" spans="1:194" s="1" customFormat="1" hidden="1" x14ac:dyDescent="0.25">
      <c r="A246" s="31" t="s">
        <v>247</v>
      </c>
      <c r="B246" s="1" t="s">
        <v>478</v>
      </c>
      <c r="C246" s="30" t="str">
        <f t="shared" si="94"/>
        <v>LA England - Canterbury</v>
      </c>
      <c r="D246" s="51">
        <f t="shared" si="85"/>
        <v>66735</v>
      </c>
      <c r="E246" s="51">
        <f t="shared" si="86"/>
        <v>70066</v>
      </c>
      <c r="F246" s="52">
        <f t="shared" si="87"/>
        <v>166762</v>
      </c>
      <c r="G246" s="52">
        <f t="shared" si="88"/>
        <v>82314</v>
      </c>
      <c r="H246" s="53">
        <f t="shared" si="89"/>
        <v>84448</v>
      </c>
      <c r="I246" s="53">
        <f t="shared" si="90"/>
        <v>66735</v>
      </c>
      <c r="J246" s="53">
        <f t="shared" si="91"/>
        <v>70066</v>
      </c>
      <c r="K246" s="50">
        <f t="shared" si="92"/>
        <v>15579</v>
      </c>
      <c r="L246" s="51">
        <f t="shared" si="93"/>
        <v>14382</v>
      </c>
      <c r="M246" s="52">
        <v>675</v>
      </c>
      <c r="N246" s="52">
        <v>676</v>
      </c>
      <c r="O246" s="52">
        <v>713</v>
      </c>
      <c r="P246" s="52">
        <v>789</v>
      </c>
      <c r="Q246" s="52">
        <v>825</v>
      </c>
      <c r="R246" s="52">
        <v>846</v>
      </c>
      <c r="S246" s="52">
        <v>895</v>
      </c>
      <c r="T246" s="52">
        <v>842</v>
      </c>
      <c r="U246" s="52">
        <v>963</v>
      </c>
      <c r="V246" s="52">
        <v>940</v>
      </c>
      <c r="W246" s="52">
        <v>930</v>
      </c>
      <c r="X246" s="52">
        <v>925</v>
      </c>
      <c r="Y246" s="52">
        <v>874</v>
      </c>
      <c r="Z246" s="52">
        <v>933</v>
      </c>
      <c r="AA246" s="52">
        <v>1003</v>
      </c>
      <c r="AB246" s="52">
        <v>931</v>
      </c>
      <c r="AC246" s="52">
        <v>923</v>
      </c>
      <c r="AD246" s="52">
        <v>896</v>
      </c>
      <c r="AE246" s="52">
        <v>1057</v>
      </c>
      <c r="AF246" s="52">
        <v>1946</v>
      </c>
      <c r="AG246" s="52">
        <v>2299</v>
      </c>
      <c r="AH246" s="52">
        <v>2413</v>
      </c>
      <c r="AI246" s="52">
        <v>1940</v>
      </c>
      <c r="AJ246" s="52">
        <v>1649</v>
      </c>
      <c r="AK246" s="52">
        <v>1489</v>
      </c>
      <c r="AL246" s="52">
        <v>1379</v>
      </c>
      <c r="AM246" s="52">
        <v>1575</v>
      </c>
      <c r="AN246" s="52">
        <v>1572</v>
      </c>
      <c r="AO246" s="52">
        <v>1596</v>
      </c>
      <c r="AP246" s="52">
        <v>1393</v>
      </c>
      <c r="AQ246" s="52">
        <v>1270</v>
      </c>
      <c r="AR246" s="52">
        <v>1076</v>
      </c>
      <c r="AS246" s="52">
        <v>895</v>
      </c>
      <c r="AT246" s="52">
        <v>896</v>
      </c>
      <c r="AU246" s="52">
        <v>883</v>
      </c>
      <c r="AV246" s="52">
        <v>862</v>
      </c>
      <c r="AW246" s="52">
        <v>785</v>
      </c>
      <c r="AX246" s="52">
        <v>766</v>
      </c>
      <c r="AY246" s="52">
        <v>756</v>
      </c>
      <c r="AZ246" s="52">
        <v>788</v>
      </c>
      <c r="BA246" s="52">
        <v>831</v>
      </c>
      <c r="BB246" s="52">
        <v>696</v>
      </c>
      <c r="BC246" s="52">
        <v>655</v>
      </c>
      <c r="BD246" s="52">
        <v>693</v>
      </c>
      <c r="BE246" s="52">
        <v>747</v>
      </c>
      <c r="BF246" s="52">
        <v>726</v>
      </c>
      <c r="BG246" s="52">
        <v>739</v>
      </c>
      <c r="BH246" s="52">
        <v>848</v>
      </c>
      <c r="BI246" s="52">
        <v>876</v>
      </c>
      <c r="BJ246" s="52">
        <v>955</v>
      </c>
      <c r="BK246" s="52">
        <v>862</v>
      </c>
      <c r="BL246" s="52">
        <v>977</v>
      </c>
      <c r="BM246" s="52">
        <v>1030</v>
      </c>
      <c r="BN246" s="52">
        <v>994</v>
      </c>
      <c r="BO246" s="52">
        <v>1022</v>
      </c>
      <c r="BP246" s="52">
        <v>1066</v>
      </c>
      <c r="BQ246" s="52">
        <v>1000</v>
      </c>
      <c r="BR246" s="52">
        <v>987</v>
      </c>
      <c r="BS246" s="52">
        <v>960</v>
      </c>
      <c r="BT246" s="52">
        <v>913</v>
      </c>
      <c r="BU246" s="52">
        <v>905</v>
      </c>
      <c r="BV246" s="52">
        <v>871</v>
      </c>
      <c r="BW246" s="52">
        <v>911</v>
      </c>
      <c r="BX246" s="52">
        <v>873</v>
      </c>
      <c r="BY246" s="52">
        <v>849</v>
      </c>
      <c r="BZ246" s="52">
        <v>854</v>
      </c>
      <c r="CA246" s="52">
        <v>806</v>
      </c>
      <c r="CB246" s="52">
        <v>825</v>
      </c>
      <c r="CC246" s="52">
        <v>823</v>
      </c>
      <c r="CD246" s="52">
        <v>837</v>
      </c>
      <c r="CE246" s="52">
        <v>852</v>
      </c>
      <c r="CF246" s="52">
        <v>897</v>
      </c>
      <c r="CG246" s="52">
        <v>930</v>
      </c>
      <c r="CH246" s="52">
        <v>1020</v>
      </c>
      <c r="CI246" s="52">
        <v>777</v>
      </c>
      <c r="CJ246" s="52">
        <v>698</v>
      </c>
      <c r="CK246" s="52">
        <v>682</v>
      </c>
      <c r="CL246" s="52">
        <v>618</v>
      </c>
      <c r="CM246" s="52">
        <v>529</v>
      </c>
      <c r="CN246" s="52">
        <v>464</v>
      </c>
      <c r="CO246" s="52">
        <v>500</v>
      </c>
      <c r="CP246" s="52">
        <v>499</v>
      </c>
      <c r="CQ246" s="52">
        <v>402</v>
      </c>
      <c r="CR246" s="52">
        <v>354</v>
      </c>
      <c r="CS246" s="52">
        <v>349</v>
      </c>
      <c r="CT246" s="52">
        <v>276</v>
      </c>
      <c r="CU246" s="52">
        <v>248</v>
      </c>
      <c r="CV246" s="52">
        <v>237</v>
      </c>
      <c r="CW246" s="52">
        <v>200</v>
      </c>
      <c r="CX246" s="52">
        <v>168</v>
      </c>
      <c r="CY246" s="52">
        <v>619</v>
      </c>
      <c r="CZ246" s="52">
        <v>598</v>
      </c>
      <c r="DA246" s="52">
        <v>711</v>
      </c>
      <c r="DB246" s="52">
        <v>732</v>
      </c>
      <c r="DC246" s="52">
        <v>698</v>
      </c>
      <c r="DD246" s="52">
        <v>738</v>
      </c>
      <c r="DE246" s="52">
        <v>779</v>
      </c>
      <c r="DF246" s="52">
        <v>837</v>
      </c>
      <c r="DG246" s="52">
        <v>698</v>
      </c>
      <c r="DH246" s="52">
        <v>925</v>
      </c>
      <c r="DI246" s="52">
        <v>817</v>
      </c>
      <c r="DJ246" s="52">
        <v>916</v>
      </c>
      <c r="DK246" s="52">
        <v>822</v>
      </c>
      <c r="DL246" s="52">
        <v>871</v>
      </c>
      <c r="DM246" s="52">
        <v>809</v>
      </c>
      <c r="DN246" s="52">
        <v>847</v>
      </c>
      <c r="DO246" s="52">
        <v>905</v>
      </c>
      <c r="DP246" s="52">
        <v>804</v>
      </c>
      <c r="DQ246" s="52">
        <v>875</v>
      </c>
      <c r="DR246" s="52">
        <v>1074</v>
      </c>
      <c r="DS246" s="52">
        <v>2314</v>
      </c>
      <c r="DT246" s="52">
        <v>2707</v>
      </c>
      <c r="DU246" s="52">
        <v>2555</v>
      </c>
      <c r="DV246" s="52">
        <v>1803</v>
      </c>
      <c r="DW246" s="52">
        <v>1366</v>
      </c>
      <c r="DX246" s="52">
        <v>1075</v>
      </c>
      <c r="DY246" s="52">
        <v>1031</v>
      </c>
      <c r="DZ246" s="52">
        <v>1179</v>
      </c>
      <c r="EA246" s="52">
        <v>1270</v>
      </c>
      <c r="EB246" s="52">
        <v>1224</v>
      </c>
      <c r="EC246" s="52">
        <v>1241</v>
      </c>
      <c r="ED246" s="52">
        <v>978</v>
      </c>
      <c r="EE246" s="52">
        <v>829</v>
      </c>
      <c r="EF246" s="52">
        <v>732</v>
      </c>
      <c r="EG246" s="52">
        <v>736</v>
      </c>
      <c r="EH246" s="52">
        <v>808</v>
      </c>
      <c r="EI246" s="52">
        <v>898</v>
      </c>
      <c r="EJ246" s="52">
        <v>922</v>
      </c>
      <c r="EK246" s="52">
        <v>863</v>
      </c>
      <c r="EL246" s="52">
        <v>804</v>
      </c>
      <c r="EM246" s="52">
        <v>796</v>
      </c>
      <c r="EN246" s="52">
        <v>859</v>
      </c>
      <c r="EO246" s="52">
        <v>870</v>
      </c>
      <c r="EP246" s="52">
        <v>732</v>
      </c>
      <c r="EQ246" s="52">
        <v>844</v>
      </c>
      <c r="ER246" s="52">
        <v>787</v>
      </c>
      <c r="ES246" s="52">
        <v>798</v>
      </c>
      <c r="ET246" s="52">
        <v>921</v>
      </c>
      <c r="EU246" s="52">
        <v>896</v>
      </c>
      <c r="EV246" s="52">
        <v>932</v>
      </c>
      <c r="EW246" s="52">
        <v>941</v>
      </c>
      <c r="EX246" s="52">
        <v>1069</v>
      </c>
      <c r="EY246" s="52">
        <v>1031</v>
      </c>
      <c r="EZ246" s="52">
        <v>1018</v>
      </c>
      <c r="FA246" s="52">
        <v>1022</v>
      </c>
      <c r="FB246" s="52">
        <v>1033</v>
      </c>
      <c r="FC246" s="52">
        <v>1051</v>
      </c>
      <c r="FD246" s="52">
        <v>1068</v>
      </c>
      <c r="FE246" s="52">
        <v>1077</v>
      </c>
      <c r="FF246" s="52">
        <v>1017</v>
      </c>
      <c r="FG246" s="52">
        <v>968</v>
      </c>
      <c r="FH246" s="52">
        <v>961</v>
      </c>
      <c r="FI246" s="52">
        <v>985</v>
      </c>
      <c r="FJ246" s="52">
        <v>938</v>
      </c>
      <c r="FK246" s="52">
        <v>945</v>
      </c>
      <c r="FL246" s="52">
        <v>937</v>
      </c>
      <c r="FM246" s="52">
        <v>899</v>
      </c>
      <c r="FN246" s="52">
        <v>917</v>
      </c>
      <c r="FO246" s="52">
        <v>902</v>
      </c>
      <c r="FP246" s="52">
        <v>856</v>
      </c>
      <c r="FQ246" s="52">
        <v>917</v>
      </c>
      <c r="FR246" s="52">
        <v>943</v>
      </c>
      <c r="FS246" s="52">
        <v>994</v>
      </c>
      <c r="FT246" s="52">
        <v>1012</v>
      </c>
      <c r="FU246" s="52">
        <v>1196</v>
      </c>
      <c r="FV246" s="52">
        <v>922</v>
      </c>
      <c r="FW246" s="52">
        <v>821</v>
      </c>
      <c r="FX246" s="52">
        <v>826</v>
      </c>
      <c r="FY246" s="52">
        <v>725</v>
      </c>
      <c r="FZ246" s="52">
        <v>699</v>
      </c>
      <c r="GA246" s="52">
        <v>590</v>
      </c>
      <c r="GB246" s="52">
        <v>567</v>
      </c>
      <c r="GC246" s="52">
        <v>598</v>
      </c>
      <c r="GD246" s="52">
        <v>535</v>
      </c>
      <c r="GE246" s="52">
        <v>504</v>
      </c>
      <c r="GF246" s="52">
        <v>478</v>
      </c>
      <c r="GG246" s="52">
        <v>426</v>
      </c>
      <c r="GH246" s="52">
        <v>390</v>
      </c>
      <c r="GI246" s="52">
        <v>364</v>
      </c>
      <c r="GJ246" s="52">
        <v>333</v>
      </c>
      <c r="GK246" s="52">
        <v>297</v>
      </c>
      <c r="GL246" s="53">
        <v>1450</v>
      </c>
    </row>
    <row r="247" spans="1:194" s="1" customFormat="1" hidden="1" x14ac:dyDescent="0.25">
      <c r="A247" s="31" t="s">
        <v>247</v>
      </c>
      <c r="B247" s="1" t="s">
        <v>479</v>
      </c>
      <c r="C247" s="30" t="str">
        <f t="shared" si="94"/>
        <v>LA England - Carlisle</v>
      </c>
      <c r="D247" s="51">
        <f t="shared" si="85"/>
        <v>41914</v>
      </c>
      <c r="E247" s="51">
        <f t="shared" si="86"/>
        <v>45048</v>
      </c>
      <c r="F247" s="52">
        <f t="shared" si="87"/>
        <v>108524</v>
      </c>
      <c r="G247" s="52">
        <f t="shared" si="88"/>
        <v>53036</v>
      </c>
      <c r="H247" s="53">
        <f t="shared" si="89"/>
        <v>55488</v>
      </c>
      <c r="I247" s="53">
        <f t="shared" si="90"/>
        <v>41914</v>
      </c>
      <c r="J247" s="53">
        <f t="shared" si="91"/>
        <v>45048</v>
      </c>
      <c r="K247" s="50">
        <f t="shared" si="92"/>
        <v>11122</v>
      </c>
      <c r="L247" s="51">
        <f t="shared" si="93"/>
        <v>10440</v>
      </c>
      <c r="M247" s="52">
        <v>544</v>
      </c>
      <c r="N247" s="52">
        <v>550</v>
      </c>
      <c r="O247" s="52">
        <v>549</v>
      </c>
      <c r="P247" s="52">
        <v>582</v>
      </c>
      <c r="Q247" s="52">
        <v>655</v>
      </c>
      <c r="R247" s="52">
        <v>632</v>
      </c>
      <c r="S247" s="52">
        <v>624</v>
      </c>
      <c r="T247" s="52">
        <v>609</v>
      </c>
      <c r="U247" s="52">
        <v>720</v>
      </c>
      <c r="V247" s="52">
        <v>634</v>
      </c>
      <c r="W247" s="52">
        <v>665</v>
      </c>
      <c r="X247" s="52">
        <v>649</v>
      </c>
      <c r="Y247" s="52">
        <v>691</v>
      </c>
      <c r="Z247" s="52">
        <v>568</v>
      </c>
      <c r="AA247" s="52">
        <v>633</v>
      </c>
      <c r="AB247" s="52">
        <v>587</v>
      </c>
      <c r="AC247" s="52">
        <v>621</v>
      </c>
      <c r="AD247" s="52">
        <v>609</v>
      </c>
      <c r="AE247" s="52">
        <v>481</v>
      </c>
      <c r="AF247" s="52">
        <v>463</v>
      </c>
      <c r="AG247" s="52">
        <v>444</v>
      </c>
      <c r="AH247" s="52">
        <v>461</v>
      </c>
      <c r="AI247" s="52">
        <v>574</v>
      </c>
      <c r="AJ247" s="52">
        <v>561</v>
      </c>
      <c r="AK247" s="52">
        <v>528</v>
      </c>
      <c r="AL247" s="52">
        <v>531</v>
      </c>
      <c r="AM247" s="52">
        <v>627</v>
      </c>
      <c r="AN247" s="52">
        <v>665</v>
      </c>
      <c r="AO247" s="52">
        <v>682</v>
      </c>
      <c r="AP247" s="52">
        <v>606</v>
      </c>
      <c r="AQ247" s="52">
        <v>544</v>
      </c>
      <c r="AR247" s="52">
        <v>655</v>
      </c>
      <c r="AS247" s="52">
        <v>600</v>
      </c>
      <c r="AT247" s="52">
        <v>558</v>
      </c>
      <c r="AU247" s="52">
        <v>574</v>
      </c>
      <c r="AV247" s="52">
        <v>597</v>
      </c>
      <c r="AW247" s="52">
        <v>626</v>
      </c>
      <c r="AX247" s="52">
        <v>649</v>
      </c>
      <c r="AY247" s="52">
        <v>684</v>
      </c>
      <c r="AZ247" s="52">
        <v>609</v>
      </c>
      <c r="BA247" s="52">
        <v>622</v>
      </c>
      <c r="BB247" s="52">
        <v>614</v>
      </c>
      <c r="BC247" s="52">
        <v>631</v>
      </c>
      <c r="BD247" s="52">
        <v>566</v>
      </c>
      <c r="BE247" s="52">
        <v>542</v>
      </c>
      <c r="BF247" s="52">
        <v>631</v>
      </c>
      <c r="BG247" s="52">
        <v>634</v>
      </c>
      <c r="BH247" s="52">
        <v>735</v>
      </c>
      <c r="BI247" s="52">
        <v>755</v>
      </c>
      <c r="BJ247" s="52">
        <v>796</v>
      </c>
      <c r="BK247" s="52">
        <v>705</v>
      </c>
      <c r="BL247" s="52">
        <v>805</v>
      </c>
      <c r="BM247" s="52">
        <v>770</v>
      </c>
      <c r="BN247" s="52">
        <v>779</v>
      </c>
      <c r="BO247" s="52">
        <v>746</v>
      </c>
      <c r="BP247" s="52">
        <v>787</v>
      </c>
      <c r="BQ247" s="52">
        <v>839</v>
      </c>
      <c r="BR247" s="52">
        <v>836</v>
      </c>
      <c r="BS247" s="52">
        <v>793</v>
      </c>
      <c r="BT247" s="52">
        <v>783</v>
      </c>
      <c r="BU247" s="52">
        <v>792</v>
      </c>
      <c r="BV247" s="52">
        <v>834</v>
      </c>
      <c r="BW247" s="52">
        <v>738</v>
      </c>
      <c r="BX247" s="52">
        <v>730</v>
      </c>
      <c r="BY247" s="52">
        <v>615</v>
      </c>
      <c r="BZ247" s="52">
        <v>638</v>
      </c>
      <c r="CA247" s="52">
        <v>638</v>
      </c>
      <c r="CB247" s="52">
        <v>649</v>
      </c>
      <c r="CC247" s="52">
        <v>641</v>
      </c>
      <c r="CD247" s="52">
        <v>613</v>
      </c>
      <c r="CE247" s="52">
        <v>661</v>
      </c>
      <c r="CF247" s="52">
        <v>663</v>
      </c>
      <c r="CG247" s="52">
        <v>599</v>
      </c>
      <c r="CH247" s="52">
        <v>737</v>
      </c>
      <c r="CI247" s="52">
        <v>516</v>
      </c>
      <c r="CJ247" s="52">
        <v>457</v>
      </c>
      <c r="CK247" s="52">
        <v>463</v>
      </c>
      <c r="CL247" s="52">
        <v>463</v>
      </c>
      <c r="CM247" s="52">
        <v>411</v>
      </c>
      <c r="CN247" s="52">
        <v>340</v>
      </c>
      <c r="CO247" s="52">
        <v>356</v>
      </c>
      <c r="CP247" s="52">
        <v>327</v>
      </c>
      <c r="CQ247" s="52">
        <v>343</v>
      </c>
      <c r="CR247" s="52">
        <v>265</v>
      </c>
      <c r="CS247" s="52">
        <v>229</v>
      </c>
      <c r="CT247" s="52">
        <v>176</v>
      </c>
      <c r="CU247" s="52">
        <v>176</v>
      </c>
      <c r="CV247" s="52">
        <v>185</v>
      </c>
      <c r="CW247" s="52">
        <v>138</v>
      </c>
      <c r="CX247" s="52">
        <v>95</v>
      </c>
      <c r="CY247" s="52">
        <v>338</v>
      </c>
      <c r="CZ247" s="52">
        <v>496</v>
      </c>
      <c r="DA247" s="52">
        <v>532</v>
      </c>
      <c r="DB247" s="52">
        <v>524</v>
      </c>
      <c r="DC247" s="52">
        <v>562</v>
      </c>
      <c r="DD247" s="52">
        <v>620</v>
      </c>
      <c r="DE247" s="52">
        <v>587</v>
      </c>
      <c r="DF247" s="52">
        <v>670</v>
      </c>
      <c r="DG247" s="52">
        <v>540</v>
      </c>
      <c r="DH247" s="52">
        <v>657</v>
      </c>
      <c r="DI247" s="52">
        <v>656</v>
      </c>
      <c r="DJ247" s="52">
        <v>600</v>
      </c>
      <c r="DK247" s="52">
        <v>590</v>
      </c>
      <c r="DL247" s="52">
        <v>580</v>
      </c>
      <c r="DM247" s="52">
        <v>566</v>
      </c>
      <c r="DN247" s="52">
        <v>609</v>
      </c>
      <c r="DO247" s="52">
        <v>552</v>
      </c>
      <c r="DP247" s="52">
        <v>584</v>
      </c>
      <c r="DQ247" s="52">
        <v>515</v>
      </c>
      <c r="DR247" s="52">
        <v>545</v>
      </c>
      <c r="DS247" s="52">
        <v>568</v>
      </c>
      <c r="DT247" s="52">
        <v>519</v>
      </c>
      <c r="DU247" s="52">
        <v>580</v>
      </c>
      <c r="DV247" s="52">
        <v>568</v>
      </c>
      <c r="DW247" s="52">
        <v>597</v>
      </c>
      <c r="DX247" s="52">
        <v>615</v>
      </c>
      <c r="DY247" s="52">
        <v>517</v>
      </c>
      <c r="DZ247" s="52">
        <v>639</v>
      </c>
      <c r="EA247" s="52">
        <v>637</v>
      </c>
      <c r="EB247" s="52">
        <v>738</v>
      </c>
      <c r="EC247" s="52">
        <v>692</v>
      </c>
      <c r="ED247" s="52">
        <v>635</v>
      </c>
      <c r="EE247" s="52">
        <v>604</v>
      </c>
      <c r="EF247" s="52">
        <v>623</v>
      </c>
      <c r="EG247" s="52">
        <v>570</v>
      </c>
      <c r="EH247" s="52">
        <v>633</v>
      </c>
      <c r="EI247" s="52">
        <v>640</v>
      </c>
      <c r="EJ247" s="52">
        <v>657</v>
      </c>
      <c r="EK247" s="52">
        <v>728</v>
      </c>
      <c r="EL247" s="52">
        <v>639</v>
      </c>
      <c r="EM247" s="52">
        <v>672</v>
      </c>
      <c r="EN247" s="52">
        <v>692</v>
      </c>
      <c r="EO247" s="52">
        <v>576</v>
      </c>
      <c r="EP247" s="52">
        <v>547</v>
      </c>
      <c r="EQ247" s="52">
        <v>573</v>
      </c>
      <c r="ER247" s="52">
        <v>615</v>
      </c>
      <c r="ES247" s="52">
        <v>605</v>
      </c>
      <c r="ET247" s="52">
        <v>700</v>
      </c>
      <c r="EU247" s="52">
        <v>709</v>
      </c>
      <c r="EV247" s="52">
        <v>713</v>
      </c>
      <c r="EW247" s="52">
        <v>762</v>
      </c>
      <c r="EX247" s="52">
        <v>786</v>
      </c>
      <c r="EY247" s="52">
        <v>836</v>
      </c>
      <c r="EZ247" s="52">
        <v>801</v>
      </c>
      <c r="FA247" s="52">
        <v>816</v>
      </c>
      <c r="FB247" s="52">
        <v>852</v>
      </c>
      <c r="FC247" s="52">
        <v>785</v>
      </c>
      <c r="FD247" s="52">
        <v>832</v>
      </c>
      <c r="FE247" s="52">
        <v>870</v>
      </c>
      <c r="FF247" s="52">
        <v>836</v>
      </c>
      <c r="FG247" s="52">
        <v>810</v>
      </c>
      <c r="FH247" s="52">
        <v>766</v>
      </c>
      <c r="FI247" s="52">
        <v>828</v>
      </c>
      <c r="FJ247" s="52">
        <v>762</v>
      </c>
      <c r="FK247" s="52">
        <v>724</v>
      </c>
      <c r="FL247" s="52">
        <v>700</v>
      </c>
      <c r="FM247" s="52">
        <v>645</v>
      </c>
      <c r="FN247" s="52">
        <v>673</v>
      </c>
      <c r="FO247" s="52">
        <v>667</v>
      </c>
      <c r="FP247" s="52">
        <v>646</v>
      </c>
      <c r="FQ247" s="52">
        <v>648</v>
      </c>
      <c r="FR247" s="52">
        <v>666</v>
      </c>
      <c r="FS247" s="52">
        <v>676</v>
      </c>
      <c r="FT247" s="52">
        <v>699</v>
      </c>
      <c r="FU247" s="52">
        <v>715</v>
      </c>
      <c r="FV247" s="52">
        <v>587</v>
      </c>
      <c r="FW247" s="52">
        <v>522</v>
      </c>
      <c r="FX247" s="52">
        <v>542</v>
      </c>
      <c r="FY247" s="52">
        <v>464</v>
      </c>
      <c r="FZ247" s="52">
        <v>463</v>
      </c>
      <c r="GA247" s="52">
        <v>427</v>
      </c>
      <c r="GB247" s="52">
        <v>400</v>
      </c>
      <c r="GC247" s="52">
        <v>355</v>
      </c>
      <c r="GD247" s="52">
        <v>379</v>
      </c>
      <c r="GE247" s="52">
        <v>406</v>
      </c>
      <c r="GF247" s="52">
        <v>319</v>
      </c>
      <c r="GG247" s="52">
        <v>319</v>
      </c>
      <c r="GH247" s="52">
        <v>268</v>
      </c>
      <c r="GI247" s="52">
        <v>242</v>
      </c>
      <c r="GJ247" s="52">
        <v>241</v>
      </c>
      <c r="GK247" s="52">
        <v>185</v>
      </c>
      <c r="GL247" s="53">
        <v>782</v>
      </c>
    </row>
    <row r="248" spans="1:194" s="1" customFormat="1" hidden="1" x14ac:dyDescent="0.25">
      <c r="A248" s="31" t="s">
        <v>247</v>
      </c>
      <c r="B248" s="1" t="s">
        <v>480</v>
      </c>
      <c r="C248" s="30" t="str">
        <f t="shared" si="94"/>
        <v>LA England - Castle Point</v>
      </c>
      <c r="D248" s="51">
        <f t="shared" si="85"/>
        <v>35037</v>
      </c>
      <c r="E248" s="51">
        <f t="shared" si="86"/>
        <v>37927</v>
      </c>
      <c r="F248" s="52">
        <f t="shared" si="87"/>
        <v>90524</v>
      </c>
      <c r="G248" s="52">
        <f t="shared" si="88"/>
        <v>44034</v>
      </c>
      <c r="H248" s="53">
        <f t="shared" si="89"/>
        <v>46490</v>
      </c>
      <c r="I248" s="53">
        <f t="shared" si="90"/>
        <v>35037</v>
      </c>
      <c r="J248" s="53">
        <f t="shared" si="91"/>
        <v>37927</v>
      </c>
      <c r="K248" s="50">
        <f t="shared" si="92"/>
        <v>8997</v>
      </c>
      <c r="L248" s="51">
        <f t="shared" si="93"/>
        <v>8563</v>
      </c>
      <c r="M248" s="52">
        <v>428</v>
      </c>
      <c r="N248" s="52">
        <v>435</v>
      </c>
      <c r="O248" s="52">
        <v>461</v>
      </c>
      <c r="P248" s="52">
        <v>475</v>
      </c>
      <c r="Q248" s="52">
        <v>506</v>
      </c>
      <c r="R248" s="52">
        <v>518</v>
      </c>
      <c r="S248" s="52">
        <v>486</v>
      </c>
      <c r="T248" s="52">
        <v>558</v>
      </c>
      <c r="U248" s="52">
        <v>515</v>
      </c>
      <c r="V248" s="52">
        <v>544</v>
      </c>
      <c r="W248" s="52">
        <v>447</v>
      </c>
      <c r="X248" s="52">
        <v>542</v>
      </c>
      <c r="Y248" s="52">
        <v>536</v>
      </c>
      <c r="Z248" s="52">
        <v>487</v>
      </c>
      <c r="AA248" s="52">
        <v>518</v>
      </c>
      <c r="AB248" s="52">
        <v>487</v>
      </c>
      <c r="AC248" s="52">
        <v>541</v>
      </c>
      <c r="AD248" s="52">
        <v>513</v>
      </c>
      <c r="AE248" s="52">
        <v>414</v>
      </c>
      <c r="AF248" s="52">
        <v>430</v>
      </c>
      <c r="AG248" s="52">
        <v>407</v>
      </c>
      <c r="AH248" s="52">
        <v>437</v>
      </c>
      <c r="AI248" s="52">
        <v>506</v>
      </c>
      <c r="AJ248" s="52">
        <v>530</v>
      </c>
      <c r="AK248" s="52">
        <v>562</v>
      </c>
      <c r="AL248" s="52">
        <v>513</v>
      </c>
      <c r="AM248" s="52">
        <v>516</v>
      </c>
      <c r="AN248" s="52">
        <v>515</v>
      </c>
      <c r="AO248" s="52">
        <v>483</v>
      </c>
      <c r="AP248" s="52">
        <v>507</v>
      </c>
      <c r="AQ248" s="52">
        <v>509</v>
      </c>
      <c r="AR248" s="52">
        <v>486</v>
      </c>
      <c r="AS248" s="52">
        <v>505</v>
      </c>
      <c r="AT248" s="52">
        <v>441</v>
      </c>
      <c r="AU248" s="52">
        <v>495</v>
      </c>
      <c r="AV248" s="52">
        <v>499</v>
      </c>
      <c r="AW248" s="52">
        <v>410</v>
      </c>
      <c r="AX248" s="52">
        <v>442</v>
      </c>
      <c r="AY248" s="52">
        <v>479</v>
      </c>
      <c r="AZ248" s="52">
        <v>461</v>
      </c>
      <c r="BA248" s="52">
        <v>483</v>
      </c>
      <c r="BB248" s="52">
        <v>457</v>
      </c>
      <c r="BC248" s="52">
        <v>445</v>
      </c>
      <c r="BD248" s="52">
        <v>469</v>
      </c>
      <c r="BE248" s="52">
        <v>429</v>
      </c>
      <c r="BF248" s="52">
        <v>513</v>
      </c>
      <c r="BG248" s="52">
        <v>523</v>
      </c>
      <c r="BH248" s="52">
        <v>550</v>
      </c>
      <c r="BI248" s="52">
        <v>520</v>
      </c>
      <c r="BJ248" s="52">
        <v>586</v>
      </c>
      <c r="BK248" s="52">
        <v>577</v>
      </c>
      <c r="BL248" s="52">
        <v>678</v>
      </c>
      <c r="BM248" s="52">
        <v>616</v>
      </c>
      <c r="BN248" s="52">
        <v>698</v>
      </c>
      <c r="BO248" s="52">
        <v>670</v>
      </c>
      <c r="BP248" s="52">
        <v>618</v>
      </c>
      <c r="BQ248" s="52">
        <v>594</v>
      </c>
      <c r="BR248" s="52">
        <v>642</v>
      </c>
      <c r="BS248" s="52">
        <v>637</v>
      </c>
      <c r="BT248" s="52">
        <v>665</v>
      </c>
      <c r="BU248" s="52">
        <v>573</v>
      </c>
      <c r="BV248" s="52">
        <v>605</v>
      </c>
      <c r="BW248" s="52">
        <v>550</v>
      </c>
      <c r="BX248" s="52">
        <v>608</v>
      </c>
      <c r="BY248" s="52">
        <v>475</v>
      </c>
      <c r="BZ248" s="52">
        <v>508</v>
      </c>
      <c r="CA248" s="52">
        <v>532</v>
      </c>
      <c r="CB248" s="52">
        <v>523</v>
      </c>
      <c r="CC248" s="52">
        <v>535</v>
      </c>
      <c r="CD248" s="52">
        <v>478</v>
      </c>
      <c r="CE248" s="52">
        <v>527</v>
      </c>
      <c r="CF248" s="52">
        <v>573</v>
      </c>
      <c r="CG248" s="52">
        <v>654</v>
      </c>
      <c r="CH248" s="52">
        <v>740</v>
      </c>
      <c r="CI248" s="52">
        <v>552</v>
      </c>
      <c r="CJ248" s="52">
        <v>543</v>
      </c>
      <c r="CK248" s="52">
        <v>483</v>
      </c>
      <c r="CL248" s="52">
        <v>481</v>
      </c>
      <c r="CM248" s="52">
        <v>342</v>
      </c>
      <c r="CN248" s="52">
        <v>348</v>
      </c>
      <c r="CO248" s="52">
        <v>310</v>
      </c>
      <c r="CP248" s="52">
        <v>290</v>
      </c>
      <c r="CQ248" s="52">
        <v>282</v>
      </c>
      <c r="CR248" s="52">
        <v>255</v>
      </c>
      <c r="CS248" s="52">
        <v>289</v>
      </c>
      <c r="CT248" s="52">
        <v>182</v>
      </c>
      <c r="CU248" s="52">
        <v>179</v>
      </c>
      <c r="CV248" s="52">
        <v>162</v>
      </c>
      <c r="CW248" s="52">
        <v>125</v>
      </c>
      <c r="CX248" s="52">
        <v>97</v>
      </c>
      <c r="CY248" s="52">
        <v>319</v>
      </c>
      <c r="CZ248" s="52">
        <v>374</v>
      </c>
      <c r="DA248" s="52">
        <v>400</v>
      </c>
      <c r="DB248" s="52">
        <v>428</v>
      </c>
      <c r="DC248" s="52">
        <v>453</v>
      </c>
      <c r="DD248" s="52">
        <v>434</v>
      </c>
      <c r="DE248" s="52">
        <v>451</v>
      </c>
      <c r="DF248" s="52">
        <v>508</v>
      </c>
      <c r="DG248" s="52">
        <v>473</v>
      </c>
      <c r="DH248" s="52">
        <v>464</v>
      </c>
      <c r="DI248" s="52">
        <v>550</v>
      </c>
      <c r="DJ248" s="52">
        <v>579</v>
      </c>
      <c r="DK248" s="52">
        <v>504</v>
      </c>
      <c r="DL248" s="52">
        <v>524</v>
      </c>
      <c r="DM248" s="52">
        <v>479</v>
      </c>
      <c r="DN248" s="52">
        <v>494</v>
      </c>
      <c r="DO248" s="52">
        <v>490</v>
      </c>
      <c r="DP248" s="52">
        <v>479</v>
      </c>
      <c r="DQ248" s="52">
        <v>479</v>
      </c>
      <c r="DR248" s="52">
        <v>431</v>
      </c>
      <c r="DS248" s="52">
        <v>388</v>
      </c>
      <c r="DT248" s="52">
        <v>384</v>
      </c>
      <c r="DU248" s="52">
        <v>420</v>
      </c>
      <c r="DV248" s="52">
        <v>431</v>
      </c>
      <c r="DW248" s="52">
        <v>467</v>
      </c>
      <c r="DX248" s="52">
        <v>468</v>
      </c>
      <c r="DY248" s="52">
        <v>435</v>
      </c>
      <c r="DZ248" s="52">
        <v>455</v>
      </c>
      <c r="EA248" s="52">
        <v>478</v>
      </c>
      <c r="EB248" s="52">
        <v>548</v>
      </c>
      <c r="EC248" s="52">
        <v>464</v>
      </c>
      <c r="ED248" s="52">
        <v>506</v>
      </c>
      <c r="EE248" s="52">
        <v>535</v>
      </c>
      <c r="EF248" s="52">
        <v>475</v>
      </c>
      <c r="EG248" s="52">
        <v>524</v>
      </c>
      <c r="EH248" s="52">
        <v>489</v>
      </c>
      <c r="EI248" s="52">
        <v>473</v>
      </c>
      <c r="EJ248" s="52">
        <v>474</v>
      </c>
      <c r="EK248" s="52">
        <v>486</v>
      </c>
      <c r="EL248" s="52">
        <v>534</v>
      </c>
      <c r="EM248" s="52">
        <v>534</v>
      </c>
      <c r="EN248" s="52">
        <v>562</v>
      </c>
      <c r="EO248" s="52">
        <v>470</v>
      </c>
      <c r="EP248" s="52">
        <v>479</v>
      </c>
      <c r="EQ248" s="52">
        <v>472</v>
      </c>
      <c r="ER248" s="52">
        <v>508</v>
      </c>
      <c r="ES248" s="52">
        <v>542</v>
      </c>
      <c r="ET248" s="52">
        <v>525</v>
      </c>
      <c r="EU248" s="52">
        <v>560</v>
      </c>
      <c r="EV248" s="52">
        <v>582</v>
      </c>
      <c r="EW248" s="52">
        <v>643</v>
      </c>
      <c r="EX248" s="52">
        <v>654</v>
      </c>
      <c r="EY248" s="52">
        <v>660</v>
      </c>
      <c r="EZ248" s="52">
        <v>690</v>
      </c>
      <c r="FA248" s="52">
        <v>665</v>
      </c>
      <c r="FB248" s="52">
        <v>638</v>
      </c>
      <c r="FC248" s="52">
        <v>675</v>
      </c>
      <c r="FD248" s="52">
        <v>651</v>
      </c>
      <c r="FE248" s="52">
        <v>678</v>
      </c>
      <c r="FF248" s="52">
        <v>591</v>
      </c>
      <c r="FG248" s="52">
        <v>640</v>
      </c>
      <c r="FH248" s="52">
        <v>559</v>
      </c>
      <c r="FI248" s="52">
        <v>534</v>
      </c>
      <c r="FJ248" s="52">
        <v>616</v>
      </c>
      <c r="FK248" s="52">
        <v>567</v>
      </c>
      <c r="FL248" s="52">
        <v>583</v>
      </c>
      <c r="FM248" s="52">
        <v>573</v>
      </c>
      <c r="FN248" s="52">
        <v>587</v>
      </c>
      <c r="FO248" s="52">
        <v>592</v>
      </c>
      <c r="FP248" s="52">
        <v>588</v>
      </c>
      <c r="FQ248" s="52">
        <v>641</v>
      </c>
      <c r="FR248" s="52">
        <v>644</v>
      </c>
      <c r="FS248" s="52">
        <v>664</v>
      </c>
      <c r="FT248" s="52">
        <v>755</v>
      </c>
      <c r="FU248" s="52">
        <v>869</v>
      </c>
      <c r="FV248" s="52">
        <v>624</v>
      </c>
      <c r="FW248" s="52">
        <v>568</v>
      </c>
      <c r="FX248" s="52">
        <v>559</v>
      </c>
      <c r="FY248" s="52">
        <v>554</v>
      </c>
      <c r="FZ248" s="52">
        <v>501</v>
      </c>
      <c r="GA248" s="52">
        <v>432</v>
      </c>
      <c r="GB248" s="52">
        <v>401</v>
      </c>
      <c r="GC248" s="52">
        <v>463</v>
      </c>
      <c r="GD248" s="52">
        <v>382</v>
      </c>
      <c r="GE248" s="52">
        <v>359</v>
      </c>
      <c r="GF248" s="52">
        <v>332</v>
      </c>
      <c r="GG248" s="52">
        <v>261</v>
      </c>
      <c r="GH248" s="52">
        <v>250</v>
      </c>
      <c r="GI248" s="52">
        <v>233</v>
      </c>
      <c r="GJ248" s="52">
        <v>181</v>
      </c>
      <c r="GK248" s="52">
        <v>189</v>
      </c>
      <c r="GL248" s="53">
        <v>582</v>
      </c>
    </row>
    <row r="249" spans="1:194" s="1" customFormat="1" hidden="1" x14ac:dyDescent="0.25">
      <c r="A249" s="31" t="s">
        <v>247</v>
      </c>
      <c r="B249" s="1" t="s">
        <v>481</v>
      </c>
      <c r="C249" s="30" t="str">
        <f t="shared" si="94"/>
        <v>LA England - Central Bedfordshire</v>
      </c>
      <c r="D249" s="51">
        <f t="shared" si="85"/>
        <v>111525</v>
      </c>
      <c r="E249" s="51">
        <f t="shared" si="86"/>
        <v>117374</v>
      </c>
      <c r="F249" s="52">
        <f t="shared" si="87"/>
        <v>294096</v>
      </c>
      <c r="G249" s="52">
        <f t="shared" si="88"/>
        <v>144879</v>
      </c>
      <c r="H249" s="53">
        <f t="shared" si="89"/>
        <v>149217</v>
      </c>
      <c r="I249" s="53">
        <f t="shared" si="90"/>
        <v>111525</v>
      </c>
      <c r="J249" s="53">
        <f t="shared" si="91"/>
        <v>117374</v>
      </c>
      <c r="K249" s="50">
        <f t="shared" si="92"/>
        <v>33354</v>
      </c>
      <c r="L249" s="51">
        <f t="shared" si="93"/>
        <v>31843</v>
      </c>
      <c r="M249" s="52">
        <v>1739</v>
      </c>
      <c r="N249" s="52">
        <v>1908</v>
      </c>
      <c r="O249" s="52">
        <v>1884</v>
      </c>
      <c r="P249" s="52">
        <v>1913</v>
      </c>
      <c r="Q249" s="52">
        <v>1957</v>
      </c>
      <c r="R249" s="52">
        <v>1937</v>
      </c>
      <c r="S249" s="52">
        <v>1959</v>
      </c>
      <c r="T249" s="52">
        <v>1993</v>
      </c>
      <c r="U249" s="52">
        <v>2005</v>
      </c>
      <c r="V249" s="52">
        <v>1991</v>
      </c>
      <c r="W249" s="52">
        <v>1821</v>
      </c>
      <c r="X249" s="52">
        <v>1841</v>
      </c>
      <c r="Y249" s="52">
        <v>1871</v>
      </c>
      <c r="Z249" s="52">
        <v>1814</v>
      </c>
      <c r="AA249" s="52">
        <v>1793</v>
      </c>
      <c r="AB249" s="52">
        <v>1637</v>
      </c>
      <c r="AC249" s="52">
        <v>1637</v>
      </c>
      <c r="AD249" s="52">
        <v>1654</v>
      </c>
      <c r="AE249" s="52">
        <v>1467</v>
      </c>
      <c r="AF249" s="52">
        <v>1310</v>
      </c>
      <c r="AG249" s="52">
        <v>1206</v>
      </c>
      <c r="AH249" s="52">
        <v>1277</v>
      </c>
      <c r="AI249" s="52">
        <v>1443</v>
      </c>
      <c r="AJ249" s="52">
        <v>1598</v>
      </c>
      <c r="AK249" s="52">
        <v>1612</v>
      </c>
      <c r="AL249" s="52">
        <v>1700</v>
      </c>
      <c r="AM249" s="52">
        <v>1674</v>
      </c>
      <c r="AN249" s="52">
        <v>1653</v>
      </c>
      <c r="AO249" s="52">
        <v>1719</v>
      </c>
      <c r="AP249" s="52">
        <v>1929</v>
      </c>
      <c r="AQ249" s="52">
        <v>1785</v>
      </c>
      <c r="AR249" s="52">
        <v>2014</v>
      </c>
      <c r="AS249" s="52">
        <v>2116</v>
      </c>
      <c r="AT249" s="52">
        <v>1991</v>
      </c>
      <c r="AU249" s="52">
        <v>2126</v>
      </c>
      <c r="AV249" s="52">
        <v>2086</v>
      </c>
      <c r="AW249" s="52">
        <v>1840</v>
      </c>
      <c r="AX249" s="52">
        <v>1980</v>
      </c>
      <c r="AY249" s="52">
        <v>2002</v>
      </c>
      <c r="AZ249" s="52">
        <v>1924</v>
      </c>
      <c r="BA249" s="52">
        <v>2087</v>
      </c>
      <c r="BB249" s="52">
        <v>1980</v>
      </c>
      <c r="BC249" s="52">
        <v>1738</v>
      </c>
      <c r="BD249" s="52">
        <v>1924</v>
      </c>
      <c r="BE249" s="52">
        <v>1912</v>
      </c>
      <c r="BF249" s="52">
        <v>1804</v>
      </c>
      <c r="BG249" s="52">
        <v>1863</v>
      </c>
      <c r="BH249" s="52">
        <v>2012</v>
      </c>
      <c r="BI249" s="52">
        <v>2096</v>
      </c>
      <c r="BJ249" s="52">
        <v>2056</v>
      </c>
      <c r="BK249" s="52">
        <v>1946</v>
      </c>
      <c r="BL249" s="52">
        <v>2067</v>
      </c>
      <c r="BM249" s="52">
        <v>2145</v>
      </c>
      <c r="BN249" s="52">
        <v>2104</v>
      </c>
      <c r="BO249" s="52">
        <v>2159</v>
      </c>
      <c r="BP249" s="52">
        <v>2159</v>
      </c>
      <c r="BQ249" s="52">
        <v>2133</v>
      </c>
      <c r="BR249" s="52">
        <v>2042</v>
      </c>
      <c r="BS249" s="52">
        <v>1977</v>
      </c>
      <c r="BT249" s="52">
        <v>1915</v>
      </c>
      <c r="BU249" s="52">
        <v>1798</v>
      </c>
      <c r="BV249" s="52">
        <v>1744</v>
      </c>
      <c r="BW249" s="52">
        <v>1735</v>
      </c>
      <c r="BX249" s="52">
        <v>1669</v>
      </c>
      <c r="BY249" s="52">
        <v>1512</v>
      </c>
      <c r="BZ249" s="52">
        <v>1466</v>
      </c>
      <c r="CA249" s="52">
        <v>1416</v>
      </c>
      <c r="CB249" s="52">
        <v>1360</v>
      </c>
      <c r="CC249" s="52">
        <v>1262</v>
      </c>
      <c r="CD249" s="52">
        <v>1345</v>
      </c>
      <c r="CE249" s="52">
        <v>1341</v>
      </c>
      <c r="CF249" s="52">
        <v>1374</v>
      </c>
      <c r="CG249" s="52">
        <v>1444</v>
      </c>
      <c r="CH249" s="52">
        <v>1664</v>
      </c>
      <c r="CI249" s="52">
        <v>1192</v>
      </c>
      <c r="CJ249" s="52">
        <v>1072</v>
      </c>
      <c r="CK249" s="52">
        <v>1184</v>
      </c>
      <c r="CL249" s="52">
        <v>1011</v>
      </c>
      <c r="CM249" s="52">
        <v>815</v>
      </c>
      <c r="CN249" s="52">
        <v>732</v>
      </c>
      <c r="CO249" s="52">
        <v>675</v>
      </c>
      <c r="CP249" s="52">
        <v>667</v>
      </c>
      <c r="CQ249" s="52">
        <v>666</v>
      </c>
      <c r="CR249" s="52">
        <v>611</v>
      </c>
      <c r="CS249" s="52">
        <v>570</v>
      </c>
      <c r="CT249" s="52">
        <v>471</v>
      </c>
      <c r="CU249" s="52">
        <v>417</v>
      </c>
      <c r="CV249" s="52">
        <v>328</v>
      </c>
      <c r="CW249" s="52">
        <v>313</v>
      </c>
      <c r="CX249" s="52">
        <v>271</v>
      </c>
      <c r="CY249" s="52">
        <v>829</v>
      </c>
      <c r="CZ249" s="52">
        <v>1665</v>
      </c>
      <c r="DA249" s="52">
        <v>1686</v>
      </c>
      <c r="DB249" s="52">
        <v>1697</v>
      </c>
      <c r="DC249" s="52">
        <v>1866</v>
      </c>
      <c r="DD249" s="52">
        <v>1846</v>
      </c>
      <c r="DE249" s="52">
        <v>1924</v>
      </c>
      <c r="DF249" s="52">
        <v>1829</v>
      </c>
      <c r="DG249" s="52">
        <v>1915</v>
      </c>
      <c r="DH249" s="52">
        <v>1878</v>
      </c>
      <c r="DI249" s="52">
        <v>1900</v>
      </c>
      <c r="DJ249" s="52">
        <v>1854</v>
      </c>
      <c r="DK249" s="52">
        <v>1828</v>
      </c>
      <c r="DL249" s="52">
        <v>1801</v>
      </c>
      <c r="DM249" s="52">
        <v>1676</v>
      </c>
      <c r="DN249" s="52">
        <v>1724</v>
      </c>
      <c r="DO249" s="52">
        <v>1647</v>
      </c>
      <c r="DP249" s="52">
        <v>1556</v>
      </c>
      <c r="DQ249" s="52">
        <v>1551</v>
      </c>
      <c r="DR249" s="52">
        <v>1454</v>
      </c>
      <c r="DS249" s="52">
        <v>1095</v>
      </c>
      <c r="DT249" s="52">
        <v>971</v>
      </c>
      <c r="DU249" s="52">
        <v>1166</v>
      </c>
      <c r="DV249" s="52">
        <v>1297</v>
      </c>
      <c r="DW249" s="52">
        <v>1425</v>
      </c>
      <c r="DX249" s="52">
        <v>1679</v>
      </c>
      <c r="DY249" s="52">
        <v>1588</v>
      </c>
      <c r="DZ249" s="52">
        <v>1582</v>
      </c>
      <c r="EA249" s="52">
        <v>1695</v>
      </c>
      <c r="EB249" s="52">
        <v>1791</v>
      </c>
      <c r="EC249" s="52">
        <v>1914</v>
      </c>
      <c r="ED249" s="52">
        <v>2120</v>
      </c>
      <c r="EE249" s="52">
        <v>2131</v>
      </c>
      <c r="EF249" s="52">
        <v>2264</v>
      </c>
      <c r="EG249" s="52">
        <v>2285</v>
      </c>
      <c r="EH249" s="52">
        <v>2194</v>
      </c>
      <c r="EI249" s="52">
        <v>2215</v>
      </c>
      <c r="EJ249" s="52">
        <v>2130</v>
      </c>
      <c r="EK249" s="52">
        <v>2109</v>
      </c>
      <c r="EL249" s="52">
        <v>2183</v>
      </c>
      <c r="EM249" s="52">
        <v>2210</v>
      </c>
      <c r="EN249" s="52">
        <v>2165</v>
      </c>
      <c r="EO249" s="52">
        <v>2147</v>
      </c>
      <c r="EP249" s="52">
        <v>1915</v>
      </c>
      <c r="EQ249" s="52">
        <v>1959</v>
      </c>
      <c r="ER249" s="52">
        <v>1838</v>
      </c>
      <c r="ES249" s="52">
        <v>2022</v>
      </c>
      <c r="ET249" s="52">
        <v>1917</v>
      </c>
      <c r="EU249" s="52">
        <v>2035</v>
      </c>
      <c r="EV249" s="52">
        <v>2096</v>
      </c>
      <c r="EW249" s="52">
        <v>2139</v>
      </c>
      <c r="EX249" s="52">
        <v>2063</v>
      </c>
      <c r="EY249" s="52">
        <v>2175</v>
      </c>
      <c r="EZ249" s="52">
        <v>2066</v>
      </c>
      <c r="FA249" s="52">
        <v>2122</v>
      </c>
      <c r="FB249" s="52">
        <v>2270</v>
      </c>
      <c r="FC249" s="52">
        <v>2190</v>
      </c>
      <c r="FD249" s="52">
        <v>2038</v>
      </c>
      <c r="FE249" s="52">
        <v>2093</v>
      </c>
      <c r="FF249" s="52">
        <v>2085</v>
      </c>
      <c r="FG249" s="52">
        <v>1976</v>
      </c>
      <c r="FH249" s="52">
        <v>1826</v>
      </c>
      <c r="FI249" s="52">
        <v>1783</v>
      </c>
      <c r="FJ249" s="52">
        <v>1692</v>
      </c>
      <c r="FK249" s="52">
        <v>1618</v>
      </c>
      <c r="FL249" s="52">
        <v>1510</v>
      </c>
      <c r="FM249" s="52">
        <v>1526</v>
      </c>
      <c r="FN249" s="52">
        <v>1544</v>
      </c>
      <c r="FO249" s="52">
        <v>1519</v>
      </c>
      <c r="FP249" s="52">
        <v>1444</v>
      </c>
      <c r="FQ249" s="52">
        <v>1451</v>
      </c>
      <c r="FR249" s="52">
        <v>1482</v>
      </c>
      <c r="FS249" s="52">
        <v>1516</v>
      </c>
      <c r="FT249" s="52">
        <v>1583</v>
      </c>
      <c r="FU249" s="52">
        <v>1744</v>
      </c>
      <c r="FV249" s="52">
        <v>1249</v>
      </c>
      <c r="FW249" s="52">
        <v>1282</v>
      </c>
      <c r="FX249" s="52">
        <v>1252</v>
      </c>
      <c r="FY249" s="52">
        <v>1173</v>
      </c>
      <c r="FZ249" s="52">
        <v>949</v>
      </c>
      <c r="GA249" s="52">
        <v>777</v>
      </c>
      <c r="GB249" s="52">
        <v>842</v>
      </c>
      <c r="GC249" s="52">
        <v>818</v>
      </c>
      <c r="GD249" s="52">
        <v>745</v>
      </c>
      <c r="GE249" s="52">
        <v>685</v>
      </c>
      <c r="GF249" s="52">
        <v>712</v>
      </c>
      <c r="GG249" s="52">
        <v>662</v>
      </c>
      <c r="GH249" s="52">
        <v>523</v>
      </c>
      <c r="GI249" s="52">
        <v>437</v>
      </c>
      <c r="GJ249" s="52">
        <v>395</v>
      </c>
      <c r="GK249" s="52">
        <v>398</v>
      </c>
      <c r="GL249" s="53">
        <v>1428</v>
      </c>
    </row>
    <row r="250" spans="1:194" s="1" customFormat="1" hidden="1" x14ac:dyDescent="0.25">
      <c r="A250" s="31" t="s">
        <v>247</v>
      </c>
      <c r="B250" s="1" t="s">
        <v>482</v>
      </c>
      <c r="C250" s="30" t="str">
        <f t="shared" si="94"/>
        <v>LA England - Charnwood</v>
      </c>
      <c r="D250" s="51">
        <f t="shared" si="85"/>
        <v>76477</v>
      </c>
      <c r="E250" s="51">
        <f t="shared" si="86"/>
        <v>75963</v>
      </c>
      <c r="F250" s="52">
        <f t="shared" si="87"/>
        <v>188416</v>
      </c>
      <c r="G250" s="52">
        <f t="shared" si="88"/>
        <v>94974</v>
      </c>
      <c r="H250" s="53">
        <f t="shared" si="89"/>
        <v>93442</v>
      </c>
      <c r="I250" s="53">
        <f t="shared" si="90"/>
        <v>76477</v>
      </c>
      <c r="J250" s="53">
        <f t="shared" si="91"/>
        <v>75963</v>
      </c>
      <c r="K250" s="50">
        <f t="shared" si="92"/>
        <v>18497</v>
      </c>
      <c r="L250" s="51">
        <f t="shared" si="93"/>
        <v>17479</v>
      </c>
      <c r="M250" s="52">
        <v>902</v>
      </c>
      <c r="N250" s="52">
        <v>884</v>
      </c>
      <c r="O250" s="52">
        <v>1012</v>
      </c>
      <c r="P250" s="52">
        <v>1021</v>
      </c>
      <c r="Q250" s="52">
        <v>1079</v>
      </c>
      <c r="R250" s="52">
        <v>1060</v>
      </c>
      <c r="S250" s="52">
        <v>971</v>
      </c>
      <c r="T250" s="52">
        <v>1045</v>
      </c>
      <c r="U250" s="52">
        <v>1091</v>
      </c>
      <c r="V250" s="52">
        <v>1174</v>
      </c>
      <c r="W250" s="52">
        <v>1041</v>
      </c>
      <c r="X250" s="52">
        <v>1023</v>
      </c>
      <c r="Y250" s="52">
        <v>1041</v>
      </c>
      <c r="Z250" s="52">
        <v>1035</v>
      </c>
      <c r="AA250" s="52">
        <v>1007</v>
      </c>
      <c r="AB250" s="52">
        <v>1033</v>
      </c>
      <c r="AC250" s="52">
        <v>997</v>
      </c>
      <c r="AD250" s="52">
        <v>1081</v>
      </c>
      <c r="AE250" s="52">
        <v>1358</v>
      </c>
      <c r="AF250" s="52">
        <v>2425</v>
      </c>
      <c r="AG250" s="52">
        <v>2867</v>
      </c>
      <c r="AH250" s="52">
        <v>2215</v>
      </c>
      <c r="AI250" s="52">
        <v>2043</v>
      </c>
      <c r="AJ250" s="52">
        <v>1711</v>
      </c>
      <c r="AK250" s="52">
        <v>1402</v>
      </c>
      <c r="AL250" s="52">
        <v>1634</v>
      </c>
      <c r="AM250" s="52">
        <v>1648</v>
      </c>
      <c r="AN250" s="52">
        <v>1530</v>
      </c>
      <c r="AO250" s="52">
        <v>1459</v>
      </c>
      <c r="AP250" s="52">
        <v>1503</v>
      </c>
      <c r="AQ250" s="52">
        <v>1130</v>
      </c>
      <c r="AR250" s="52">
        <v>1089</v>
      </c>
      <c r="AS250" s="52">
        <v>1041</v>
      </c>
      <c r="AT250" s="52">
        <v>999</v>
      </c>
      <c r="AU250" s="52">
        <v>1032</v>
      </c>
      <c r="AV250" s="52">
        <v>1262</v>
      </c>
      <c r="AW250" s="52">
        <v>1059</v>
      </c>
      <c r="AX250" s="52">
        <v>1067</v>
      </c>
      <c r="AY250" s="52">
        <v>1104</v>
      </c>
      <c r="AZ250" s="52">
        <v>1109</v>
      </c>
      <c r="BA250" s="52">
        <v>1096</v>
      </c>
      <c r="BB250" s="52">
        <v>1075</v>
      </c>
      <c r="BC250" s="52">
        <v>973</v>
      </c>
      <c r="BD250" s="52">
        <v>979</v>
      </c>
      <c r="BE250" s="52">
        <v>1045</v>
      </c>
      <c r="BF250" s="52">
        <v>1026</v>
      </c>
      <c r="BG250" s="52">
        <v>1053</v>
      </c>
      <c r="BH250" s="52">
        <v>1173</v>
      </c>
      <c r="BI250" s="52">
        <v>1176</v>
      </c>
      <c r="BJ250" s="52">
        <v>1262</v>
      </c>
      <c r="BK250" s="52">
        <v>1224</v>
      </c>
      <c r="BL250" s="52">
        <v>1240</v>
      </c>
      <c r="BM250" s="52">
        <v>1207</v>
      </c>
      <c r="BN250" s="52">
        <v>1213</v>
      </c>
      <c r="BO250" s="52">
        <v>1178</v>
      </c>
      <c r="BP250" s="52">
        <v>1272</v>
      </c>
      <c r="BQ250" s="52">
        <v>1206</v>
      </c>
      <c r="BR250" s="52">
        <v>1242</v>
      </c>
      <c r="BS250" s="52">
        <v>1092</v>
      </c>
      <c r="BT250" s="52">
        <v>1174</v>
      </c>
      <c r="BU250" s="52">
        <v>1016</v>
      </c>
      <c r="BV250" s="52">
        <v>1072</v>
      </c>
      <c r="BW250" s="52">
        <v>1000</v>
      </c>
      <c r="BX250" s="52">
        <v>1010</v>
      </c>
      <c r="BY250" s="52">
        <v>1021</v>
      </c>
      <c r="BZ250" s="52">
        <v>924</v>
      </c>
      <c r="CA250" s="52">
        <v>890</v>
      </c>
      <c r="CB250" s="52">
        <v>919</v>
      </c>
      <c r="CC250" s="52">
        <v>921</v>
      </c>
      <c r="CD250" s="52">
        <v>905</v>
      </c>
      <c r="CE250" s="52">
        <v>840</v>
      </c>
      <c r="CF250" s="52">
        <v>925</v>
      </c>
      <c r="CG250" s="52">
        <v>894</v>
      </c>
      <c r="CH250" s="52">
        <v>1068</v>
      </c>
      <c r="CI250" s="52">
        <v>717</v>
      </c>
      <c r="CJ250" s="52">
        <v>708</v>
      </c>
      <c r="CK250" s="52">
        <v>685</v>
      </c>
      <c r="CL250" s="52">
        <v>659</v>
      </c>
      <c r="CM250" s="52">
        <v>530</v>
      </c>
      <c r="CN250" s="52">
        <v>479</v>
      </c>
      <c r="CO250" s="52">
        <v>496</v>
      </c>
      <c r="CP250" s="52">
        <v>445</v>
      </c>
      <c r="CQ250" s="52">
        <v>401</v>
      </c>
      <c r="CR250" s="52">
        <v>392</v>
      </c>
      <c r="CS250" s="52">
        <v>321</v>
      </c>
      <c r="CT250" s="52">
        <v>284</v>
      </c>
      <c r="CU250" s="52">
        <v>238</v>
      </c>
      <c r="CV250" s="52">
        <v>234</v>
      </c>
      <c r="CW250" s="52">
        <v>219</v>
      </c>
      <c r="CX250" s="52">
        <v>169</v>
      </c>
      <c r="CY250" s="52">
        <v>502</v>
      </c>
      <c r="CZ250" s="52">
        <v>911</v>
      </c>
      <c r="DA250" s="52">
        <v>829</v>
      </c>
      <c r="DB250" s="52">
        <v>974</v>
      </c>
      <c r="DC250" s="52">
        <v>930</v>
      </c>
      <c r="DD250" s="52">
        <v>1012</v>
      </c>
      <c r="DE250" s="52">
        <v>1012</v>
      </c>
      <c r="DF250" s="52">
        <v>898</v>
      </c>
      <c r="DG250" s="52">
        <v>1009</v>
      </c>
      <c r="DH250" s="52">
        <v>1065</v>
      </c>
      <c r="DI250" s="52">
        <v>1119</v>
      </c>
      <c r="DJ250" s="52">
        <v>1062</v>
      </c>
      <c r="DK250" s="52">
        <v>954</v>
      </c>
      <c r="DL250" s="52">
        <v>968</v>
      </c>
      <c r="DM250" s="52">
        <v>971</v>
      </c>
      <c r="DN250" s="52">
        <v>937</v>
      </c>
      <c r="DO250" s="52">
        <v>894</v>
      </c>
      <c r="DP250" s="52">
        <v>990</v>
      </c>
      <c r="DQ250" s="52">
        <v>944</v>
      </c>
      <c r="DR250" s="52">
        <v>1097</v>
      </c>
      <c r="DS250" s="52">
        <v>1863</v>
      </c>
      <c r="DT250" s="52">
        <v>1959</v>
      </c>
      <c r="DU250" s="52">
        <v>1648</v>
      </c>
      <c r="DV250" s="52">
        <v>1688</v>
      </c>
      <c r="DW250" s="52">
        <v>1331</v>
      </c>
      <c r="DX250" s="52">
        <v>1224</v>
      </c>
      <c r="DY250" s="52">
        <v>1257</v>
      </c>
      <c r="DZ250" s="52">
        <v>1319</v>
      </c>
      <c r="EA250" s="52">
        <v>1357</v>
      </c>
      <c r="EB250" s="52">
        <v>1431</v>
      </c>
      <c r="EC250" s="52">
        <v>1379</v>
      </c>
      <c r="ED250" s="52">
        <v>1225</v>
      </c>
      <c r="EE250" s="52">
        <v>1114</v>
      </c>
      <c r="EF250" s="52">
        <v>1221</v>
      </c>
      <c r="EG250" s="52">
        <v>1074</v>
      </c>
      <c r="EH250" s="52">
        <v>1218</v>
      </c>
      <c r="EI250" s="52">
        <v>1240</v>
      </c>
      <c r="EJ250" s="52">
        <v>1173</v>
      </c>
      <c r="EK250" s="52">
        <v>1248</v>
      </c>
      <c r="EL250" s="52">
        <v>1189</v>
      </c>
      <c r="EM250" s="52">
        <v>1201</v>
      </c>
      <c r="EN250" s="52">
        <v>1163</v>
      </c>
      <c r="EO250" s="52">
        <v>1044</v>
      </c>
      <c r="EP250" s="52">
        <v>1021</v>
      </c>
      <c r="EQ250" s="52">
        <v>885</v>
      </c>
      <c r="ER250" s="52">
        <v>1006</v>
      </c>
      <c r="ES250" s="52">
        <v>1037</v>
      </c>
      <c r="ET250" s="52">
        <v>1092</v>
      </c>
      <c r="EU250" s="52">
        <v>1137</v>
      </c>
      <c r="EV250" s="52">
        <v>1090</v>
      </c>
      <c r="EW250" s="52">
        <v>1329</v>
      </c>
      <c r="EX250" s="52">
        <v>1252</v>
      </c>
      <c r="EY250" s="52">
        <v>1312</v>
      </c>
      <c r="EZ250" s="52">
        <v>1200</v>
      </c>
      <c r="FA250" s="52">
        <v>1219</v>
      </c>
      <c r="FB250" s="52">
        <v>1234</v>
      </c>
      <c r="FC250" s="52">
        <v>1262</v>
      </c>
      <c r="FD250" s="52">
        <v>1206</v>
      </c>
      <c r="FE250" s="52">
        <v>1188</v>
      </c>
      <c r="FF250" s="52">
        <v>1182</v>
      </c>
      <c r="FG250" s="52">
        <v>1129</v>
      </c>
      <c r="FH250" s="52">
        <v>1098</v>
      </c>
      <c r="FI250" s="52">
        <v>1081</v>
      </c>
      <c r="FJ250" s="52">
        <v>1066</v>
      </c>
      <c r="FK250" s="52">
        <v>920</v>
      </c>
      <c r="FL250" s="52">
        <v>937</v>
      </c>
      <c r="FM250" s="52">
        <v>908</v>
      </c>
      <c r="FN250" s="52">
        <v>956</v>
      </c>
      <c r="FO250" s="52">
        <v>997</v>
      </c>
      <c r="FP250" s="52">
        <v>990</v>
      </c>
      <c r="FQ250" s="52">
        <v>925</v>
      </c>
      <c r="FR250" s="52">
        <v>891</v>
      </c>
      <c r="FS250" s="52">
        <v>998</v>
      </c>
      <c r="FT250" s="52">
        <v>1025</v>
      </c>
      <c r="FU250" s="52">
        <v>1022</v>
      </c>
      <c r="FV250" s="52">
        <v>774</v>
      </c>
      <c r="FW250" s="52">
        <v>832</v>
      </c>
      <c r="FX250" s="52">
        <v>882</v>
      </c>
      <c r="FY250" s="52">
        <v>737</v>
      </c>
      <c r="FZ250" s="52">
        <v>585</v>
      </c>
      <c r="GA250" s="52">
        <v>579</v>
      </c>
      <c r="GB250" s="52">
        <v>558</v>
      </c>
      <c r="GC250" s="52">
        <v>531</v>
      </c>
      <c r="GD250" s="52">
        <v>496</v>
      </c>
      <c r="GE250" s="52">
        <v>492</v>
      </c>
      <c r="GF250" s="52">
        <v>436</v>
      </c>
      <c r="GG250" s="52">
        <v>403</v>
      </c>
      <c r="GH250" s="52">
        <v>376</v>
      </c>
      <c r="GI250" s="52">
        <v>335</v>
      </c>
      <c r="GJ250" s="52">
        <v>298</v>
      </c>
      <c r="GK250" s="52">
        <v>274</v>
      </c>
      <c r="GL250" s="53">
        <v>1117</v>
      </c>
    </row>
    <row r="251" spans="1:194" s="1" customFormat="1" hidden="1" x14ac:dyDescent="0.25">
      <c r="A251" s="31" t="s">
        <v>247</v>
      </c>
      <c r="B251" s="1" t="s">
        <v>483</v>
      </c>
      <c r="C251" s="30" t="str">
        <f t="shared" si="94"/>
        <v>LA England - Chelmsford</v>
      </c>
      <c r="D251" s="51">
        <f t="shared" si="85"/>
        <v>68889</v>
      </c>
      <c r="E251" s="51">
        <f t="shared" si="86"/>
        <v>72291</v>
      </c>
      <c r="F251" s="52">
        <f t="shared" si="87"/>
        <v>179549</v>
      </c>
      <c r="G251" s="52">
        <f t="shared" si="88"/>
        <v>88666</v>
      </c>
      <c r="H251" s="53">
        <f t="shared" si="89"/>
        <v>90883</v>
      </c>
      <c r="I251" s="53">
        <f t="shared" si="90"/>
        <v>68889</v>
      </c>
      <c r="J251" s="53">
        <f t="shared" si="91"/>
        <v>72291</v>
      </c>
      <c r="K251" s="50">
        <f t="shared" si="92"/>
        <v>19777</v>
      </c>
      <c r="L251" s="51">
        <f t="shared" si="93"/>
        <v>18592</v>
      </c>
      <c r="M251" s="52">
        <v>902</v>
      </c>
      <c r="N251" s="52">
        <v>984</v>
      </c>
      <c r="O251" s="52">
        <v>992</v>
      </c>
      <c r="P251" s="52">
        <v>1076</v>
      </c>
      <c r="Q251" s="52">
        <v>1148</v>
      </c>
      <c r="R251" s="52">
        <v>1134</v>
      </c>
      <c r="S251" s="52">
        <v>1143</v>
      </c>
      <c r="T251" s="52">
        <v>1113</v>
      </c>
      <c r="U251" s="52">
        <v>1186</v>
      </c>
      <c r="V251" s="52">
        <v>1128</v>
      </c>
      <c r="W251" s="52">
        <v>1167</v>
      </c>
      <c r="X251" s="52">
        <v>1181</v>
      </c>
      <c r="Y251" s="52">
        <v>1174</v>
      </c>
      <c r="Z251" s="52">
        <v>1094</v>
      </c>
      <c r="AA251" s="52">
        <v>1169</v>
      </c>
      <c r="AB251" s="52">
        <v>1115</v>
      </c>
      <c r="AC251" s="52">
        <v>1028</v>
      </c>
      <c r="AD251" s="52">
        <v>1043</v>
      </c>
      <c r="AE251" s="52">
        <v>975</v>
      </c>
      <c r="AF251" s="52">
        <v>747</v>
      </c>
      <c r="AG251" s="52">
        <v>798</v>
      </c>
      <c r="AH251" s="52">
        <v>835</v>
      </c>
      <c r="AI251" s="52">
        <v>857</v>
      </c>
      <c r="AJ251" s="52">
        <v>1013</v>
      </c>
      <c r="AK251" s="52">
        <v>1039</v>
      </c>
      <c r="AL251" s="52">
        <v>1095</v>
      </c>
      <c r="AM251" s="52">
        <v>1171</v>
      </c>
      <c r="AN251" s="52">
        <v>997</v>
      </c>
      <c r="AO251" s="52">
        <v>1124</v>
      </c>
      <c r="AP251" s="52">
        <v>1204</v>
      </c>
      <c r="AQ251" s="52">
        <v>1114</v>
      </c>
      <c r="AR251" s="52">
        <v>1132</v>
      </c>
      <c r="AS251" s="52">
        <v>1155</v>
      </c>
      <c r="AT251" s="52">
        <v>1225</v>
      </c>
      <c r="AU251" s="52">
        <v>1194</v>
      </c>
      <c r="AV251" s="52">
        <v>1201</v>
      </c>
      <c r="AW251" s="52">
        <v>1189</v>
      </c>
      <c r="AX251" s="52">
        <v>1111</v>
      </c>
      <c r="AY251" s="52">
        <v>1294</v>
      </c>
      <c r="AZ251" s="52">
        <v>1140</v>
      </c>
      <c r="BA251" s="52">
        <v>1226</v>
      </c>
      <c r="BB251" s="52">
        <v>1186</v>
      </c>
      <c r="BC251" s="52">
        <v>1189</v>
      </c>
      <c r="BD251" s="52">
        <v>1113</v>
      </c>
      <c r="BE251" s="52">
        <v>1203</v>
      </c>
      <c r="BF251" s="52">
        <v>1199</v>
      </c>
      <c r="BG251" s="52">
        <v>1254</v>
      </c>
      <c r="BH251" s="52">
        <v>1222</v>
      </c>
      <c r="BI251" s="52">
        <v>1334</v>
      </c>
      <c r="BJ251" s="52">
        <v>1373</v>
      </c>
      <c r="BK251" s="52">
        <v>1254</v>
      </c>
      <c r="BL251" s="52">
        <v>1253</v>
      </c>
      <c r="BM251" s="52">
        <v>1271</v>
      </c>
      <c r="BN251" s="52">
        <v>1310</v>
      </c>
      <c r="BO251" s="52">
        <v>1233</v>
      </c>
      <c r="BP251" s="52">
        <v>1198</v>
      </c>
      <c r="BQ251" s="52">
        <v>1253</v>
      </c>
      <c r="BR251" s="52">
        <v>1138</v>
      </c>
      <c r="BS251" s="52">
        <v>1227</v>
      </c>
      <c r="BT251" s="52">
        <v>1057</v>
      </c>
      <c r="BU251" s="52">
        <v>1066</v>
      </c>
      <c r="BV251" s="52">
        <v>1022</v>
      </c>
      <c r="BW251" s="52">
        <v>1010</v>
      </c>
      <c r="BX251" s="52">
        <v>930</v>
      </c>
      <c r="BY251" s="52">
        <v>962</v>
      </c>
      <c r="BZ251" s="52">
        <v>856</v>
      </c>
      <c r="CA251" s="52">
        <v>861</v>
      </c>
      <c r="CB251" s="52">
        <v>858</v>
      </c>
      <c r="CC251" s="52">
        <v>812</v>
      </c>
      <c r="CD251" s="52">
        <v>794</v>
      </c>
      <c r="CE251" s="52">
        <v>828</v>
      </c>
      <c r="CF251" s="52">
        <v>845</v>
      </c>
      <c r="CG251" s="52">
        <v>950</v>
      </c>
      <c r="CH251" s="52">
        <v>1030</v>
      </c>
      <c r="CI251" s="52">
        <v>800</v>
      </c>
      <c r="CJ251" s="52">
        <v>730</v>
      </c>
      <c r="CK251" s="52">
        <v>690</v>
      </c>
      <c r="CL251" s="52">
        <v>647</v>
      </c>
      <c r="CM251" s="52">
        <v>546</v>
      </c>
      <c r="CN251" s="52">
        <v>450</v>
      </c>
      <c r="CO251" s="52">
        <v>416</v>
      </c>
      <c r="CP251" s="52">
        <v>468</v>
      </c>
      <c r="CQ251" s="52">
        <v>443</v>
      </c>
      <c r="CR251" s="52">
        <v>445</v>
      </c>
      <c r="CS251" s="52">
        <v>364</v>
      </c>
      <c r="CT251" s="52">
        <v>367</v>
      </c>
      <c r="CU251" s="52">
        <v>282</v>
      </c>
      <c r="CV251" s="52">
        <v>262</v>
      </c>
      <c r="CW251" s="52">
        <v>221</v>
      </c>
      <c r="CX251" s="52">
        <v>215</v>
      </c>
      <c r="CY251" s="52">
        <v>616</v>
      </c>
      <c r="CZ251" s="52">
        <v>854</v>
      </c>
      <c r="DA251" s="52">
        <v>926</v>
      </c>
      <c r="DB251" s="52">
        <v>1027</v>
      </c>
      <c r="DC251" s="52">
        <v>1035</v>
      </c>
      <c r="DD251" s="52">
        <v>1000</v>
      </c>
      <c r="DE251" s="52">
        <v>1051</v>
      </c>
      <c r="DF251" s="52">
        <v>1055</v>
      </c>
      <c r="DG251" s="52">
        <v>1029</v>
      </c>
      <c r="DH251" s="52">
        <v>1115</v>
      </c>
      <c r="DI251" s="52">
        <v>1088</v>
      </c>
      <c r="DJ251" s="52">
        <v>1153</v>
      </c>
      <c r="DK251" s="52">
        <v>1036</v>
      </c>
      <c r="DL251" s="52">
        <v>1145</v>
      </c>
      <c r="DM251" s="52">
        <v>1028</v>
      </c>
      <c r="DN251" s="52">
        <v>1097</v>
      </c>
      <c r="DO251" s="52">
        <v>997</v>
      </c>
      <c r="DP251" s="52">
        <v>987</v>
      </c>
      <c r="DQ251" s="52">
        <v>969</v>
      </c>
      <c r="DR251" s="52">
        <v>881</v>
      </c>
      <c r="DS251" s="52">
        <v>752</v>
      </c>
      <c r="DT251" s="52">
        <v>734</v>
      </c>
      <c r="DU251" s="52">
        <v>786</v>
      </c>
      <c r="DV251" s="52">
        <v>831</v>
      </c>
      <c r="DW251" s="52">
        <v>942</v>
      </c>
      <c r="DX251" s="52">
        <v>1029</v>
      </c>
      <c r="DY251" s="52">
        <v>1056</v>
      </c>
      <c r="DZ251" s="52">
        <v>1119</v>
      </c>
      <c r="EA251" s="52">
        <v>1071</v>
      </c>
      <c r="EB251" s="52">
        <v>1075</v>
      </c>
      <c r="EC251" s="52">
        <v>1130</v>
      </c>
      <c r="ED251" s="52">
        <v>1085</v>
      </c>
      <c r="EE251" s="52">
        <v>1143</v>
      </c>
      <c r="EF251" s="52">
        <v>1260</v>
      </c>
      <c r="EG251" s="52">
        <v>1207</v>
      </c>
      <c r="EH251" s="52">
        <v>1237</v>
      </c>
      <c r="EI251" s="52">
        <v>1181</v>
      </c>
      <c r="EJ251" s="52">
        <v>1248</v>
      </c>
      <c r="EK251" s="52">
        <v>1191</v>
      </c>
      <c r="EL251" s="52">
        <v>1267</v>
      </c>
      <c r="EM251" s="52">
        <v>1290</v>
      </c>
      <c r="EN251" s="52">
        <v>1239</v>
      </c>
      <c r="EO251" s="52">
        <v>1189</v>
      </c>
      <c r="EP251" s="52">
        <v>1195</v>
      </c>
      <c r="EQ251" s="52">
        <v>1173</v>
      </c>
      <c r="ER251" s="52">
        <v>1133</v>
      </c>
      <c r="ES251" s="52">
        <v>1229</v>
      </c>
      <c r="ET251" s="52">
        <v>1256</v>
      </c>
      <c r="EU251" s="52">
        <v>1270</v>
      </c>
      <c r="EV251" s="52">
        <v>1235</v>
      </c>
      <c r="EW251" s="52">
        <v>1319</v>
      </c>
      <c r="EX251" s="52">
        <v>1265</v>
      </c>
      <c r="EY251" s="52">
        <v>1268</v>
      </c>
      <c r="EZ251" s="52">
        <v>1377</v>
      </c>
      <c r="FA251" s="52">
        <v>1320</v>
      </c>
      <c r="FB251" s="52">
        <v>1319</v>
      </c>
      <c r="FC251" s="52">
        <v>1214</v>
      </c>
      <c r="FD251" s="52">
        <v>1256</v>
      </c>
      <c r="FE251" s="52">
        <v>1201</v>
      </c>
      <c r="FF251" s="52">
        <v>1210</v>
      </c>
      <c r="FG251" s="52">
        <v>1166</v>
      </c>
      <c r="FH251" s="52">
        <v>970</v>
      </c>
      <c r="FI251" s="52">
        <v>1001</v>
      </c>
      <c r="FJ251" s="52">
        <v>1078</v>
      </c>
      <c r="FK251" s="52">
        <v>975</v>
      </c>
      <c r="FL251" s="52">
        <v>985</v>
      </c>
      <c r="FM251" s="52">
        <v>973</v>
      </c>
      <c r="FN251" s="52">
        <v>875</v>
      </c>
      <c r="FO251" s="52">
        <v>910</v>
      </c>
      <c r="FP251" s="52">
        <v>871</v>
      </c>
      <c r="FQ251" s="52">
        <v>979</v>
      </c>
      <c r="FR251" s="52">
        <v>869</v>
      </c>
      <c r="FS251" s="52">
        <v>996</v>
      </c>
      <c r="FT251" s="52">
        <v>1084</v>
      </c>
      <c r="FU251" s="52">
        <v>1277</v>
      </c>
      <c r="FV251" s="52">
        <v>927</v>
      </c>
      <c r="FW251" s="52">
        <v>811</v>
      </c>
      <c r="FX251" s="52">
        <v>823</v>
      </c>
      <c r="FY251" s="52">
        <v>694</v>
      </c>
      <c r="FZ251" s="52">
        <v>668</v>
      </c>
      <c r="GA251" s="52">
        <v>553</v>
      </c>
      <c r="GB251" s="52">
        <v>590</v>
      </c>
      <c r="GC251" s="52">
        <v>572</v>
      </c>
      <c r="GD251" s="52">
        <v>546</v>
      </c>
      <c r="GE251" s="52">
        <v>522</v>
      </c>
      <c r="GF251" s="52">
        <v>527</v>
      </c>
      <c r="GG251" s="52">
        <v>420</v>
      </c>
      <c r="GH251" s="52">
        <v>398</v>
      </c>
      <c r="GI251" s="52">
        <v>306</v>
      </c>
      <c r="GJ251" s="52">
        <v>350</v>
      </c>
      <c r="GK251" s="52">
        <v>295</v>
      </c>
      <c r="GL251" s="53">
        <v>1097</v>
      </c>
    </row>
    <row r="252" spans="1:194" s="1" customFormat="1" hidden="1" x14ac:dyDescent="0.25">
      <c r="A252" s="31" t="s">
        <v>247</v>
      </c>
      <c r="B252" s="1" t="s">
        <v>484</v>
      </c>
      <c r="C252" s="30" t="str">
        <f t="shared" si="94"/>
        <v>LA England - Cheltenham</v>
      </c>
      <c r="D252" s="51">
        <f t="shared" si="85"/>
        <v>45339</v>
      </c>
      <c r="E252" s="51">
        <f t="shared" si="86"/>
        <v>47284</v>
      </c>
      <c r="F252" s="52">
        <f t="shared" si="87"/>
        <v>116043</v>
      </c>
      <c r="G252" s="52">
        <f t="shared" si="88"/>
        <v>57177</v>
      </c>
      <c r="H252" s="53">
        <f t="shared" si="89"/>
        <v>58866</v>
      </c>
      <c r="I252" s="53">
        <f t="shared" si="90"/>
        <v>45339</v>
      </c>
      <c r="J252" s="53">
        <f t="shared" si="91"/>
        <v>47284</v>
      </c>
      <c r="K252" s="50">
        <f t="shared" si="92"/>
        <v>11838</v>
      </c>
      <c r="L252" s="51">
        <f t="shared" si="93"/>
        <v>11582</v>
      </c>
      <c r="M252" s="52">
        <v>517</v>
      </c>
      <c r="N252" s="52">
        <v>621</v>
      </c>
      <c r="O252" s="52">
        <v>648</v>
      </c>
      <c r="P252" s="52">
        <v>658</v>
      </c>
      <c r="Q252" s="52">
        <v>641</v>
      </c>
      <c r="R252" s="52">
        <v>694</v>
      </c>
      <c r="S252" s="52">
        <v>704</v>
      </c>
      <c r="T252" s="52">
        <v>658</v>
      </c>
      <c r="U252" s="52">
        <v>647</v>
      </c>
      <c r="V252" s="52">
        <v>654</v>
      </c>
      <c r="W252" s="52">
        <v>693</v>
      </c>
      <c r="X252" s="52">
        <v>761</v>
      </c>
      <c r="Y252" s="52">
        <v>634</v>
      </c>
      <c r="Z252" s="52">
        <v>695</v>
      </c>
      <c r="AA252" s="52">
        <v>681</v>
      </c>
      <c r="AB252" s="52">
        <v>597</v>
      </c>
      <c r="AC252" s="52">
        <v>687</v>
      </c>
      <c r="AD252" s="52">
        <v>648</v>
      </c>
      <c r="AE252" s="52">
        <v>649</v>
      </c>
      <c r="AF252" s="52">
        <v>690</v>
      </c>
      <c r="AG252" s="52">
        <v>795</v>
      </c>
      <c r="AH252" s="52">
        <v>795</v>
      </c>
      <c r="AI252" s="52">
        <v>780</v>
      </c>
      <c r="AJ252" s="52">
        <v>736</v>
      </c>
      <c r="AK252" s="52">
        <v>669</v>
      </c>
      <c r="AL252" s="52">
        <v>655</v>
      </c>
      <c r="AM252" s="52">
        <v>620</v>
      </c>
      <c r="AN252" s="52">
        <v>799</v>
      </c>
      <c r="AO252" s="52">
        <v>704</v>
      </c>
      <c r="AP252" s="52">
        <v>832</v>
      </c>
      <c r="AQ252" s="52">
        <v>760</v>
      </c>
      <c r="AR252" s="52">
        <v>854</v>
      </c>
      <c r="AS252" s="52">
        <v>696</v>
      </c>
      <c r="AT252" s="52">
        <v>684</v>
      </c>
      <c r="AU252" s="52">
        <v>818</v>
      </c>
      <c r="AV252" s="52">
        <v>846</v>
      </c>
      <c r="AW252" s="52">
        <v>776</v>
      </c>
      <c r="AX252" s="52">
        <v>816</v>
      </c>
      <c r="AY252" s="52">
        <v>843</v>
      </c>
      <c r="AZ252" s="52">
        <v>818</v>
      </c>
      <c r="BA252" s="52">
        <v>840</v>
      </c>
      <c r="BB252" s="52">
        <v>780</v>
      </c>
      <c r="BC252" s="52">
        <v>753</v>
      </c>
      <c r="BD252" s="52">
        <v>671</v>
      </c>
      <c r="BE252" s="52">
        <v>697</v>
      </c>
      <c r="BF252" s="52">
        <v>686</v>
      </c>
      <c r="BG252" s="52">
        <v>704</v>
      </c>
      <c r="BH252" s="52">
        <v>802</v>
      </c>
      <c r="BI252" s="52">
        <v>740</v>
      </c>
      <c r="BJ252" s="52">
        <v>728</v>
      </c>
      <c r="BK252" s="52">
        <v>747</v>
      </c>
      <c r="BL252" s="52">
        <v>861</v>
      </c>
      <c r="BM252" s="52">
        <v>809</v>
      </c>
      <c r="BN252" s="52">
        <v>812</v>
      </c>
      <c r="BO252" s="52">
        <v>758</v>
      </c>
      <c r="BP252" s="52">
        <v>803</v>
      </c>
      <c r="BQ252" s="52">
        <v>823</v>
      </c>
      <c r="BR252" s="52">
        <v>704</v>
      </c>
      <c r="BS252" s="52">
        <v>729</v>
      </c>
      <c r="BT252" s="52">
        <v>758</v>
      </c>
      <c r="BU252" s="52">
        <v>689</v>
      </c>
      <c r="BV252" s="52">
        <v>665</v>
      </c>
      <c r="BW252" s="52">
        <v>637</v>
      </c>
      <c r="BX252" s="52">
        <v>636</v>
      </c>
      <c r="BY252" s="52">
        <v>591</v>
      </c>
      <c r="BZ252" s="52">
        <v>561</v>
      </c>
      <c r="CA252" s="52">
        <v>527</v>
      </c>
      <c r="CB252" s="52">
        <v>552</v>
      </c>
      <c r="CC252" s="52">
        <v>595</v>
      </c>
      <c r="CD252" s="52">
        <v>505</v>
      </c>
      <c r="CE252" s="52">
        <v>554</v>
      </c>
      <c r="CF252" s="52">
        <v>580</v>
      </c>
      <c r="CG252" s="52">
        <v>551</v>
      </c>
      <c r="CH252" s="52">
        <v>608</v>
      </c>
      <c r="CI252" s="52">
        <v>483</v>
      </c>
      <c r="CJ252" s="52">
        <v>463</v>
      </c>
      <c r="CK252" s="52">
        <v>437</v>
      </c>
      <c r="CL252" s="52">
        <v>381</v>
      </c>
      <c r="CM252" s="52">
        <v>360</v>
      </c>
      <c r="CN252" s="52">
        <v>333</v>
      </c>
      <c r="CO252" s="52">
        <v>309</v>
      </c>
      <c r="CP252" s="52">
        <v>316</v>
      </c>
      <c r="CQ252" s="52">
        <v>300</v>
      </c>
      <c r="CR252" s="52">
        <v>305</v>
      </c>
      <c r="CS252" s="52">
        <v>255</v>
      </c>
      <c r="CT252" s="52">
        <v>221</v>
      </c>
      <c r="CU252" s="52">
        <v>189</v>
      </c>
      <c r="CV252" s="52">
        <v>166</v>
      </c>
      <c r="CW252" s="52">
        <v>157</v>
      </c>
      <c r="CX252" s="52">
        <v>125</v>
      </c>
      <c r="CY252" s="52">
        <v>448</v>
      </c>
      <c r="CZ252" s="52">
        <v>596</v>
      </c>
      <c r="DA252" s="52">
        <v>580</v>
      </c>
      <c r="DB252" s="52">
        <v>595</v>
      </c>
      <c r="DC252" s="52">
        <v>576</v>
      </c>
      <c r="DD252" s="52">
        <v>605</v>
      </c>
      <c r="DE252" s="52">
        <v>631</v>
      </c>
      <c r="DF252" s="52">
        <v>658</v>
      </c>
      <c r="DG252" s="52">
        <v>637</v>
      </c>
      <c r="DH252" s="52">
        <v>692</v>
      </c>
      <c r="DI252" s="52">
        <v>646</v>
      </c>
      <c r="DJ252" s="52">
        <v>626</v>
      </c>
      <c r="DK252" s="52">
        <v>606</v>
      </c>
      <c r="DL252" s="52">
        <v>711</v>
      </c>
      <c r="DM252" s="52">
        <v>689</v>
      </c>
      <c r="DN252" s="52">
        <v>658</v>
      </c>
      <c r="DO252" s="52">
        <v>663</v>
      </c>
      <c r="DP252" s="52">
        <v>680</v>
      </c>
      <c r="DQ252" s="52">
        <v>733</v>
      </c>
      <c r="DR252" s="52">
        <v>648</v>
      </c>
      <c r="DS252" s="52">
        <v>728</v>
      </c>
      <c r="DT252" s="52">
        <v>706</v>
      </c>
      <c r="DU252" s="52">
        <v>818</v>
      </c>
      <c r="DV252" s="52">
        <v>673</v>
      </c>
      <c r="DW252" s="52">
        <v>780</v>
      </c>
      <c r="DX252" s="52">
        <v>781</v>
      </c>
      <c r="DY252" s="52">
        <v>766</v>
      </c>
      <c r="DZ252" s="52">
        <v>862</v>
      </c>
      <c r="EA252" s="52">
        <v>587</v>
      </c>
      <c r="EB252" s="52">
        <v>672</v>
      </c>
      <c r="EC252" s="52">
        <v>736</v>
      </c>
      <c r="ED252" s="52">
        <v>799</v>
      </c>
      <c r="EE252" s="52">
        <v>725</v>
      </c>
      <c r="EF252" s="52">
        <v>706</v>
      </c>
      <c r="EG252" s="52">
        <v>728</v>
      </c>
      <c r="EH252" s="52">
        <v>845</v>
      </c>
      <c r="EI252" s="52">
        <v>761</v>
      </c>
      <c r="EJ252" s="52">
        <v>806</v>
      </c>
      <c r="EK252" s="52">
        <v>790</v>
      </c>
      <c r="EL252" s="52">
        <v>698</v>
      </c>
      <c r="EM252" s="52">
        <v>763</v>
      </c>
      <c r="EN252" s="52">
        <v>770</v>
      </c>
      <c r="EO252" s="52">
        <v>740</v>
      </c>
      <c r="EP252" s="52">
        <v>666</v>
      </c>
      <c r="EQ252" s="52">
        <v>654</v>
      </c>
      <c r="ER252" s="52">
        <v>677</v>
      </c>
      <c r="ES252" s="52">
        <v>651</v>
      </c>
      <c r="ET252" s="52">
        <v>680</v>
      </c>
      <c r="EU252" s="52">
        <v>710</v>
      </c>
      <c r="EV252" s="52">
        <v>782</v>
      </c>
      <c r="EW252" s="52">
        <v>707</v>
      </c>
      <c r="EX252" s="52">
        <v>753</v>
      </c>
      <c r="EY252" s="52">
        <v>711</v>
      </c>
      <c r="EZ252" s="52">
        <v>760</v>
      </c>
      <c r="FA252" s="52">
        <v>787</v>
      </c>
      <c r="FB252" s="52">
        <v>773</v>
      </c>
      <c r="FC252" s="52">
        <v>837</v>
      </c>
      <c r="FD252" s="52">
        <v>855</v>
      </c>
      <c r="FE252" s="52">
        <v>822</v>
      </c>
      <c r="FF252" s="52">
        <v>760</v>
      </c>
      <c r="FG252" s="52">
        <v>725</v>
      </c>
      <c r="FH252" s="52">
        <v>724</v>
      </c>
      <c r="FI252" s="52">
        <v>656</v>
      </c>
      <c r="FJ252" s="52">
        <v>659</v>
      </c>
      <c r="FK252" s="52">
        <v>611</v>
      </c>
      <c r="FL252" s="52">
        <v>599</v>
      </c>
      <c r="FM252" s="52">
        <v>596</v>
      </c>
      <c r="FN252" s="52">
        <v>643</v>
      </c>
      <c r="FO252" s="52">
        <v>615</v>
      </c>
      <c r="FP252" s="52">
        <v>621</v>
      </c>
      <c r="FQ252" s="52">
        <v>583</v>
      </c>
      <c r="FR252" s="52">
        <v>604</v>
      </c>
      <c r="FS252" s="52">
        <v>619</v>
      </c>
      <c r="FT252" s="52">
        <v>687</v>
      </c>
      <c r="FU252" s="52">
        <v>728</v>
      </c>
      <c r="FV252" s="52">
        <v>555</v>
      </c>
      <c r="FW252" s="52">
        <v>521</v>
      </c>
      <c r="FX252" s="52">
        <v>538</v>
      </c>
      <c r="FY252" s="52">
        <v>489</v>
      </c>
      <c r="FZ252" s="52">
        <v>475</v>
      </c>
      <c r="GA252" s="52">
        <v>439</v>
      </c>
      <c r="GB252" s="52">
        <v>377</v>
      </c>
      <c r="GC252" s="52">
        <v>430</v>
      </c>
      <c r="GD252" s="52">
        <v>357</v>
      </c>
      <c r="GE252" s="52">
        <v>337</v>
      </c>
      <c r="GF252" s="52">
        <v>342</v>
      </c>
      <c r="GG252" s="52">
        <v>338</v>
      </c>
      <c r="GH252" s="52">
        <v>261</v>
      </c>
      <c r="GI252" s="52">
        <v>281</v>
      </c>
      <c r="GJ252" s="52">
        <v>262</v>
      </c>
      <c r="GK252" s="52">
        <v>202</v>
      </c>
      <c r="GL252" s="53">
        <v>937</v>
      </c>
    </row>
    <row r="253" spans="1:194" s="1" customFormat="1" hidden="1" x14ac:dyDescent="0.25">
      <c r="A253" s="31" t="s">
        <v>247</v>
      </c>
      <c r="B253" s="1" t="s">
        <v>485</v>
      </c>
      <c r="C253" s="30" t="str">
        <f t="shared" si="94"/>
        <v>LA England - Cherwell</v>
      </c>
      <c r="D253" s="51">
        <f t="shared" si="85"/>
        <v>57582</v>
      </c>
      <c r="E253" s="51">
        <f t="shared" si="86"/>
        <v>60162</v>
      </c>
      <c r="F253" s="52">
        <f t="shared" si="87"/>
        <v>151846</v>
      </c>
      <c r="G253" s="52">
        <f t="shared" si="88"/>
        <v>75109</v>
      </c>
      <c r="H253" s="53">
        <f t="shared" si="89"/>
        <v>76737</v>
      </c>
      <c r="I253" s="53">
        <f t="shared" si="90"/>
        <v>57582</v>
      </c>
      <c r="J253" s="53">
        <f t="shared" si="91"/>
        <v>60162</v>
      </c>
      <c r="K253" s="50">
        <f t="shared" si="92"/>
        <v>17527</v>
      </c>
      <c r="L253" s="51">
        <f t="shared" si="93"/>
        <v>16575</v>
      </c>
      <c r="M253" s="52">
        <v>936</v>
      </c>
      <c r="N253" s="52">
        <v>1021</v>
      </c>
      <c r="O253" s="52">
        <v>1010</v>
      </c>
      <c r="P253" s="52">
        <v>969</v>
      </c>
      <c r="Q253" s="52">
        <v>1034</v>
      </c>
      <c r="R253" s="52">
        <v>1027</v>
      </c>
      <c r="S253" s="52">
        <v>1005</v>
      </c>
      <c r="T253" s="52">
        <v>1020</v>
      </c>
      <c r="U253" s="52">
        <v>962</v>
      </c>
      <c r="V253" s="52">
        <v>1075</v>
      </c>
      <c r="W253" s="52">
        <v>1080</v>
      </c>
      <c r="X253" s="52">
        <v>963</v>
      </c>
      <c r="Y253" s="52">
        <v>938</v>
      </c>
      <c r="Z253" s="52">
        <v>990</v>
      </c>
      <c r="AA253" s="52">
        <v>904</v>
      </c>
      <c r="AB253" s="52">
        <v>906</v>
      </c>
      <c r="AC253" s="52">
        <v>859</v>
      </c>
      <c r="AD253" s="52">
        <v>828</v>
      </c>
      <c r="AE253" s="52">
        <v>756</v>
      </c>
      <c r="AF253" s="52">
        <v>674</v>
      </c>
      <c r="AG253" s="52">
        <v>689</v>
      </c>
      <c r="AH253" s="52">
        <v>661</v>
      </c>
      <c r="AI253" s="52">
        <v>681</v>
      </c>
      <c r="AJ253" s="52">
        <v>786</v>
      </c>
      <c r="AK253" s="52">
        <v>759</v>
      </c>
      <c r="AL253" s="52">
        <v>731</v>
      </c>
      <c r="AM253" s="52">
        <v>838</v>
      </c>
      <c r="AN253" s="52">
        <v>764</v>
      </c>
      <c r="AO253" s="52">
        <v>911</v>
      </c>
      <c r="AP253" s="52">
        <v>825</v>
      </c>
      <c r="AQ253" s="52">
        <v>887</v>
      </c>
      <c r="AR253" s="52">
        <v>914</v>
      </c>
      <c r="AS253" s="52">
        <v>1004</v>
      </c>
      <c r="AT253" s="52">
        <v>1041</v>
      </c>
      <c r="AU253" s="52">
        <v>959</v>
      </c>
      <c r="AV253" s="52">
        <v>1102</v>
      </c>
      <c r="AW253" s="52">
        <v>1053</v>
      </c>
      <c r="AX253" s="52">
        <v>1112</v>
      </c>
      <c r="AY253" s="52">
        <v>1066</v>
      </c>
      <c r="AZ253" s="52">
        <v>1122</v>
      </c>
      <c r="BA253" s="52">
        <v>1085</v>
      </c>
      <c r="BB253" s="52">
        <v>1034</v>
      </c>
      <c r="BC253" s="52">
        <v>986</v>
      </c>
      <c r="BD253" s="52">
        <v>930</v>
      </c>
      <c r="BE253" s="52">
        <v>905</v>
      </c>
      <c r="BF253" s="52">
        <v>913</v>
      </c>
      <c r="BG253" s="52">
        <v>1036</v>
      </c>
      <c r="BH253" s="52">
        <v>981</v>
      </c>
      <c r="BI253" s="52">
        <v>1090</v>
      </c>
      <c r="BJ253" s="52">
        <v>998</v>
      </c>
      <c r="BK253" s="52">
        <v>1061</v>
      </c>
      <c r="BL253" s="52">
        <v>1090</v>
      </c>
      <c r="BM253" s="52">
        <v>1111</v>
      </c>
      <c r="BN253" s="52">
        <v>1121</v>
      </c>
      <c r="BO253" s="52">
        <v>1174</v>
      </c>
      <c r="BP253" s="52">
        <v>1073</v>
      </c>
      <c r="BQ253" s="52">
        <v>1167</v>
      </c>
      <c r="BR253" s="52">
        <v>1154</v>
      </c>
      <c r="BS253" s="52">
        <v>1006</v>
      </c>
      <c r="BT253" s="52">
        <v>957</v>
      </c>
      <c r="BU253" s="52">
        <v>959</v>
      </c>
      <c r="BV253" s="52">
        <v>880</v>
      </c>
      <c r="BW253" s="52">
        <v>855</v>
      </c>
      <c r="BX253" s="52">
        <v>826</v>
      </c>
      <c r="BY253" s="52">
        <v>872</v>
      </c>
      <c r="BZ253" s="52">
        <v>806</v>
      </c>
      <c r="CA253" s="52">
        <v>675</v>
      </c>
      <c r="CB253" s="52">
        <v>745</v>
      </c>
      <c r="CC253" s="52">
        <v>666</v>
      </c>
      <c r="CD253" s="52">
        <v>705</v>
      </c>
      <c r="CE253" s="52">
        <v>708</v>
      </c>
      <c r="CF253" s="52">
        <v>717</v>
      </c>
      <c r="CG253" s="52">
        <v>763</v>
      </c>
      <c r="CH253" s="52">
        <v>793</v>
      </c>
      <c r="CI253" s="52">
        <v>588</v>
      </c>
      <c r="CJ253" s="52">
        <v>593</v>
      </c>
      <c r="CK253" s="52">
        <v>581</v>
      </c>
      <c r="CL253" s="52">
        <v>522</v>
      </c>
      <c r="CM253" s="52">
        <v>472</v>
      </c>
      <c r="CN253" s="52">
        <v>371</v>
      </c>
      <c r="CO253" s="52">
        <v>399</v>
      </c>
      <c r="CP253" s="52">
        <v>388</v>
      </c>
      <c r="CQ253" s="52">
        <v>336</v>
      </c>
      <c r="CR253" s="52">
        <v>325</v>
      </c>
      <c r="CS253" s="52">
        <v>296</v>
      </c>
      <c r="CT253" s="52">
        <v>283</v>
      </c>
      <c r="CU253" s="52">
        <v>242</v>
      </c>
      <c r="CV253" s="52">
        <v>187</v>
      </c>
      <c r="CW253" s="52">
        <v>161</v>
      </c>
      <c r="CX253" s="52">
        <v>159</v>
      </c>
      <c r="CY253" s="52">
        <v>502</v>
      </c>
      <c r="CZ253" s="52">
        <v>870</v>
      </c>
      <c r="DA253" s="52">
        <v>863</v>
      </c>
      <c r="DB253" s="52">
        <v>943</v>
      </c>
      <c r="DC253" s="52">
        <v>977</v>
      </c>
      <c r="DD253" s="52">
        <v>947</v>
      </c>
      <c r="DE253" s="52">
        <v>913</v>
      </c>
      <c r="DF253" s="52">
        <v>863</v>
      </c>
      <c r="DG253" s="52">
        <v>875</v>
      </c>
      <c r="DH253" s="52">
        <v>973</v>
      </c>
      <c r="DI253" s="52">
        <v>1000</v>
      </c>
      <c r="DJ253" s="52">
        <v>901</v>
      </c>
      <c r="DK253" s="52">
        <v>941</v>
      </c>
      <c r="DL253" s="52">
        <v>1009</v>
      </c>
      <c r="DM253" s="52">
        <v>965</v>
      </c>
      <c r="DN253" s="52">
        <v>921</v>
      </c>
      <c r="DO253" s="52">
        <v>898</v>
      </c>
      <c r="DP253" s="52">
        <v>847</v>
      </c>
      <c r="DQ253" s="52">
        <v>869</v>
      </c>
      <c r="DR253" s="52">
        <v>747</v>
      </c>
      <c r="DS253" s="52">
        <v>564</v>
      </c>
      <c r="DT253" s="52">
        <v>496</v>
      </c>
      <c r="DU253" s="52">
        <v>579</v>
      </c>
      <c r="DV253" s="52">
        <v>623</v>
      </c>
      <c r="DW253" s="52">
        <v>790</v>
      </c>
      <c r="DX253" s="52">
        <v>776</v>
      </c>
      <c r="DY253" s="52">
        <v>775</v>
      </c>
      <c r="DZ253" s="52">
        <v>732</v>
      </c>
      <c r="EA253" s="52">
        <v>915</v>
      </c>
      <c r="EB253" s="52">
        <v>774</v>
      </c>
      <c r="EC253" s="52">
        <v>836</v>
      </c>
      <c r="ED253" s="52">
        <v>896</v>
      </c>
      <c r="EE253" s="52">
        <v>944</v>
      </c>
      <c r="EF253" s="52">
        <v>968</v>
      </c>
      <c r="EG253" s="52">
        <v>1049</v>
      </c>
      <c r="EH253" s="52">
        <v>1154</v>
      </c>
      <c r="EI253" s="52">
        <v>1196</v>
      </c>
      <c r="EJ253" s="52">
        <v>1125</v>
      </c>
      <c r="EK253" s="52">
        <v>1149</v>
      </c>
      <c r="EL253" s="52">
        <v>1100</v>
      </c>
      <c r="EM253" s="52">
        <v>1091</v>
      </c>
      <c r="EN253" s="52">
        <v>1099</v>
      </c>
      <c r="EO253" s="52">
        <v>1082</v>
      </c>
      <c r="EP253" s="52">
        <v>996</v>
      </c>
      <c r="EQ253" s="52">
        <v>985</v>
      </c>
      <c r="ER253" s="52">
        <v>960</v>
      </c>
      <c r="ES253" s="52">
        <v>1028</v>
      </c>
      <c r="ET253" s="52">
        <v>1100</v>
      </c>
      <c r="EU253" s="52">
        <v>1068</v>
      </c>
      <c r="EV253" s="52">
        <v>1125</v>
      </c>
      <c r="EW253" s="52">
        <v>1059</v>
      </c>
      <c r="EX253" s="52">
        <v>1111</v>
      </c>
      <c r="EY253" s="52">
        <v>1129</v>
      </c>
      <c r="EZ253" s="52">
        <v>1035</v>
      </c>
      <c r="FA253" s="52">
        <v>1147</v>
      </c>
      <c r="FB253" s="52">
        <v>1183</v>
      </c>
      <c r="FC253" s="52">
        <v>1129</v>
      </c>
      <c r="FD253" s="52">
        <v>1090</v>
      </c>
      <c r="FE253" s="52">
        <v>1025</v>
      </c>
      <c r="FF253" s="52">
        <v>1051</v>
      </c>
      <c r="FG253" s="52">
        <v>975</v>
      </c>
      <c r="FH253" s="52">
        <v>973</v>
      </c>
      <c r="FI253" s="52">
        <v>898</v>
      </c>
      <c r="FJ253" s="52">
        <v>912</v>
      </c>
      <c r="FK253" s="52">
        <v>852</v>
      </c>
      <c r="FL253" s="52">
        <v>796</v>
      </c>
      <c r="FM253" s="52">
        <v>793</v>
      </c>
      <c r="FN253" s="52">
        <v>737</v>
      </c>
      <c r="FO253" s="52">
        <v>741</v>
      </c>
      <c r="FP253" s="52">
        <v>741</v>
      </c>
      <c r="FQ253" s="52">
        <v>764</v>
      </c>
      <c r="FR253" s="52">
        <v>799</v>
      </c>
      <c r="FS253" s="52">
        <v>828</v>
      </c>
      <c r="FT253" s="52">
        <v>835</v>
      </c>
      <c r="FU253" s="52">
        <v>832</v>
      </c>
      <c r="FV253" s="52">
        <v>617</v>
      </c>
      <c r="FW253" s="52">
        <v>651</v>
      </c>
      <c r="FX253" s="52">
        <v>601</v>
      </c>
      <c r="FY253" s="52">
        <v>648</v>
      </c>
      <c r="FZ253" s="52">
        <v>535</v>
      </c>
      <c r="GA253" s="52">
        <v>448</v>
      </c>
      <c r="GB253" s="52">
        <v>462</v>
      </c>
      <c r="GC253" s="52">
        <v>478</v>
      </c>
      <c r="GD253" s="52">
        <v>454</v>
      </c>
      <c r="GE253" s="52">
        <v>423</v>
      </c>
      <c r="GF253" s="52">
        <v>393</v>
      </c>
      <c r="GG253" s="52">
        <v>345</v>
      </c>
      <c r="GH253" s="52">
        <v>282</v>
      </c>
      <c r="GI253" s="52">
        <v>258</v>
      </c>
      <c r="GJ253" s="52">
        <v>248</v>
      </c>
      <c r="GK253" s="52">
        <v>253</v>
      </c>
      <c r="GL253" s="53">
        <v>909</v>
      </c>
    </row>
    <row r="254" spans="1:194" s="1" customFormat="1" hidden="1" x14ac:dyDescent="0.25">
      <c r="A254" s="31" t="s">
        <v>247</v>
      </c>
      <c r="B254" s="1" t="s">
        <v>486</v>
      </c>
      <c r="C254" s="30" t="str">
        <f t="shared" si="94"/>
        <v>LA England - Cheshire East</v>
      </c>
      <c r="D254" s="51">
        <f t="shared" si="85"/>
        <v>149160</v>
      </c>
      <c r="E254" s="51">
        <f t="shared" si="86"/>
        <v>159439</v>
      </c>
      <c r="F254" s="52">
        <f t="shared" si="87"/>
        <v>386667</v>
      </c>
      <c r="G254" s="52">
        <f t="shared" si="88"/>
        <v>189315</v>
      </c>
      <c r="H254" s="53">
        <f t="shared" si="89"/>
        <v>197352</v>
      </c>
      <c r="I254" s="53">
        <f t="shared" si="90"/>
        <v>149160</v>
      </c>
      <c r="J254" s="53">
        <f t="shared" si="91"/>
        <v>159439</v>
      </c>
      <c r="K254" s="50">
        <f t="shared" si="92"/>
        <v>40155</v>
      </c>
      <c r="L254" s="51">
        <f t="shared" si="93"/>
        <v>37913</v>
      </c>
      <c r="M254" s="52">
        <v>1913</v>
      </c>
      <c r="N254" s="52">
        <v>1893</v>
      </c>
      <c r="O254" s="52">
        <v>2196</v>
      </c>
      <c r="P254" s="52">
        <v>2146</v>
      </c>
      <c r="Q254" s="52">
        <v>2296</v>
      </c>
      <c r="R254" s="52">
        <v>2178</v>
      </c>
      <c r="S254" s="52">
        <v>2223</v>
      </c>
      <c r="T254" s="52">
        <v>2318</v>
      </c>
      <c r="U254" s="52">
        <v>2443</v>
      </c>
      <c r="V254" s="52">
        <v>2312</v>
      </c>
      <c r="W254" s="52">
        <v>2287</v>
      </c>
      <c r="X254" s="52">
        <v>2336</v>
      </c>
      <c r="Y254" s="52">
        <v>2452</v>
      </c>
      <c r="Z254" s="52">
        <v>2317</v>
      </c>
      <c r="AA254" s="52">
        <v>2301</v>
      </c>
      <c r="AB254" s="52">
        <v>2205</v>
      </c>
      <c r="AC254" s="52">
        <v>2216</v>
      </c>
      <c r="AD254" s="52">
        <v>2123</v>
      </c>
      <c r="AE254" s="52">
        <v>2015</v>
      </c>
      <c r="AF254" s="52">
        <v>1468</v>
      </c>
      <c r="AG254" s="52">
        <v>1456</v>
      </c>
      <c r="AH254" s="52">
        <v>1575</v>
      </c>
      <c r="AI254" s="52">
        <v>1749</v>
      </c>
      <c r="AJ254" s="52">
        <v>1816</v>
      </c>
      <c r="AK254" s="52">
        <v>1852</v>
      </c>
      <c r="AL254" s="52">
        <v>2042</v>
      </c>
      <c r="AM254" s="52">
        <v>1916</v>
      </c>
      <c r="AN254" s="52">
        <v>2058</v>
      </c>
      <c r="AO254" s="52">
        <v>2040</v>
      </c>
      <c r="AP254" s="52">
        <v>1922</v>
      </c>
      <c r="AQ254" s="52">
        <v>2062</v>
      </c>
      <c r="AR254" s="52">
        <v>1864</v>
      </c>
      <c r="AS254" s="52">
        <v>2030</v>
      </c>
      <c r="AT254" s="52">
        <v>1858</v>
      </c>
      <c r="AU254" s="52">
        <v>2056</v>
      </c>
      <c r="AV254" s="52">
        <v>2032</v>
      </c>
      <c r="AW254" s="52">
        <v>1987</v>
      </c>
      <c r="AX254" s="52">
        <v>2068</v>
      </c>
      <c r="AY254" s="52">
        <v>2137</v>
      </c>
      <c r="AZ254" s="52">
        <v>2187</v>
      </c>
      <c r="BA254" s="52">
        <v>2288</v>
      </c>
      <c r="BB254" s="52">
        <v>2247</v>
      </c>
      <c r="BC254" s="52">
        <v>2055</v>
      </c>
      <c r="BD254" s="52">
        <v>2055</v>
      </c>
      <c r="BE254" s="52">
        <v>2329</v>
      </c>
      <c r="BF254" s="52">
        <v>2357</v>
      </c>
      <c r="BG254" s="52">
        <v>2441</v>
      </c>
      <c r="BH254" s="52">
        <v>2618</v>
      </c>
      <c r="BI254" s="52">
        <v>2824</v>
      </c>
      <c r="BJ254" s="52">
        <v>2889</v>
      </c>
      <c r="BK254" s="52">
        <v>2724</v>
      </c>
      <c r="BL254" s="52">
        <v>2928</v>
      </c>
      <c r="BM254" s="52">
        <v>2955</v>
      </c>
      <c r="BN254" s="52">
        <v>2950</v>
      </c>
      <c r="BO254" s="52">
        <v>2999</v>
      </c>
      <c r="BP254" s="52">
        <v>2949</v>
      </c>
      <c r="BQ254" s="52">
        <v>2983</v>
      </c>
      <c r="BR254" s="52">
        <v>3055</v>
      </c>
      <c r="BS254" s="52">
        <v>2982</v>
      </c>
      <c r="BT254" s="52">
        <v>2775</v>
      </c>
      <c r="BU254" s="52">
        <v>2652</v>
      </c>
      <c r="BV254" s="52">
        <v>2519</v>
      </c>
      <c r="BW254" s="52">
        <v>2548</v>
      </c>
      <c r="BX254" s="52">
        <v>2304</v>
      </c>
      <c r="BY254" s="52">
        <v>2333</v>
      </c>
      <c r="BZ254" s="52">
        <v>2221</v>
      </c>
      <c r="CA254" s="52">
        <v>2137</v>
      </c>
      <c r="CB254" s="52">
        <v>2221</v>
      </c>
      <c r="CC254" s="52">
        <v>2128</v>
      </c>
      <c r="CD254" s="52">
        <v>2223</v>
      </c>
      <c r="CE254" s="52">
        <v>2270</v>
      </c>
      <c r="CF254" s="52">
        <v>2381</v>
      </c>
      <c r="CG254" s="52">
        <v>2442</v>
      </c>
      <c r="CH254" s="52">
        <v>2685</v>
      </c>
      <c r="CI254" s="52">
        <v>1948</v>
      </c>
      <c r="CJ254" s="52">
        <v>1980</v>
      </c>
      <c r="CK254" s="52">
        <v>1952</v>
      </c>
      <c r="CL254" s="52">
        <v>1716</v>
      </c>
      <c r="CM254" s="52">
        <v>1421</v>
      </c>
      <c r="CN254" s="52">
        <v>1276</v>
      </c>
      <c r="CO254" s="52">
        <v>1294</v>
      </c>
      <c r="CP254" s="52">
        <v>1256</v>
      </c>
      <c r="CQ254" s="52">
        <v>1149</v>
      </c>
      <c r="CR254" s="52">
        <v>1023</v>
      </c>
      <c r="CS254" s="52">
        <v>882</v>
      </c>
      <c r="CT254" s="52">
        <v>865</v>
      </c>
      <c r="CU254" s="52">
        <v>667</v>
      </c>
      <c r="CV254" s="52">
        <v>582</v>
      </c>
      <c r="CW254" s="52">
        <v>485</v>
      </c>
      <c r="CX254" s="52">
        <v>472</v>
      </c>
      <c r="CY254" s="52">
        <v>1535</v>
      </c>
      <c r="CZ254" s="52">
        <v>1747</v>
      </c>
      <c r="DA254" s="52">
        <v>1854</v>
      </c>
      <c r="DB254" s="52">
        <v>1991</v>
      </c>
      <c r="DC254" s="52">
        <v>2057</v>
      </c>
      <c r="DD254" s="52">
        <v>2100</v>
      </c>
      <c r="DE254" s="52">
        <v>2095</v>
      </c>
      <c r="DF254" s="52">
        <v>2045</v>
      </c>
      <c r="DG254" s="52">
        <v>2194</v>
      </c>
      <c r="DH254" s="52">
        <v>2246</v>
      </c>
      <c r="DI254" s="52">
        <v>2277</v>
      </c>
      <c r="DJ254" s="52">
        <v>2089</v>
      </c>
      <c r="DK254" s="52">
        <v>2241</v>
      </c>
      <c r="DL254" s="52">
        <v>2207</v>
      </c>
      <c r="DM254" s="52">
        <v>2237</v>
      </c>
      <c r="DN254" s="52">
        <v>2205</v>
      </c>
      <c r="DO254" s="52">
        <v>2138</v>
      </c>
      <c r="DP254" s="52">
        <v>2111</v>
      </c>
      <c r="DQ254" s="52">
        <v>2079</v>
      </c>
      <c r="DR254" s="52">
        <v>1883</v>
      </c>
      <c r="DS254" s="52">
        <v>1337</v>
      </c>
      <c r="DT254" s="52">
        <v>1297</v>
      </c>
      <c r="DU254" s="52">
        <v>1417</v>
      </c>
      <c r="DV254" s="52">
        <v>1545</v>
      </c>
      <c r="DW254" s="52">
        <v>1862</v>
      </c>
      <c r="DX254" s="52">
        <v>1904</v>
      </c>
      <c r="DY254" s="52">
        <v>1765</v>
      </c>
      <c r="DZ254" s="52">
        <v>1849</v>
      </c>
      <c r="EA254" s="52">
        <v>1932</v>
      </c>
      <c r="EB254" s="52">
        <v>2066</v>
      </c>
      <c r="EC254" s="52">
        <v>1950</v>
      </c>
      <c r="ED254" s="52">
        <v>1940</v>
      </c>
      <c r="EE254" s="52">
        <v>2153</v>
      </c>
      <c r="EF254" s="52">
        <v>2139</v>
      </c>
      <c r="EG254" s="52">
        <v>2012</v>
      </c>
      <c r="EH254" s="52">
        <v>2252</v>
      </c>
      <c r="EI254" s="52">
        <v>2281</v>
      </c>
      <c r="EJ254" s="52">
        <v>2338</v>
      </c>
      <c r="EK254" s="52">
        <v>2309</v>
      </c>
      <c r="EL254" s="52">
        <v>2295</v>
      </c>
      <c r="EM254" s="52">
        <v>2321</v>
      </c>
      <c r="EN254" s="52">
        <v>2465</v>
      </c>
      <c r="EO254" s="52">
        <v>2341</v>
      </c>
      <c r="EP254" s="52">
        <v>2155</v>
      </c>
      <c r="EQ254" s="52">
        <v>2324</v>
      </c>
      <c r="ER254" s="52">
        <v>2271</v>
      </c>
      <c r="ES254" s="52">
        <v>2452</v>
      </c>
      <c r="ET254" s="52">
        <v>2642</v>
      </c>
      <c r="EU254" s="52">
        <v>2738</v>
      </c>
      <c r="EV254" s="52">
        <v>2912</v>
      </c>
      <c r="EW254" s="52">
        <v>3019</v>
      </c>
      <c r="EX254" s="52">
        <v>2978</v>
      </c>
      <c r="EY254" s="52">
        <v>3125</v>
      </c>
      <c r="EZ254" s="52">
        <v>3170</v>
      </c>
      <c r="FA254" s="52">
        <v>3068</v>
      </c>
      <c r="FB254" s="52">
        <v>3070</v>
      </c>
      <c r="FC254" s="52">
        <v>3180</v>
      </c>
      <c r="FD254" s="52">
        <v>3102</v>
      </c>
      <c r="FE254" s="52">
        <v>3017</v>
      </c>
      <c r="FF254" s="52">
        <v>2994</v>
      </c>
      <c r="FG254" s="52">
        <v>2962</v>
      </c>
      <c r="FH254" s="52">
        <v>2659</v>
      </c>
      <c r="FI254" s="52">
        <v>2666</v>
      </c>
      <c r="FJ254" s="52">
        <v>2541</v>
      </c>
      <c r="FK254" s="52">
        <v>2442</v>
      </c>
      <c r="FL254" s="52">
        <v>2362</v>
      </c>
      <c r="FM254" s="52">
        <v>2333</v>
      </c>
      <c r="FN254" s="52">
        <v>2309</v>
      </c>
      <c r="FO254" s="52">
        <v>2272</v>
      </c>
      <c r="FP254" s="52">
        <v>2263</v>
      </c>
      <c r="FQ254" s="52">
        <v>2442</v>
      </c>
      <c r="FR254" s="52">
        <v>2416</v>
      </c>
      <c r="FS254" s="52">
        <v>2432</v>
      </c>
      <c r="FT254" s="52">
        <v>2743</v>
      </c>
      <c r="FU254" s="52">
        <v>2928</v>
      </c>
      <c r="FV254" s="52">
        <v>2097</v>
      </c>
      <c r="FW254" s="52">
        <v>2066</v>
      </c>
      <c r="FX254" s="52">
        <v>2131</v>
      </c>
      <c r="FY254" s="52">
        <v>1883</v>
      </c>
      <c r="FZ254" s="52">
        <v>1703</v>
      </c>
      <c r="GA254" s="52">
        <v>1532</v>
      </c>
      <c r="GB254" s="52">
        <v>1525</v>
      </c>
      <c r="GC254" s="52">
        <v>1408</v>
      </c>
      <c r="GD254" s="52">
        <v>1427</v>
      </c>
      <c r="GE254" s="52">
        <v>1265</v>
      </c>
      <c r="GF254" s="52">
        <v>1256</v>
      </c>
      <c r="GG254" s="52">
        <v>1051</v>
      </c>
      <c r="GH254" s="52">
        <v>968</v>
      </c>
      <c r="GI254" s="52">
        <v>830</v>
      </c>
      <c r="GJ254" s="52">
        <v>807</v>
      </c>
      <c r="GK254" s="52">
        <v>737</v>
      </c>
      <c r="GL254" s="53">
        <v>3113</v>
      </c>
    </row>
    <row r="255" spans="1:194" s="1" customFormat="1" hidden="1" x14ac:dyDescent="0.25">
      <c r="A255" s="31" t="s">
        <v>247</v>
      </c>
      <c r="B255" s="1" t="s">
        <v>487</v>
      </c>
      <c r="C255" s="30" t="str">
        <f t="shared" si="94"/>
        <v>LA England - Cheshire West and Chester</v>
      </c>
      <c r="D255" s="51">
        <f t="shared" si="85"/>
        <v>132048</v>
      </c>
      <c r="E255" s="51">
        <f t="shared" si="86"/>
        <v>142597</v>
      </c>
      <c r="F255" s="52">
        <f t="shared" si="87"/>
        <v>343823</v>
      </c>
      <c r="G255" s="52">
        <f t="shared" si="88"/>
        <v>167615</v>
      </c>
      <c r="H255" s="53">
        <f t="shared" si="89"/>
        <v>176208</v>
      </c>
      <c r="I255" s="53">
        <f t="shared" si="90"/>
        <v>132048</v>
      </c>
      <c r="J255" s="53">
        <f t="shared" si="91"/>
        <v>142597</v>
      </c>
      <c r="K255" s="50">
        <f t="shared" si="92"/>
        <v>35567</v>
      </c>
      <c r="L255" s="51">
        <f t="shared" si="93"/>
        <v>33611</v>
      </c>
      <c r="M255" s="52">
        <v>1720</v>
      </c>
      <c r="N255" s="52">
        <v>1761</v>
      </c>
      <c r="O255" s="52">
        <v>1912</v>
      </c>
      <c r="P255" s="52">
        <v>1958</v>
      </c>
      <c r="Q255" s="52">
        <v>1978</v>
      </c>
      <c r="R255" s="52">
        <v>2048</v>
      </c>
      <c r="S255" s="52">
        <v>2038</v>
      </c>
      <c r="T255" s="52">
        <v>2199</v>
      </c>
      <c r="U255" s="52">
        <v>2116</v>
      </c>
      <c r="V255" s="52">
        <v>2091</v>
      </c>
      <c r="W255" s="52">
        <v>1936</v>
      </c>
      <c r="X255" s="52">
        <v>2005</v>
      </c>
      <c r="Y255" s="52">
        <v>2075</v>
      </c>
      <c r="Z255" s="52">
        <v>2089</v>
      </c>
      <c r="AA255" s="52">
        <v>2037</v>
      </c>
      <c r="AB255" s="52">
        <v>1952</v>
      </c>
      <c r="AC255" s="52">
        <v>1862</v>
      </c>
      <c r="AD255" s="52">
        <v>1790</v>
      </c>
      <c r="AE255" s="52">
        <v>1744</v>
      </c>
      <c r="AF255" s="52">
        <v>1622</v>
      </c>
      <c r="AG255" s="52">
        <v>1570</v>
      </c>
      <c r="AH255" s="52">
        <v>1806</v>
      </c>
      <c r="AI255" s="52">
        <v>1950</v>
      </c>
      <c r="AJ255" s="52">
        <v>2023</v>
      </c>
      <c r="AK255" s="52">
        <v>1916</v>
      </c>
      <c r="AL255" s="52">
        <v>2001</v>
      </c>
      <c r="AM255" s="52">
        <v>2042</v>
      </c>
      <c r="AN255" s="52">
        <v>2053</v>
      </c>
      <c r="AO255" s="52">
        <v>2066</v>
      </c>
      <c r="AP255" s="52">
        <v>1958</v>
      </c>
      <c r="AQ255" s="52">
        <v>1922</v>
      </c>
      <c r="AR255" s="52">
        <v>1806</v>
      </c>
      <c r="AS255" s="52">
        <v>1883</v>
      </c>
      <c r="AT255" s="52">
        <v>1703</v>
      </c>
      <c r="AU255" s="52">
        <v>1923</v>
      </c>
      <c r="AV255" s="52">
        <v>2023</v>
      </c>
      <c r="AW255" s="52">
        <v>1827</v>
      </c>
      <c r="AX255" s="52">
        <v>1945</v>
      </c>
      <c r="AY255" s="52">
        <v>1880</v>
      </c>
      <c r="AZ255" s="52">
        <v>1927</v>
      </c>
      <c r="BA255" s="52">
        <v>1973</v>
      </c>
      <c r="BB255" s="52">
        <v>1981</v>
      </c>
      <c r="BC255" s="52">
        <v>1811</v>
      </c>
      <c r="BD255" s="52">
        <v>1732</v>
      </c>
      <c r="BE255" s="52">
        <v>1918</v>
      </c>
      <c r="BF255" s="52">
        <v>2013</v>
      </c>
      <c r="BG255" s="52">
        <v>2050</v>
      </c>
      <c r="BH255" s="52">
        <v>2273</v>
      </c>
      <c r="BI255" s="52">
        <v>2375</v>
      </c>
      <c r="BJ255" s="52">
        <v>2380</v>
      </c>
      <c r="BK255" s="52">
        <v>2367</v>
      </c>
      <c r="BL255" s="52">
        <v>2436</v>
      </c>
      <c r="BM255" s="52">
        <v>2509</v>
      </c>
      <c r="BN255" s="52">
        <v>2463</v>
      </c>
      <c r="BO255" s="52">
        <v>2440</v>
      </c>
      <c r="BP255" s="52">
        <v>2433</v>
      </c>
      <c r="BQ255" s="52">
        <v>2595</v>
      </c>
      <c r="BR255" s="52">
        <v>2563</v>
      </c>
      <c r="BS255" s="52">
        <v>2422</v>
      </c>
      <c r="BT255" s="52">
        <v>2383</v>
      </c>
      <c r="BU255" s="52">
        <v>2231</v>
      </c>
      <c r="BV255" s="52">
        <v>2135</v>
      </c>
      <c r="BW255" s="52">
        <v>2131</v>
      </c>
      <c r="BX255" s="52">
        <v>2053</v>
      </c>
      <c r="BY255" s="52">
        <v>2033</v>
      </c>
      <c r="BZ255" s="52">
        <v>1854</v>
      </c>
      <c r="CA255" s="52">
        <v>1982</v>
      </c>
      <c r="CB255" s="52">
        <v>1960</v>
      </c>
      <c r="CC255" s="52">
        <v>1787</v>
      </c>
      <c r="CD255" s="52">
        <v>1940</v>
      </c>
      <c r="CE255" s="52">
        <v>1923</v>
      </c>
      <c r="CF255" s="52">
        <v>1958</v>
      </c>
      <c r="CG255" s="52">
        <v>2107</v>
      </c>
      <c r="CH255" s="52">
        <v>2253</v>
      </c>
      <c r="CI255" s="52">
        <v>1666</v>
      </c>
      <c r="CJ255" s="52">
        <v>1675</v>
      </c>
      <c r="CK255" s="52">
        <v>1567</v>
      </c>
      <c r="CL255" s="52">
        <v>1401</v>
      </c>
      <c r="CM255" s="52">
        <v>1227</v>
      </c>
      <c r="CN255" s="52">
        <v>1148</v>
      </c>
      <c r="CO255" s="52">
        <v>1064</v>
      </c>
      <c r="CP255" s="52">
        <v>1069</v>
      </c>
      <c r="CQ255" s="52">
        <v>954</v>
      </c>
      <c r="CR255" s="52">
        <v>812</v>
      </c>
      <c r="CS255" s="52">
        <v>784</v>
      </c>
      <c r="CT255" s="52">
        <v>630</v>
      </c>
      <c r="CU255" s="52">
        <v>508</v>
      </c>
      <c r="CV255" s="52">
        <v>489</v>
      </c>
      <c r="CW255" s="52">
        <v>389</v>
      </c>
      <c r="CX255" s="52">
        <v>380</v>
      </c>
      <c r="CY255" s="52">
        <v>1231</v>
      </c>
      <c r="CZ255" s="52">
        <v>1646</v>
      </c>
      <c r="DA255" s="52">
        <v>1647</v>
      </c>
      <c r="DB255" s="52">
        <v>1696</v>
      </c>
      <c r="DC255" s="52">
        <v>1832</v>
      </c>
      <c r="DD255" s="52">
        <v>1909</v>
      </c>
      <c r="DE255" s="52">
        <v>1814</v>
      </c>
      <c r="DF255" s="52">
        <v>1988</v>
      </c>
      <c r="DG255" s="52">
        <v>1948</v>
      </c>
      <c r="DH255" s="52">
        <v>2058</v>
      </c>
      <c r="DI255" s="52">
        <v>2038</v>
      </c>
      <c r="DJ255" s="52">
        <v>1913</v>
      </c>
      <c r="DK255" s="52">
        <v>1877</v>
      </c>
      <c r="DL255" s="52">
        <v>2009</v>
      </c>
      <c r="DM255" s="52">
        <v>1857</v>
      </c>
      <c r="DN255" s="52">
        <v>1874</v>
      </c>
      <c r="DO255" s="52">
        <v>1889</v>
      </c>
      <c r="DP255" s="52">
        <v>1855</v>
      </c>
      <c r="DQ255" s="52">
        <v>1761</v>
      </c>
      <c r="DR255" s="52">
        <v>1639</v>
      </c>
      <c r="DS255" s="52">
        <v>1604</v>
      </c>
      <c r="DT255" s="52">
        <v>1758</v>
      </c>
      <c r="DU255" s="52">
        <v>2029</v>
      </c>
      <c r="DV255" s="52">
        <v>2011</v>
      </c>
      <c r="DW255" s="52">
        <v>1859</v>
      </c>
      <c r="DX255" s="52">
        <v>1871</v>
      </c>
      <c r="DY255" s="52">
        <v>1748</v>
      </c>
      <c r="DZ255" s="52">
        <v>1798</v>
      </c>
      <c r="EA255" s="52">
        <v>1867</v>
      </c>
      <c r="EB255" s="52">
        <v>2098</v>
      </c>
      <c r="EC255" s="52">
        <v>2017</v>
      </c>
      <c r="ED255" s="52">
        <v>1971</v>
      </c>
      <c r="EE255" s="52">
        <v>1971</v>
      </c>
      <c r="EF255" s="52">
        <v>2190</v>
      </c>
      <c r="EG255" s="52">
        <v>2007</v>
      </c>
      <c r="EH255" s="52">
        <v>2002</v>
      </c>
      <c r="EI255" s="52">
        <v>2100</v>
      </c>
      <c r="EJ255" s="52">
        <v>2017</v>
      </c>
      <c r="EK255" s="52">
        <v>2195</v>
      </c>
      <c r="EL255" s="52">
        <v>2165</v>
      </c>
      <c r="EM255" s="52">
        <v>2087</v>
      </c>
      <c r="EN255" s="52">
        <v>2209</v>
      </c>
      <c r="EO255" s="52">
        <v>2057</v>
      </c>
      <c r="EP255" s="52">
        <v>1963</v>
      </c>
      <c r="EQ255" s="52">
        <v>1901</v>
      </c>
      <c r="ER255" s="52">
        <v>1984</v>
      </c>
      <c r="ES255" s="52">
        <v>2191</v>
      </c>
      <c r="ET255" s="52">
        <v>2212</v>
      </c>
      <c r="EU255" s="52">
        <v>2334</v>
      </c>
      <c r="EV255" s="52">
        <v>2520</v>
      </c>
      <c r="EW255" s="52">
        <v>2520</v>
      </c>
      <c r="EX255" s="52">
        <v>2484</v>
      </c>
      <c r="EY255" s="52">
        <v>2706</v>
      </c>
      <c r="EZ255" s="52">
        <v>2508</v>
      </c>
      <c r="FA255" s="52">
        <v>2606</v>
      </c>
      <c r="FB255" s="52">
        <v>2702</v>
      </c>
      <c r="FC255" s="52">
        <v>2714</v>
      </c>
      <c r="FD255" s="52">
        <v>2695</v>
      </c>
      <c r="FE255" s="52">
        <v>2659</v>
      </c>
      <c r="FF255" s="52">
        <v>2588</v>
      </c>
      <c r="FG255" s="52">
        <v>2557</v>
      </c>
      <c r="FH255" s="52">
        <v>2382</v>
      </c>
      <c r="FI255" s="52">
        <v>2281</v>
      </c>
      <c r="FJ255" s="52">
        <v>2291</v>
      </c>
      <c r="FK255" s="52">
        <v>2271</v>
      </c>
      <c r="FL255" s="52">
        <v>2101</v>
      </c>
      <c r="FM255" s="52">
        <v>2009</v>
      </c>
      <c r="FN255" s="52">
        <v>2024</v>
      </c>
      <c r="FO255" s="52">
        <v>1995</v>
      </c>
      <c r="FP255" s="52">
        <v>1995</v>
      </c>
      <c r="FQ255" s="52">
        <v>2012</v>
      </c>
      <c r="FR255" s="52">
        <v>2088</v>
      </c>
      <c r="FS255" s="52">
        <v>2089</v>
      </c>
      <c r="FT255" s="52">
        <v>2293</v>
      </c>
      <c r="FU255" s="52">
        <v>2370</v>
      </c>
      <c r="FV255" s="52">
        <v>1841</v>
      </c>
      <c r="FW255" s="52">
        <v>1726</v>
      </c>
      <c r="FX255" s="52">
        <v>1637</v>
      </c>
      <c r="FY255" s="52">
        <v>1552</v>
      </c>
      <c r="FZ255" s="52">
        <v>1378</v>
      </c>
      <c r="GA255" s="52">
        <v>1309</v>
      </c>
      <c r="GB255" s="52">
        <v>1342</v>
      </c>
      <c r="GC255" s="52">
        <v>1137</v>
      </c>
      <c r="GD255" s="52">
        <v>1183</v>
      </c>
      <c r="GE255" s="52">
        <v>1156</v>
      </c>
      <c r="GF255" s="52">
        <v>974</v>
      </c>
      <c r="GG255" s="52">
        <v>910</v>
      </c>
      <c r="GH255" s="52">
        <v>782</v>
      </c>
      <c r="GI255" s="52">
        <v>697</v>
      </c>
      <c r="GJ255" s="52">
        <v>681</v>
      </c>
      <c r="GK255" s="52">
        <v>617</v>
      </c>
      <c r="GL255" s="53">
        <v>2360</v>
      </c>
    </row>
    <row r="256" spans="1:194" s="1" customFormat="1" hidden="1" x14ac:dyDescent="0.25">
      <c r="A256" s="31" t="s">
        <v>247</v>
      </c>
      <c r="B256" s="1" t="s">
        <v>488</v>
      </c>
      <c r="C256" s="30" t="str">
        <f t="shared" si="94"/>
        <v>LA England - Chesterfield</v>
      </c>
      <c r="D256" s="51">
        <f t="shared" si="85"/>
        <v>41438</v>
      </c>
      <c r="E256" s="51">
        <f t="shared" si="86"/>
        <v>43618</v>
      </c>
      <c r="F256" s="52">
        <f t="shared" si="87"/>
        <v>104930</v>
      </c>
      <c r="G256" s="52">
        <f t="shared" si="88"/>
        <v>51500</v>
      </c>
      <c r="H256" s="53">
        <f t="shared" si="89"/>
        <v>53430</v>
      </c>
      <c r="I256" s="53">
        <f t="shared" si="90"/>
        <v>41438</v>
      </c>
      <c r="J256" s="53">
        <f t="shared" si="91"/>
        <v>43618</v>
      </c>
      <c r="K256" s="50">
        <f t="shared" si="92"/>
        <v>10062</v>
      </c>
      <c r="L256" s="51">
        <f t="shared" si="93"/>
        <v>9812</v>
      </c>
      <c r="M256" s="52">
        <v>495</v>
      </c>
      <c r="N256" s="52">
        <v>522</v>
      </c>
      <c r="O256" s="52">
        <v>527</v>
      </c>
      <c r="P256" s="52">
        <v>553</v>
      </c>
      <c r="Q256" s="52">
        <v>512</v>
      </c>
      <c r="R256" s="52">
        <v>561</v>
      </c>
      <c r="S256" s="52">
        <v>565</v>
      </c>
      <c r="T256" s="52">
        <v>602</v>
      </c>
      <c r="U256" s="52">
        <v>629</v>
      </c>
      <c r="V256" s="52">
        <v>614</v>
      </c>
      <c r="W256" s="52">
        <v>545</v>
      </c>
      <c r="X256" s="52">
        <v>615</v>
      </c>
      <c r="Y256" s="52">
        <v>631</v>
      </c>
      <c r="Z256" s="52">
        <v>562</v>
      </c>
      <c r="AA256" s="52">
        <v>551</v>
      </c>
      <c r="AB256" s="52">
        <v>533</v>
      </c>
      <c r="AC256" s="52">
        <v>509</v>
      </c>
      <c r="AD256" s="52">
        <v>536</v>
      </c>
      <c r="AE256" s="52">
        <v>495</v>
      </c>
      <c r="AF256" s="52">
        <v>454</v>
      </c>
      <c r="AG256" s="52">
        <v>453</v>
      </c>
      <c r="AH256" s="52">
        <v>589</v>
      </c>
      <c r="AI256" s="52">
        <v>553</v>
      </c>
      <c r="AJ256" s="52">
        <v>629</v>
      </c>
      <c r="AK256" s="52">
        <v>629</v>
      </c>
      <c r="AL256" s="52">
        <v>705</v>
      </c>
      <c r="AM256" s="52">
        <v>643</v>
      </c>
      <c r="AN256" s="52">
        <v>652</v>
      </c>
      <c r="AO256" s="52">
        <v>716</v>
      </c>
      <c r="AP256" s="52">
        <v>703</v>
      </c>
      <c r="AQ256" s="52">
        <v>589</v>
      </c>
      <c r="AR256" s="52">
        <v>686</v>
      </c>
      <c r="AS256" s="52">
        <v>612</v>
      </c>
      <c r="AT256" s="52">
        <v>645</v>
      </c>
      <c r="AU256" s="52">
        <v>624</v>
      </c>
      <c r="AV256" s="52">
        <v>651</v>
      </c>
      <c r="AW256" s="52">
        <v>622</v>
      </c>
      <c r="AX256" s="52">
        <v>612</v>
      </c>
      <c r="AY256" s="52">
        <v>738</v>
      </c>
      <c r="AZ256" s="52">
        <v>607</v>
      </c>
      <c r="BA256" s="52">
        <v>632</v>
      </c>
      <c r="BB256" s="52">
        <v>603</v>
      </c>
      <c r="BC256" s="52">
        <v>575</v>
      </c>
      <c r="BD256" s="52">
        <v>519</v>
      </c>
      <c r="BE256" s="52">
        <v>517</v>
      </c>
      <c r="BF256" s="52">
        <v>614</v>
      </c>
      <c r="BG256" s="52">
        <v>585</v>
      </c>
      <c r="BH256" s="52">
        <v>701</v>
      </c>
      <c r="BI256" s="52">
        <v>823</v>
      </c>
      <c r="BJ256" s="52">
        <v>742</v>
      </c>
      <c r="BK256" s="52">
        <v>765</v>
      </c>
      <c r="BL256" s="52">
        <v>782</v>
      </c>
      <c r="BM256" s="52">
        <v>742</v>
      </c>
      <c r="BN256" s="52">
        <v>847</v>
      </c>
      <c r="BO256" s="52">
        <v>858</v>
      </c>
      <c r="BP256" s="52">
        <v>809</v>
      </c>
      <c r="BQ256" s="52">
        <v>769</v>
      </c>
      <c r="BR256" s="52">
        <v>777</v>
      </c>
      <c r="BS256" s="52">
        <v>718</v>
      </c>
      <c r="BT256" s="52">
        <v>729</v>
      </c>
      <c r="BU256" s="52">
        <v>724</v>
      </c>
      <c r="BV256" s="52">
        <v>705</v>
      </c>
      <c r="BW256" s="52">
        <v>664</v>
      </c>
      <c r="BX256" s="52">
        <v>674</v>
      </c>
      <c r="BY256" s="52">
        <v>641</v>
      </c>
      <c r="BZ256" s="52">
        <v>576</v>
      </c>
      <c r="CA256" s="52">
        <v>608</v>
      </c>
      <c r="CB256" s="52">
        <v>621</v>
      </c>
      <c r="CC256" s="52">
        <v>570</v>
      </c>
      <c r="CD256" s="52">
        <v>614</v>
      </c>
      <c r="CE256" s="52">
        <v>600</v>
      </c>
      <c r="CF256" s="52">
        <v>575</v>
      </c>
      <c r="CG256" s="52">
        <v>584</v>
      </c>
      <c r="CH256" s="52">
        <v>659</v>
      </c>
      <c r="CI256" s="52">
        <v>492</v>
      </c>
      <c r="CJ256" s="52">
        <v>455</v>
      </c>
      <c r="CK256" s="52">
        <v>499</v>
      </c>
      <c r="CL256" s="52">
        <v>437</v>
      </c>
      <c r="CM256" s="52">
        <v>372</v>
      </c>
      <c r="CN256" s="52">
        <v>321</v>
      </c>
      <c r="CO256" s="52">
        <v>319</v>
      </c>
      <c r="CP256" s="52">
        <v>306</v>
      </c>
      <c r="CQ256" s="52">
        <v>276</v>
      </c>
      <c r="CR256" s="52">
        <v>232</v>
      </c>
      <c r="CS256" s="52">
        <v>184</v>
      </c>
      <c r="CT256" s="52">
        <v>192</v>
      </c>
      <c r="CU256" s="52">
        <v>157</v>
      </c>
      <c r="CV256" s="52">
        <v>146</v>
      </c>
      <c r="CW256" s="52">
        <v>137</v>
      </c>
      <c r="CX256" s="52">
        <v>90</v>
      </c>
      <c r="CY256" s="52">
        <v>294</v>
      </c>
      <c r="CZ256" s="52">
        <v>489</v>
      </c>
      <c r="DA256" s="52">
        <v>503</v>
      </c>
      <c r="DB256" s="52">
        <v>522</v>
      </c>
      <c r="DC256" s="52">
        <v>552</v>
      </c>
      <c r="DD256" s="52">
        <v>519</v>
      </c>
      <c r="DE256" s="52">
        <v>469</v>
      </c>
      <c r="DF256" s="52">
        <v>606</v>
      </c>
      <c r="DG256" s="52">
        <v>559</v>
      </c>
      <c r="DH256" s="52">
        <v>622</v>
      </c>
      <c r="DI256" s="52">
        <v>604</v>
      </c>
      <c r="DJ256" s="52">
        <v>584</v>
      </c>
      <c r="DK256" s="52">
        <v>547</v>
      </c>
      <c r="DL256" s="52">
        <v>595</v>
      </c>
      <c r="DM256" s="52">
        <v>573</v>
      </c>
      <c r="DN256" s="52">
        <v>528</v>
      </c>
      <c r="DO256" s="52">
        <v>520</v>
      </c>
      <c r="DP256" s="52">
        <v>525</v>
      </c>
      <c r="DQ256" s="52">
        <v>495</v>
      </c>
      <c r="DR256" s="52">
        <v>449</v>
      </c>
      <c r="DS256" s="52">
        <v>422</v>
      </c>
      <c r="DT256" s="52">
        <v>456</v>
      </c>
      <c r="DU256" s="52">
        <v>522</v>
      </c>
      <c r="DV256" s="52">
        <v>489</v>
      </c>
      <c r="DW256" s="52">
        <v>626</v>
      </c>
      <c r="DX256" s="52">
        <v>658</v>
      </c>
      <c r="DY256" s="52">
        <v>587</v>
      </c>
      <c r="DZ256" s="52">
        <v>723</v>
      </c>
      <c r="EA256" s="52">
        <v>666</v>
      </c>
      <c r="EB256" s="52">
        <v>702</v>
      </c>
      <c r="EC256" s="52">
        <v>686</v>
      </c>
      <c r="ED256" s="52">
        <v>651</v>
      </c>
      <c r="EE256" s="52">
        <v>636</v>
      </c>
      <c r="EF256" s="52">
        <v>705</v>
      </c>
      <c r="EG256" s="52">
        <v>678</v>
      </c>
      <c r="EH256" s="52">
        <v>615</v>
      </c>
      <c r="EI256" s="52">
        <v>670</v>
      </c>
      <c r="EJ256" s="52">
        <v>603</v>
      </c>
      <c r="EK256" s="52">
        <v>608</v>
      </c>
      <c r="EL256" s="52">
        <v>571</v>
      </c>
      <c r="EM256" s="52">
        <v>680</v>
      </c>
      <c r="EN256" s="52">
        <v>629</v>
      </c>
      <c r="EO256" s="52">
        <v>644</v>
      </c>
      <c r="EP256" s="52">
        <v>602</v>
      </c>
      <c r="EQ256" s="52">
        <v>565</v>
      </c>
      <c r="ER256" s="52">
        <v>625</v>
      </c>
      <c r="ES256" s="52">
        <v>628</v>
      </c>
      <c r="ET256" s="52">
        <v>685</v>
      </c>
      <c r="EU256" s="52">
        <v>711</v>
      </c>
      <c r="EV256" s="52">
        <v>750</v>
      </c>
      <c r="EW256" s="52">
        <v>780</v>
      </c>
      <c r="EX256" s="52">
        <v>835</v>
      </c>
      <c r="EY256" s="52">
        <v>773</v>
      </c>
      <c r="EZ256" s="52">
        <v>788</v>
      </c>
      <c r="FA256" s="52">
        <v>836</v>
      </c>
      <c r="FB256" s="52">
        <v>843</v>
      </c>
      <c r="FC256" s="52">
        <v>844</v>
      </c>
      <c r="FD256" s="52">
        <v>806</v>
      </c>
      <c r="FE256" s="52">
        <v>804</v>
      </c>
      <c r="FF256" s="52">
        <v>717</v>
      </c>
      <c r="FG256" s="52">
        <v>746</v>
      </c>
      <c r="FH256" s="52">
        <v>697</v>
      </c>
      <c r="FI256" s="52">
        <v>683</v>
      </c>
      <c r="FJ256" s="52">
        <v>713</v>
      </c>
      <c r="FK256" s="52">
        <v>667</v>
      </c>
      <c r="FL256" s="52">
        <v>649</v>
      </c>
      <c r="FM256" s="52">
        <v>645</v>
      </c>
      <c r="FN256" s="52">
        <v>622</v>
      </c>
      <c r="FO256" s="52">
        <v>615</v>
      </c>
      <c r="FP256" s="52">
        <v>573</v>
      </c>
      <c r="FQ256" s="52">
        <v>598</v>
      </c>
      <c r="FR256" s="52">
        <v>648</v>
      </c>
      <c r="FS256" s="52">
        <v>610</v>
      </c>
      <c r="FT256" s="52">
        <v>670</v>
      </c>
      <c r="FU256" s="52">
        <v>728</v>
      </c>
      <c r="FV256" s="52">
        <v>563</v>
      </c>
      <c r="FW256" s="52">
        <v>498</v>
      </c>
      <c r="FX256" s="52">
        <v>565</v>
      </c>
      <c r="FY256" s="52">
        <v>515</v>
      </c>
      <c r="FZ256" s="52">
        <v>405</v>
      </c>
      <c r="GA256" s="52">
        <v>359</v>
      </c>
      <c r="GB256" s="52">
        <v>366</v>
      </c>
      <c r="GC256" s="52">
        <v>379</v>
      </c>
      <c r="GD256" s="52">
        <v>366</v>
      </c>
      <c r="GE256" s="52">
        <v>330</v>
      </c>
      <c r="GF256" s="52">
        <v>267</v>
      </c>
      <c r="GG256" s="52">
        <v>251</v>
      </c>
      <c r="GH256" s="52">
        <v>279</v>
      </c>
      <c r="GI256" s="52">
        <v>218</v>
      </c>
      <c r="GJ256" s="52">
        <v>209</v>
      </c>
      <c r="GK256" s="52">
        <v>144</v>
      </c>
      <c r="GL256" s="53">
        <v>772</v>
      </c>
    </row>
    <row r="257" spans="1:194" s="1" customFormat="1" hidden="1" x14ac:dyDescent="0.25">
      <c r="A257" s="31" t="s">
        <v>247</v>
      </c>
      <c r="B257" s="1" t="s">
        <v>489</v>
      </c>
      <c r="C257" s="30" t="str">
        <f t="shared" si="94"/>
        <v>LA England - Chichester</v>
      </c>
      <c r="D257" s="51">
        <f t="shared" si="85"/>
        <v>46907</v>
      </c>
      <c r="E257" s="51">
        <f t="shared" si="86"/>
        <v>52115</v>
      </c>
      <c r="F257" s="52">
        <f t="shared" si="87"/>
        <v>121508</v>
      </c>
      <c r="G257" s="52">
        <f t="shared" si="88"/>
        <v>58411</v>
      </c>
      <c r="H257" s="53">
        <f t="shared" si="89"/>
        <v>63097</v>
      </c>
      <c r="I257" s="53">
        <f t="shared" si="90"/>
        <v>46907</v>
      </c>
      <c r="J257" s="53">
        <f t="shared" si="91"/>
        <v>52115</v>
      </c>
      <c r="K257" s="50">
        <f t="shared" si="92"/>
        <v>11504</v>
      </c>
      <c r="L257" s="51">
        <f t="shared" si="93"/>
        <v>10982</v>
      </c>
      <c r="M257" s="52">
        <v>485</v>
      </c>
      <c r="N257" s="52">
        <v>537</v>
      </c>
      <c r="O257" s="52">
        <v>554</v>
      </c>
      <c r="P257" s="52">
        <v>583</v>
      </c>
      <c r="Q257" s="52">
        <v>610</v>
      </c>
      <c r="R257" s="52">
        <v>687</v>
      </c>
      <c r="S257" s="52">
        <v>636</v>
      </c>
      <c r="T257" s="52">
        <v>676</v>
      </c>
      <c r="U257" s="52">
        <v>741</v>
      </c>
      <c r="V257" s="52">
        <v>736</v>
      </c>
      <c r="W257" s="52">
        <v>663</v>
      </c>
      <c r="X257" s="52">
        <v>731</v>
      </c>
      <c r="Y257" s="52">
        <v>730</v>
      </c>
      <c r="Z257" s="52">
        <v>684</v>
      </c>
      <c r="AA257" s="52">
        <v>629</v>
      </c>
      <c r="AB257" s="52">
        <v>603</v>
      </c>
      <c r="AC257" s="52">
        <v>636</v>
      </c>
      <c r="AD257" s="52">
        <v>583</v>
      </c>
      <c r="AE257" s="52">
        <v>597</v>
      </c>
      <c r="AF257" s="52">
        <v>643</v>
      </c>
      <c r="AG257" s="52">
        <v>584</v>
      </c>
      <c r="AH257" s="52">
        <v>664</v>
      </c>
      <c r="AI257" s="52">
        <v>719</v>
      </c>
      <c r="AJ257" s="52">
        <v>581</v>
      </c>
      <c r="AK257" s="52">
        <v>607</v>
      </c>
      <c r="AL257" s="52">
        <v>536</v>
      </c>
      <c r="AM257" s="52">
        <v>595</v>
      </c>
      <c r="AN257" s="52">
        <v>550</v>
      </c>
      <c r="AO257" s="52">
        <v>582</v>
      </c>
      <c r="AP257" s="52">
        <v>595</v>
      </c>
      <c r="AQ257" s="52">
        <v>585</v>
      </c>
      <c r="AR257" s="52">
        <v>495</v>
      </c>
      <c r="AS257" s="52">
        <v>567</v>
      </c>
      <c r="AT257" s="52">
        <v>469</v>
      </c>
      <c r="AU257" s="52">
        <v>524</v>
      </c>
      <c r="AV257" s="52">
        <v>549</v>
      </c>
      <c r="AW257" s="52">
        <v>538</v>
      </c>
      <c r="AX257" s="52">
        <v>555</v>
      </c>
      <c r="AY257" s="52">
        <v>556</v>
      </c>
      <c r="AZ257" s="52">
        <v>545</v>
      </c>
      <c r="BA257" s="52">
        <v>587</v>
      </c>
      <c r="BB257" s="52">
        <v>543</v>
      </c>
      <c r="BC257" s="52">
        <v>552</v>
      </c>
      <c r="BD257" s="52">
        <v>598</v>
      </c>
      <c r="BE257" s="52">
        <v>592</v>
      </c>
      <c r="BF257" s="52">
        <v>578</v>
      </c>
      <c r="BG257" s="52">
        <v>688</v>
      </c>
      <c r="BH257" s="52">
        <v>676</v>
      </c>
      <c r="BI257" s="52">
        <v>775</v>
      </c>
      <c r="BJ257" s="52">
        <v>716</v>
      </c>
      <c r="BK257" s="52">
        <v>788</v>
      </c>
      <c r="BL257" s="52">
        <v>880</v>
      </c>
      <c r="BM257" s="52">
        <v>807</v>
      </c>
      <c r="BN257" s="52">
        <v>878</v>
      </c>
      <c r="BO257" s="52">
        <v>890</v>
      </c>
      <c r="BP257" s="52">
        <v>869</v>
      </c>
      <c r="BQ257" s="52">
        <v>909</v>
      </c>
      <c r="BR257" s="52">
        <v>927</v>
      </c>
      <c r="BS257" s="52">
        <v>867</v>
      </c>
      <c r="BT257" s="52">
        <v>850</v>
      </c>
      <c r="BU257" s="52">
        <v>827</v>
      </c>
      <c r="BV257" s="52">
        <v>861</v>
      </c>
      <c r="BW257" s="52">
        <v>829</v>
      </c>
      <c r="BX257" s="52">
        <v>778</v>
      </c>
      <c r="BY257" s="52">
        <v>817</v>
      </c>
      <c r="BZ257" s="52">
        <v>807</v>
      </c>
      <c r="CA257" s="52">
        <v>803</v>
      </c>
      <c r="CB257" s="52">
        <v>812</v>
      </c>
      <c r="CC257" s="52">
        <v>725</v>
      </c>
      <c r="CD257" s="52">
        <v>744</v>
      </c>
      <c r="CE257" s="52">
        <v>699</v>
      </c>
      <c r="CF257" s="52">
        <v>820</v>
      </c>
      <c r="CG257" s="52">
        <v>831</v>
      </c>
      <c r="CH257" s="52">
        <v>940</v>
      </c>
      <c r="CI257" s="52">
        <v>741</v>
      </c>
      <c r="CJ257" s="52">
        <v>705</v>
      </c>
      <c r="CK257" s="52">
        <v>762</v>
      </c>
      <c r="CL257" s="52">
        <v>641</v>
      </c>
      <c r="CM257" s="52">
        <v>585</v>
      </c>
      <c r="CN257" s="52">
        <v>483</v>
      </c>
      <c r="CO257" s="52">
        <v>473</v>
      </c>
      <c r="CP257" s="52">
        <v>443</v>
      </c>
      <c r="CQ257" s="52">
        <v>448</v>
      </c>
      <c r="CR257" s="52">
        <v>397</v>
      </c>
      <c r="CS257" s="52">
        <v>372</v>
      </c>
      <c r="CT257" s="52">
        <v>326</v>
      </c>
      <c r="CU257" s="52">
        <v>325</v>
      </c>
      <c r="CV257" s="52">
        <v>242</v>
      </c>
      <c r="CW257" s="52">
        <v>239</v>
      </c>
      <c r="CX257" s="52">
        <v>179</v>
      </c>
      <c r="CY257" s="52">
        <v>647</v>
      </c>
      <c r="CZ257" s="52">
        <v>504</v>
      </c>
      <c r="DA257" s="52">
        <v>521</v>
      </c>
      <c r="DB257" s="52">
        <v>539</v>
      </c>
      <c r="DC257" s="52">
        <v>583</v>
      </c>
      <c r="DD257" s="52">
        <v>580</v>
      </c>
      <c r="DE257" s="52">
        <v>637</v>
      </c>
      <c r="DF257" s="52">
        <v>663</v>
      </c>
      <c r="DG257" s="52">
        <v>600</v>
      </c>
      <c r="DH257" s="52">
        <v>687</v>
      </c>
      <c r="DI257" s="52">
        <v>647</v>
      </c>
      <c r="DJ257" s="52">
        <v>651</v>
      </c>
      <c r="DK257" s="52">
        <v>699</v>
      </c>
      <c r="DL257" s="52">
        <v>689</v>
      </c>
      <c r="DM257" s="52">
        <v>631</v>
      </c>
      <c r="DN257" s="52">
        <v>625</v>
      </c>
      <c r="DO257" s="52">
        <v>576</v>
      </c>
      <c r="DP257" s="52">
        <v>573</v>
      </c>
      <c r="DQ257" s="52">
        <v>577</v>
      </c>
      <c r="DR257" s="52">
        <v>591</v>
      </c>
      <c r="DS257" s="52">
        <v>685</v>
      </c>
      <c r="DT257" s="52">
        <v>698</v>
      </c>
      <c r="DU257" s="52">
        <v>656</v>
      </c>
      <c r="DV257" s="52">
        <v>545</v>
      </c>
      <c r="DW257" s="52">
        <v>549</v>
      </c>
      <c r="DX257" s="52">
        <v>495</v>
      </c>
      <c r="DY257" s="52">
        <v>456</v>
      </c>
      <c r="DZ257" s="52">
        <v>481</v>
      </c>
      <c r="EA257" s="52">
        <v>537</v>
      </c>
      <c r="EB257" s="52">
        <v>557</v>
      </c>
      <c r="EC257" s="52">
        <v>602</v>
      </c>
      <c r="ED257" s="52">
        <v>558</v>
      </c>
      <c r="EE257" s="52">
        <v>517</v>
      </c>
      <c r="EF257" s="52">
        <v>547</v>
      </c>
      <c r="EG257" s="52">
        <v>580</v>
      </c>
      <c r="EH257" s="52">
        <v>491</v>
      </c>
      <c r="EI257" s="52">
        <v>619</v>
      </c>
      <c r="EJ257" s="52">
        <v>574</v>
      </c>
      <c r="EK257" s="52">
        <v>587</v>
      </c>
      <c r="EL257" s="52">
        <v>670</v>
      </c>
      <c r="EM257" s="52">
        <v>700</v>
      </c>
      <c r="EN257" s="52">
        <v>713</v>
      </c>
      <c r="EO257" s="52">
        <v>611</v>
      </c>
      <c r="EP257" s="52">
        <v>624</v>
      </c>
      <c r="EQ257" s="52">
        <v>655</v>
      </c>
      <c r="ER257" s="52">
        <v>641</v>
      </c>
      <c r="ES257" s="52">
        <v>711</v>
      </c>
      <c r="ET257" s="52">
        <v>792</v>
      </c>
      <c r="EU257" s="52">
        <v>769</v>
      </c>
      <c r="EV257" s="52">
        <v>831</v>
      </c>
      <c r="EW257" s="52">
        <v>861</v>
      </c>
      <c r="EX257" s="52">
        <v>761</v>
      </c>
      <c r="EY257" s="52">
        <v>832</v>
      </c>
      <c r="EZ257" s="52">
        <v>899</v>
      </c>
      <c r="FA257" s="52">
        <v>915</v>
      </c>
      <c r="FB257" s="52">
        <v>976</v>
      </c>
      <c r="FC257" s="52">
        <v>912</v>
      </c>
      <c r="FD257" s="52">
        <v>1024</v>
      </c>
      <c r="FE257" s="52">
        <v>954</v>
      </c>
      <c r="FF257" s="52">
        <v>1025</v>
      </c>
      <c r="FG257" s="52">
        <v>888</v>
      </c>
      <c r="FH257" s="52">
        <v>925</v>
      </c>
      <c r="FI257" s="52">
        <v>914</v>
      </c>
      <c r="FJ257" s="52">
        <v>947</v>
      </c>
      <c r="FK257" s="52">
        <v>919</v>
      </c>
      <c r="FL257" s="52">
        <v>876</v>
      </c>
      <c r="FM257" s="52">
        <v>846</v>
      </c>
      <c r="FN257" s="52">
        <v>852</v>
      </c>
      <c r="FO257" s="52">
        <v>847</v>
      </c>
      <c r="FP257" s="52">
        <v>772</v>
      </c>
      <c r="FQ257" s="52">
        <v>854</v>
      </c>
      <c r="FR257" s="52">
        <v>914</v>
      </c>
      <c r="FS257" s="52">
        <v>947</v>
      </c>
      <c r="FT257" s="52">
        <v>1006</v>
      </c>
      <c r="FU257" s="52">
        <v>1098</v>
      </c>
      <c r="FV257" s="52">
        <v>806</v>
      </c>
      <c r="FW257" s="52">
        <v>822</v>
      </c>
      <c r="FX257" s="52">
        <v>763</v>
      </c>
      <c r="FY257" s="52">
        <v>718</v>
      </c>
      <c r="FZ257" s="52">
        <v>687</v>
      </c>
      <c r="GA257" s="52">
        <v>585</v>
      </c>
      <c r="GB257" s="52">
        <v>636</v>
      </c>
      <c r="GC257" s="52">
        <v>589</v>
      </c>
      <c r="GD257" s="52">
        <v>518</v>
      </c>
      <c r="GE257" s="52">
        <v>528</v>
      </c>
      <c r="GF257" s="52">
        <v>428</v>
      </c>
      <c r="GG257" s="52">
        <v>438</v>
      </c>
      <c r="GH257" s="52">
        <v>424</v>
      </c>
      <c r="GI257" s="52">
        <v>395</v>
      </c>
      <c r="GJ257" s="52">
        <v>364</v>
      </c>
      <c r="GK257" s="52">
        <v>271</v>
      </c>
      <c r="GL257" s="53">
        <v>1337</v>
      </c>
    </row>
    <row r="258" spans="1:194" s="1" customFormat="1" hidden="1" x14ac:dyDescent="0.25">
      <c r="A258" s="31" t="s">
        <v>247</v>
      </c>
      <c r="B258" s="1" t="s">
        <v>490</v>
      </c>
      <c r="C258" s="30" t="str">
        <f t="shared" si="94"/>
        <v>LA England - Chorley</v>
      </c>
      <c r="D258" s="51">
        <f t="shared" si="85"/>
        <v>46795</v>
      </c>
      <c r="E258" s="51">
        <f t="shared" si="86"/>
        <v>47642</v>
      </c>
      <c r="F258" s="52">
        <f t="shared" si="87"/>
        <v>118870</v>
      </c>
      <c r="G258" s="52">
        <f t="shared" si="88"/>
        <v>59285</v>
      </c>
      <c r="H258" s="53">
        <f t="shared" si="89"/>
        <v>59585</v>
      </c>
      <c r="I258" s="53">
        <f t="shared" si="90"/>
        <v>46795</v>
      </c>
      <c r="J258" s="53">
        <f t="shared" si="91"/>
        <v>47642</v>
      </c>
      <c r="K258" s="50">
        <f t="shared" si="92"/>
        <v>12490</v>
      </c>
      <c r="L258" s="51">
        <f t="shared" si="93"/>
        <v>11943</v>
      </c>
      <c r="M258" s="52">
        <v>532</v>
      </c>
      <c r="N258" s="52">
        <v>606</v>
      </c>
      <c r="O258" s="52">
        <v>611</v>
      </c>
      <c r="P258" s="52">
        <v>695</v>
      </c>
      <c r="Q258" s="52">
        <v>692</v>
      </c>
      <c r="R258" s="52">
        <v>706</v>
      </c>
      <c r="S258" s="52">
        <v>705</v>
      </c>
      <c r="T258" s="52">
        <v>743</v>
      </c>
      <c r="U258" s="52">
        <v>770</v>
      </c>
      <c r="V258" s="52">
        <v>775</v>
      </c>
      <c r="W258" s="52">
        <v>733</v>
      </c>
      <c r="X258" s="52">
        <v>741</v>
      </c>
      <c r="Y258" s="52">
        <v>721</v>
      </c>
      <c r="Z258" s="52">
        <v>698</v>
      </c>
      <c r="AA258" s="52">
        <v>772</v>
      </c>
      <c r="AB258" s="52">
        <v>672</v>
      </c>
      <c r="AC258" s="52">
        <v>677</v>
      </c>
      <c r="AD258" s="52">
        <v>641</v>
      </c>
      <c r="AE258" s="52">
        <v>576</v>
      </c>
      <c r="AF258" s="52">
        <v>554</v>
      </c>
      <c r="AG258" s="52">
        <v>466</v>
      </c>
      <c r="AH258" s="52">
        <v>520</v>
      </c>
      <c r="AI258" s="52">
        <v>581</v>
      </c>
      <c r="AJ258" s="52">
        <v>679</v>
      </c>
      <c r="AK258" s="52">
        <v>668</v>
      </c>
      <c r="AL258" s="52">
        <v>677</v>
      </c>
      <c r="AM258" s="52">
        <v>633</v>
      </c>
      <c r="AN258" s="52">
        <v>634</v>
      </c>
      <c r="AO258" s="52">
        <v>735</v>
      </c>
      <c r="AP258" s="52">
        <v>701</v>
      </c>
      <c r="AQ258" s="52">
        <v>742</v>
      </c>
      <c r="AR258" s="52">
        <v>718</v>
      </c>
      <c r="AS258" s="52">
        <v>817</v>
      </c>
      <c r="AT258" s="52">
        <v>759</v>
      </c>
      <c r="AU258" s="52">
        <v>778</v>
      </c>
      <c r="AV258" s="52">
        <v>756</v>
      </c>
      <c r="AW258" s="52">
        <v>801</v>
      </c>
      <c r="AX258" s="52">
        <v>745</v>
      </c>
      <c r="AY258" s="52">
        <v>749</v>
      </c>
      <c r="AZ258" s="52">
        <v>799</v>
      </c>
      <c r="BA258" s="52">
        <v>785</v>
      </c>
      <c r="BB258" s="52">
        <v>760</v>
      </c>
      <c r="BC258" s="52">
        <v>707</v>
      </c>
      <c r="BD258" s="52">
        <v>700</v>
      </c>
      <c r="BE258" s="52">
        <v>746</v>
      </c>
      <c r="BF258" s="52">
        <v>865</v>
      </c>
      <c r="BG258" s="52">
        <v>791</v>
      </c>
      <c r="BH258" s="52">
        <v>861</v>
      </c>
      <c r="BI258" s="52">
        <v>921</v>
      </c>
      <c r="BJ258" s="52">
        <v>943</v>
      </c>
      <c r="BK258" s="52">
        <v>891</v>
      </c>
      <c r="BL258" s="52">
        <v>894</v>
      </c>
      <c r="BM258" s="52">
        <v>900</v>
      </c>
      <c r="BN258" s="52">
        <v>888</v>
      </c>
      <c r="BO258" s="52">
        <v>823</v>
      </c>
      <c r="BP258" s="52">
        <v>944</v>
      </c>
      <c r="BQ258" s="52">
        <v>940</v>
      </c>
      <c r="BR258" s="52">
        <v>858</v>
      </c>
      <c r="BS258" s="52">
        <v>863</v>
      </c>
      <c r="BT258" s="52">
        <v>836</v>
      </c>
      <c r="BU258" s="52">
        <v>762</v>
      </c>
      <c r="BV258" s="52">
        <v>717</v>
      </c>
      <c r="BW258" s="52">
        <v>758</v>
      </c>
      <c r="BX258" s="52">
        <v>674</v>
      </c>
      <c r="BY258" s="52">
        <v>632</v>
      </c>
      <c r="BZ258" s="52">
        <v>613</v>
      </c>
      <c r="CA258" s="52">
        <v>682</v>
      </c>
      <c r="CB258" s="52">
        <v>636</v>
      </c>
      <c r="CC258" s="52">
        <v>627</v>
      </c>
      <c r="CD258" s="52">
        <v>646</v>
      </c>
      <c r="CE258" s="52">
        <v>651</v>
      </c>
      <c r="CF258" s="52">
        <v>661</v>
      </c>
      <c r="CG258" s="52">
        <v>720</v>
      </c>
      <c r="CH258" s="52">
        <v>823</v>
      </c>
      <c r="CI258" s="52">
        <v>579</v>
      </c>
      <c r="CJ258" s="52">
        <v>555</v>
      </c>
      <c r="CK258" s="52">
        <v>504</v>
      </c>
      <c r="CL258" s="52">
        <v>498</v>
      </c>
      <c r="CM258" s="52">
        <v>385</v>
      </c>
      <c r="CN258" s="52">
        <v>335</v>
      </c>
      <c r="CO258" s="52">
        <v>339</v>
      </c>
      <c r="CP258" s="52">
        <v>300</v>
      </c>
      <c r="CQ258" s="52">
        <v>310</v>
      </c>
      <c r="CR258" s="52">
        <v>274</v>
      </c>
      <c r="CS258" s="52">
        <v>194</v>
      </c>
      <c r="CT258" s="52">
        <v>176</v>
      </c>
      <c r="CU258" s="52">
        <v>159</v>
      </c>
      <c r="CV258" s="52">
        <v>129</v>
      </c>
      <c r="CW258" s="52">
        <v>122</v>
      </c>
      <c r="CX258" s="52">
        <v>81</v>
      </c>
      <c r="CY258" s="52">
        <v>249</v>
      </c>
      <c r="CZ258" s="52">
        <v>559</v>
      </c>
      <c r="DA258" s="52">
        <v>578</v>
      </c>
      <c r="DB258" s="52">
        <v>563</v>
      </c>
      <c r="DC258" s="52">
        <v>655</v>
      </c>
      <c r="DD258" s="52">
        <v>670</v>
      </c>
      <c r="DE258" s="52">
        <v>670</v>
      </c>
      <c r="DF258" s="52">
        <v>725</v>
      </c>
      <c r="DG258" s="52">
        <v>684</v>
      </c>
      <c r="DH258" s="52">
        <v>723</v>
      </c>
      <c r="DI258" s="52">
        <v>717</v>
      </c>
      <c r="DJ258" s="52">
        <v>719</v>
      </c>
      <c r="DK258" s="52">
        <v>682</v>
      </c>
      <c r="DL258" s="52">
        <v>700</v>
      </c>
      <c r="DM258" s="52">
        <v>704</v>
      </c>
      <c r="DN258" s="52">
        <v>658</v>
      </c>
      <c r="DO258" s="52">
        <v>674</v>
      </c>
      <c r="DP258" s="52">
        <v>670</v>
      </c>
      <c r="DQ258" s="52">
        <v>592</v>
      </c>
      <c r="DR258" s="52">
        <v>534</v>
      </c>
      <c r="DS258" s="52">
        <v>433</v>
      </c>
      <c r="DT258" s="52">
        <v>408</v>
      </c>
      <c r="DU258" s="52">
        <v>479</v>
      </c>
      <c r="DV258" s="52">
        <v>528</v>
      </c>
      <c r="DW258" s="52">
        <v>596</v>
      </c>
      <c r="DX258" s="52">
        <v>593</v>
      </c>
      <c r="DY258" s="52">
        <v>701</v>
      </c>
      <c r="DZ258" s="52">
        <v>600</v>
      </c>
      <c r="EA258" s="52">
        <v>631</v>
      </c>
      <c r="EB258" s="52">
        <v>748</v>
      </c>
      <c r="EC258" s="52">
        <v>691</v>
      </c>
      <c r="ED258" s="52">
        <v>698</v>
      </c>
      <c r="EE258" s="52">
        <v>788</v>
      </c>
      <c r="EF258" s="52">
        <v>835</v>
      </c>
      <c r="EG258" s="52">
        <v>817</v>
      </c>
      <c r="EH258" s="52">
        <v>810</v>
      </c>
      <c r="EI258" s="52">
        <v>848</v>
      </c>
      <c r="EJ258" s="52">
        <v>749</v>
      </c>
      <c r="EK258" s="52">
        <v>750</v>
      </c>
      <c r="EL258" s="52">
        <v>811</v>
      </c>
      <c r="EM258" s="52">
        <v>730</v>
      </c>
      <c r="EN258" s="52">
        <v>747</v>
      </c>
      <c r="EO258" s="52">
        <v>737</v>
      </c>
      <c r="EP258" s="52">
        <v>689</v>
      </c>
      <c r="EQ258" s="52">
        <v>732</v>
      </c>
      <c r="ER258" s="52">
        <v>787</v>
      </c>
      <c r="ES258" s="52">
        <v>726</v>
      </c>
      <c r="ET258" s="52">
        <v>779</v>
      </c>
      <c r="EU258" s="52">
        <v>836</v>
      </c>
      <c r="EV258" s="52">
        <v>896</v>
      </c>
      <c r="EW258" s="52">
        <v>994</v>
      </c>
      <c r="EX258" s="52">
        <v>867</v>
      </c>
      <c r="EY258" s="52">
        <v>912</v>
      </c>
      <c r="EZ258" s="52">
        <v>953</v>
      </c>
      <c r="FA258" s="52">
        <v>877</v>
      </c>
      <c r="FB258" s="52">
        <v>873</v>
      </c>
      <c r="FC258" s="52">
        <v>911</v>
      </c>
      <c r="FD258" s="52">
        <v>858</v>
      </c>
      <c r="FE258" s="52">
        <v>902</v>
      </c>
      <c r="FF258" s="52">
        <v>809</v>
      </c>
      <c r="FG258" s="52">
        <v>777</v>
      </c>
      <c r="FH258" s="52">
        <v>746</v>
      </c>
      <c r="FI258" s="52">
        <v>732</v>
      </c>
      <c r="FJ258" s="52">
        <v>681</v>
      </c>
      <c r="FK258" s="52">
        <v>767</v>
      </c>
      <c r="FL258" s="52">
        <v>661</v>
      </c>
      <c r="FM258" s="52">
        <v>686</v>
      </c>
      <c r="FN258" s="52">
        <v>703</v>
      </c>
      <c r="FO258" s="52">
        <v>643</v>
      </c>
      <c r="FP258" s="52">
        <v>636</v>
      </c>
      <c r="FQ258" s="52">
        <v>655</v>
      </c>
      <c r="FR258" s="52">
        <v>693</v>
      </c>
      <c r="FS258" s="52">
        <v>686</v>
      </c>
      <c r="FT258" s="52">
        <v>812</v>
      </c>
      <c r="FU258" s="52">
        <v>789</v>
      </c>
      <c r="FV258" s="52">
        <v>552</v>
      </c>
      <c r="FW258" s="52">
        <v>573</v>
      </c>
      <c r="FX258" s="52">
        <v>556</v>
      </c>
      <c r="FY258" s="52">
        <v>508</v>
      </c>
      <c r="FZ258" s="52">
        <v>442</v>
      </c>
      <c r="GA258" s="52">
        <v>439</v>
      </c>
      <c r="GB258" s="52">
        <v>407</v>
      </c>
      <c r="GC258" s="52">
        <v>367</v>
      </c>
      <c r="GD258" s="52">
        <v>337</v>
      </c>
      <c r="GE258" s="52">
        <v>285</v>
      </c>
      <c r="GF258" s="52">
        <v>262</v>
      </c>
      <c r="GG258" s="52">
        <v>257</v>
      </c>
      <c r="GH258" s="52">
        <v>224</v>
      </c>
      <c r="GI258" s="52">
        <v>197</v>
      </c>
      <c r="GJ258" s="52">
        <v>182</v>
      </c>
      <c r="GK258" s="52">
        <v>141</v>
      </c>
      <c r="GL258" s="53">
        <v>583</v>
      </c>
    </row>
    <row r="259" spans="1:194" s="1" customFormat="1" hidden="1" x14ac:dyDescent="0.25">
      <c r="A259" s="31" t="s">
        <v>247</v>
      </c>
      <c r="B259" s="1" t="s">
        <v>491</v>
      </c>
      <c r="C259" s="30" t="str">
        <f t="shared" si="94"/>
        <v>LA England - City of London</v>
      </c>
      <c r="D259" s="51">
        <f t="shared" si="85"/>
        <v>5037</v>
      </c>
      <c r="E259" s="51">
        <f t="shared" si="86"/>
        <v>4076</v>
      </c>
      <c r="F259" s="52">
        <f t="shared" si="87"/>
        <v>10938</v>
      </c>
      <c r="G259" s="52">
        <f t="shared" si="88"/>
        <v>5973</v>
      </c>
      <c r="H259" s="53">
        <f t="shared" si="89"/>
        <v>4965</v>
      </c>
      <c r="I259" s="53">
        <f t="shared" si="90"/>
        <v>5037</v>
      </c>
      <c r="J259" s="53">
        <f t="shared" si="91"/>
        <v>4076</v>
      </c>
      <c r="K259" s="50">
        <f t="shared" si="92"/>
        <v>936</v>
      </c>
      <c r="L259" s="51">
        <f t="shared" si="93"/>
        <v>889</v>
      </c>
      <c r="M259" s="52">
        <v>29</v>
      </c>
      <c r="N259" s="52">
        <v>50</v>
      </c>
      <c r="O259" s="52">
        <v>52</v>
      </c>
      <c r="P259" s="52">
        <v>64</v>
      </c>
      <c r="Q259" s="52">
        <v>47</v>
      </c>
      <c r="R259" s="52">
        <v>68</v>
      </c>
      <c r="S259" s="52">
        <v>71</v>
      </c>
      <c r="T259" s="52">
        <v>63</v>
      </c>
      <c r="U259" s="52">
        <v>75</v>
      </c>
      <c r="V259" s="52">
        <v>60</v>
      </c>
      <c r="W259" s="52">
        <v>56</v>
      </c>
      <c r="X259" s="52">
        <v>51</v>
      </c>
      <c r="Y259" s="52">
        <v>43</v>
      </c>
      <c r="Z259" s="52">
        <v>47</v>
      </c>
      <c r="AA259" s="52">
        <v>34</v>
      </c>
      <c r="AB259" s="52">
        <v>57</v>
      </c>
      <c r="AC259" s="52">
        <v>39</v>
      </c>
      <c r="AD259" s="52">
        <v>30</v>
      </c>
      <c r="AE259" s="52">
        <v>52</v>
      </c>
      <c r="AF259" s="52">
        <v>64</v>
      </c>
      <c r="AG259" s="52">
        <v>68</v>
      </c>
      <c r="AH259" s="52">
        <v>74</v>
      </c>
      <c r="AI259" s="52">
        <v>119</v>
      </c>
      <c r="AJ259" s="52">
        <v>146</v>
      </c>
      <c r="AK259" s="52">
        <v>146</v>
      </c>
      <c r="AL259" s="52">
        <v>156</v>
      </c>
      <c r="AM259" s="52">
        <v>125</v>
      </c>
      <c r="AN259" s="52">
        <v>115</v>
      </c>
      <c r="AO259" s="52">
        <v>134</v>
      </c>
      <c r="AP259" s="52">
        <v>139</v>
      </c>
      <c r="AQ259" s="52">
        <v>107</v>
      </c>
      <c r="AR259" s="52">
        <v>115</v>
      </c>
      <c r="AS259" s="52">
        <v>98</v>
      </c>
      <c r="AT259" s="52">
        <v>69</v>
      </c>
      <c r="AU259" s="52">
        <v>98</v>
      </c>
      <c r="AV259" s="52">
        <v>95</v>
      </c>
      <c r="AW259" s="52">
        <v>93</v>
      </c>
      <c r="AX259" s="52">
        <v>88</v>
      </c>
      <c r="AY259" s="52">
        <v>130</v>
      </c>
      <c r="AZ259" s="52">
        <v>83</v>
      </c>
      <c r="BA259" s="52">
        <v>69</v>
      </c>
      <c r="BB259" s="52">
        <v>72</v>
      </c>
      <c r="BC259" s="52">
        <v>67</v>
      </c>
      <c r="BD259" s="52">
        <v>76</v>
      </c>
      <c r="BE259" s="52">
        <v>37</v>
      </c>
      <c r="BF259" s="52">
        <v>80</v>
      </c>
      <c r="BG259" s="52">
        <v>90</v>
      </c>
      <c r="BH259" s="52">
        <v>62</v>
      </c>
      <c r="BI259" s="52">
        <v>106</v>
      </c>
      <c r="BJ259" s="52">
        <v>60</v>
      </c>
      <c r="BK259" s="52">
        <v>70</v>
      </c>
      <c r="BL259" s="52">
        <v>88</v>
      </c>
      <c r="BM259" s="52">
        <v>111</v>
      </c>
      <c r="BN259" s="52">
        <v>91</v>
      </c>
      <c r="BO259" s="52">
        <v>77</v>
      </c>
      <c r="BP259" s="52">
        <v>66</v>
      </c>
      <c r="BQ259" s="52">
        <v>99</v>
      </c>
      <c r="BR259" s="52">
        <v>83</v>
      </c>
      <c r="BS259" s="52">
        <v>58</v>
      </c>
      <c r="BT259" s="52">
        <v>80</v>
      </c>
      <c r="BU259" s="52">
        <v>72</v>
      </c>
      <c r="BV259" s="52">
        <v>73</v>
      </c>
      <c r="BW259" s="52">
        <v>75</v>
      </c>
      <c r="BX259" s="52">
        <v>51</v>
      </c>
      <c r="BY259" s="52">
        <v>52</v>
      </c>
      <c r="BZ259" s="52">
        <v>55</v>
      </c>
      <c r="CA259" s="52">
        <v>47</v>
      </c>
      <c r="CB259" s="52">
        <v>61</v>
      </c>
      <c r="CC259" s="52">
        <v>37</v>
      </c>
      <c r="CD259" s="52">
        <v>54</v>
      </c>
      <c r="CE259" s="52">
        <v>60</v>
      </c>
      <c r="CF259" s="52">
        <v>26</v>
      </c>
      <c r="CG259" s="52">
        <v>43</v>
      </c>
      <c r="CH259" s="52">
        <v>61</v>
      </c>
      <c r="CI259" s="52">
        <v>42</v>
      </c>
      <c r="CJ259" s="52">
        <v>40</v>
      </c>
      <c r="CK259" s="52">
        <v>24</v>
      </c>
      <c r="CL259" s="52">
        <v>38</v>
      </c>
      <c r="CM259" s="52">
        <v>31</v>
      </c>
      <c r="CN259" s="52">
        <v>22</v>
      </c>
      <c r="CO259" s="52">
        <v>32</v>
      </c>
      <c r="CP259" s="52">
        <v>26</v>
      </c>
      <c r="CQ259" s="52">
        <v>26</v>
      </c>
      <c r="CR259" s="52">
        <v>19</v>
      </c>
      <c r="CS259" s="52">
        <v>9</v>
      </c>
      <c r="CT259" s="52">
        <v>14</v>
      </c>
      <c r="CU259" s="52">
        <v>0</v>
      </c>
      <c r="CV259" s="52">
        <v>12</v>
      </c>
      <c r="CW259" s="52">
        <v>8</v>
      </c>
      <c r="CX259" s="52">
        <v>12</v>
      </c>
      <c r="CY259" s="52">
        <v>59</v>
      </c>
      <c r="CZ259" s="52">
        <v>39</v>
      </c>
      <c r="DA259" s="52">
        <v>44</v>
      </c>
      <c r="DB259" s="52">
        <v>48</v>
      </c>
      <c r="DC259" s="52">
        <v>52</v>
      </c>
      <c r="DD259" s="52">
        <v>49</v>
      </c>
      <c r="DE259" s="52">
        <v>65</v>
      </c>
      <c r="DF259" s="52">
        <v>63</v>
      </c>
      <c r="DG259" s="52">
        <v>51</v>
      </c>
      <c r="DH259" s="52">
        <v>62</v>
      </c>
      <c r="DI259" s="52">
        <v>68</v>
      </c>
      <c r="DJ259" s="52">
        <v>40</v>
      </c>
      <c r="DK259" s="52">
        <v>50</v>
      </c>
      <c r="DL259" s="52">
        <v>49</v>
      </c>
      <c r="DM259" s="52">
        <v>60</v>
      </c>
      <c r="DN259" s="52">
        <v>35</v>
      </c>
      <c r="DO259" s="52">
        <v>37</v>
      </c>
      <c r="DP259" s="52">
        <v>42</v>
      </c>
      <c r="DQ259" s="52">
        <v>35</v>
      </c>
      <c r="DR259" s="52">
        <v>39</v>
      </c>
      <c r="DS259" s="52">
        <v>60</v>
      </c>
      <c r="DT259" s="52">
        <v>61</v>
      </c>
      <c r="DU259" s="52">
        <v>113</v>
      </c>
      <c r="DV259" s="52">
        <v>105</v>
      </c>
      <c r="DW259" s="52">
        <v>129</v>
      </c>
      <c r="DX259" s="52">
        <v>100</v>
      </c>
      <c r="DY259" s="52">
        <v>157</v>
      </c>
      <c r="DZ259" s="52">
        <v>142</v>
      </c>
      <c r="EA259" s="52">
        <v>193</v>
      </c>
      <c r="EB259" s="52">
        <v>150</v>
      </c>
      <c r="EC259" s="52">
        <v>134</v>
      </c>
      <c r="ED259" s="52">
        <v>44</v>
      </c>
      <c r="EE259" s="52">
        <v>51</v>
      </c>
      <c r="EF259" s="52">
        <v>73</v>
      </c>
      <c r="EG259" s="52">
        <v>64</v>
      </c>
      <c r="EH259" s="52">
        <v>76</v>
      </c>
      <c r="EI259" s="52">
        <v>22</v>
      </c>
      <c r="EJ259" s="52">
        <v>36</v>
      </c>
      <c r="EK259" s="52">
        <v>54</v>
      </c>
      <c r="EL259" s="52">
        <v>31</v>
      </c>
      <c r="EM259" s="52">
        <v>48</v>
      </c>
      <c r="EN259" s="52">
        <v>39</v>
      </c>
      <c r="EO259" s="52">
        <v>47</v>
      </c>
      <c r="EP259" s="52">
        <v>37</v>
      </c>
      <c r="EQ259" s="52">
        <v>45</v>
      </c>
      <c r="ER259" s="52">
        <v>49</v>
      </c>
      <c r="ES259" s="52">
        <v>63</v>
      </c>
      <c r="ET259" s="52">
        <v>56</v>
      </c>
      <c r="EU259" s="52">
        <v>53</v>
      </c>
      <c r="EV259" s="52">
        <v>37</v>
      </c>
      <c r="EW259" s="52">
        <v>56</v>
      </c>
      <c r="EX259" s="52">
        <v>79</v>
      </c>
      <c r="EY259" s="52">
        <v>43</v>
      </c>
      <c r="EZ259" s="52">
        <v>85</v>
      </c>
      <c r="FA259" s="52">
        <v>47</v>
      </c>
      <c r="FB259" s="52">
        <v>73</v>
      </c>
      <c r="FC259" s="52">
        <v>56</v>
      </c>
      <c r="FD259" s="52">
        <v>55</v>
      </c>
      <c r="FE259" s="52">
        <v>61</v>
      </c>
      <c r="FF259" s="52">
        <v>66</v>
      </c>
      <c r="FG259" s="52">
        <v>48</v>
      </c>
      <c r="FH259" s="52">
        <v>45</v>
      </c>
      <c r="FI259" s="52">
        <v>40</v>
      </c>
      <c r="FJ259" s="52">
        <v>53</v>
      </c>
      <c r="FK259" s="52">
        <v>44</v>
      </c>
      <c r="FL259" s="52">
        <v>44</v>
      </c>
      <c r="FM259" s="52">
        <v>77</v>
      </c>
      <c r="FN259" s="52">
        <v>49</v>
      </c>
      <c r="FO259" s="52">
        <v>39</v>
      </c>
      <c r="FP259" s="52">
        <v>45</v>
      </c>
      <c r="FQ259" s="52">
        <v>44</v>
      </c>
      <c r="FR259" s="52">
        <v>46</v>
      </c>
      <c r="FS259" s="52">
        <v>60</v>
      </c>
      <c r="FT259" s="52">
        <v>71</v>
      </c>
      <c r="FU259" s="52">
        <v>39</v>
      </c>
      <c r="FV259" s="52">
        <v>26</v>
      </c>
      <c r="FW259" s="52">
        <v>34</v>
      </c>
      <c r="FX259" s="52">
        <v>27</v>
      </c>
      <c r="FY259" s="52">
        <v>25</v>
      </c>
      <c r="FZ259" s="52">
        <v>26</v>
      </c>
      <c r="GA259" s="52">
        <v>33</v>
      </c>
      <c r="GB259" s="52">
        <v>23</v>
      </c>
      <c r="GC259" s="52">
        <v>26</v>
      </c>
      <c r="GD259" s="52">
        <v>22</v>
      </c>
      <c r="GE259" s="52">
        <v>22</v>
      </c>
      <c r="GF259" s="52">
        <v>12</v>
      </c>
      <c r="GG259" s="52">
        <v>25</v>
      </c>
      <c r="GH259" s="52">
        <v>9</v>
      </c>
      <c r="GI259" s="52">
        <v>22</v>
      </c>
      <c r="GJ259" s="52">
        <v>5</v>
      </c>
      <c r="GK259" s="52">
        <v>9</v>
      </c>
      <c r="GL259" s="53">
        <v>57</v>
      </c>
    </row>
    <row r="260" spans="1:194" s="1" customFormat="1" hidden="1" x14ac:dyDescent="0.25">
      <c r="A260" s="31" t="s">
        <v>247</v>
      </c>
      <c r="B260" s="1" t="s">
        <v>492</v>
      </c>
      <c r="C260" s="30" t="str">
        <f t="shared" si="94"/>
        <v>LA England - Colchester</v>
      </c>
      <c r="D260" s="51">
        <f t="shared" si="85"/>
        <v>77274</v>
      </c>
      <c r="E260" s="51">
        <f t="shared" si="86"/>
        <v>78996</v>
      </c>
      <c r="F260" s="52">
        <f t="shared" si="87"/>
        <v>197200</v>
      </c>
      <c r="G260" s="52">
        <f t="shared" si="88"/>
        <v>98344</v>
      </c>
      <c r="H260" s="53">
        <f t="shared" si="89"/>
        <v>98856</v>
      </c>
      <c r="I260" s="53">
        <f t="shared" si="90"/>
        <v>77274</v>
      </c>
      <c r="J260" s="53">
        <f t="shared" si="91"/>
        <v>78996</v>
      </c>
      <c r="K260" s="50">
        <f t="shared" si="92"/>
        <v>21070</v>
      </c>
      <c r="L260" s="51">
        <f t="shared" si="93"/>
        <v>19860</v>
      </c>
      <c r="M260" s="52">
        <v>1083</v>
      </c>
      <c r="N260" s="52">
        <v>1091</v>
      </c>
      <c r="O260" s="52">
        <v>1206</v>
      </c>
      <c r="P260" s="52">
        <v>1158</v>
      </c>
      <c r="Q260" s="52">
        <v>1158</v>
      </c>
      <c r="R260" s="52">
        <v>1229</v>
      </c>
      <c r="S260" s="52">
        <v>1216</v>
      </c>
      <c r="T260" s="52">
        <v>1267</v>
      </c>
      <c r="U260" s="52">
        <v>1254</v>
      </c>
      <c r="V260" s="52">
        <v>1318</v>
      </c>
      <c r="W260" s="52">
        <v>1343</v>
      </c>
      <c r="X260" s="52">
        <v>1171</v>
      </c>
      <c r="Y260" s="52">
        <v>1232</v>
      </c>
      <c r="Z260" s="52">
        <v>1115</v>
      </c>
      <c r="AA260" s="52">
        <v>1138</v>
      </c>
      <c r="AB260" s="52">
        <v>1093</v>
      </c>
      <c r="AC260" s="52">
        <v>1017</v>
      </c>
      <c r="AD260" s="52">
        <v>981</v>
      </c>
      <c r="AE260" s="52">
        <v>1141</v>
      </c>
      <c r="AF260" s="52">
        <v>1733</v>
      </c>
      <c r="AG260" s="52">
        <v>1913</v>
      </c>
      <c r="AH260" s="52">
        <v>1856</v>
      </c>
      <c r="AI260" s="52">
        <v>1815</v>
      </c>
      <c r="AJ260" s="52">
        <v>1626</v>
      </c>
      <c r="AK260" s="52">
        <v>1533</v>
      </c>
      <c r="AL260" s="52">
        <v>1288</v>
      </c>
      <c r="AM260" s="52">
        <v>1495</v>
      </c>
      <c r="AN260" s="52">
        <v>1512</v>
      </c>
      <c r="AO260" s="52">
        <v>1629</v>
      </c>
      <c r="AP260" s="52">
        <v>1689</v>
      </c>
      <c r="AQ260" s="52">
        <v>1475</v>
      </c>
      <c r="AR260" s="52">
        <v>1417</v>
      </c>
      <c r="AS260" s="52">
        <v>1410</v>
      </c>
      <c r="AT260" s="52">
        <v>1244</v>
      </c>
      <c r="AU260" s="52">
        <v>1282</v>
      </c>
      <c r="AV260" s="52">
        <v>1277</v>
      </c>
      <c r="AW260" s="52">
        <v>1298</v>
      </c>
      <c r="AX260" s="52">
        <v>1328</v>
      </c>
      <c r="AY260" s="52">
        <v>1207</v>
      </c>
      <c r="AZ260" s="52">
        <v>1269</v>
      </c>
      <c r="BA260" s="52">
        <v>1262</v>
      </c>
      <c r="BB260" s="52">
        <v>1238</v>
      </c>
      <c r="BC260" s="52">
        <v>1180</v>
      </c>
      <c r="BD260" s="52">
        <v>1278</v>
      </c>
      <c r="BE260" s="52">
        <v>1124</v>
      </c>
      <c r="BF260" s="52">
        <v>1241</v>
      </c>
      <c r="BG260" s="52">
        <v>1191</v>
      </c>
      <c r="BH260" s="52">
        <v>1237</v>
      </c>
      <c r="BI260" s="52">
        <v>1317</v>
      </c>
      <c r="BJ260" s="52">
        <v>1327</v>
      </c>
      <c r="BK260" s="52">
        <v>1237</v>
      </c>
      <c r="BL260" s="52">
        <v>1306</v>
      </c>
      <c r="BM260" s="52">
        <v>1333</v>
      </c>
      <c r="BN260" s="52">
        <v>1231</v>
      </c>
      <c r="BO260" s="52">
        <v>1277</v>
      </c>
      <c r="BP260" s="52">
        <v>1242</v>
      </c>
      <c r="BQ260" s="52">
        <v>1206</v>
      </c>
      <c r="BR260" s="52">
        <v>1167</v>
      </c>
      <c r="BS260" s="52">
        <v>1163</v>
      </c>
      <c r="BT260" s="52">
        <v>1142</v>
      </c>
      <c r="BU260" s="52">
        <v>1044</v>
      </c>
      <c r="BV260" s="52">
        <v>981</v>
      </c>
      <c r="BW260" s="52">
        <v>951</v>
      </c>
      <c r="BX260" s="52">
        <v>871</v>
      </c>
      <c r="BY260" s="52">
        <v>873</v>
      </c>
      <c r="BZ260" s="52">
        <v>809</v>
      </c>
      <c r="CA260" s="52">
        <v>798</v>
      </c>
      <c r="CB260" s="52">
        <v>851</v>
      </c>
      <c r="CC260" s="52">
        <v>887</v>
      </c>
      <c r="CD260" s="52">
        <v>803</v>
      </c>
      <c r="CE260" s="52">
        <v>824</v>
      </c>
      <c r="CF260" s="52">
        <v>859</v>
      </c>
      <c r="CG260" s="52">
        <v>986</v>
      </c>
      <c r="CH260" s="52">
        <v>989</v>
      </c>
      <c r="CI260" s="52">
        <v>765</v>
      </c>
      <c r="CJ260" s="52">
        <v>738</v>
      </c>
      <c r="CK260" s="52">
        <v>681</v>
      </c>
      <c r="CL260" s="52">
        <v>633</v>
      </c>
      <c r="CM260" s="52">
        <v>554</v>
      </c>
      <c r="CN260" s="52">
        <v>419</v>
      </c>
      <c r="CO260" s="52">
        <v>484</v>
      </c>
      <c r="CP260" s="52">
        <v>465</v>
      </c>
      <c r="CQ260" s="52">
        <v>457</v>
      </c>
      <c r="CR260" s="52">
        <v>378</v>
      </c>
      <c r="CS260" s="52">
        <v>337</v>
      </c>
      <c r="CT260" s="52">
        <v>305</v>
      </c>
      <c r="CU260" s="52">
        <v>264</v>
      </c>
      <c r="CV260" s="52">
        <v>249</v>
      </c>
      <c r="CW260" s="52">
        <v>221</v>
      </c>
      <c r="CX260" s="52">
        <v>151</v>
      </c>
      <c r="CY260" s="52">
        <v>511</v>
      </c>
      <c r="CZ260" s="52">
        <v>1003</v>
      </c>
      <c r="DA260" s="52">
        <v>1023</v>
      </c>
      <c r="DB260" s="52">
        <v>1120</v>
      </c>
      <c r="DC260" s="52">
        <v>1121</v>
      </c>
      <c r="DD260" s="52">
        <v>1180</v>
      </c>
      <c r="DE260" s="52">
        <v>1155</v>
      </c>
      <c r="DF260" s="52">
        <v>1221</v>
      </c>
      <c r="DG260" s="52">
        <v>1213</v>
      </c>
      <c r="DH260" s="52">
        <v>1285</v>
      </c>
      <c r="DI260" s="52">
        <v>1080</v>
      </c>
      <c r="DJ260" s="52">
        <v>1122</v>
      </c>
      <c r="DK260" s="52">
        <v>1164</v>
      </c>
      <c r="DL260" s="52">
        <v>1123</v>
      </c>
      <c r="DM260" s="52">
        <v>1071</v>
      </c>
      <c r="DN260" s="52">
        <v>1003</v>
      </c>
      <c r="DO260" s="52">
        <v>1012</v>
      </c>
      <c r="DP260" s="52">
        <v>1022</v>
      </c>
      <c r="DQ260" s="52">
        <v>942</v>
      </c>
      <c r="DR260" s="52">
        <v>1064</v>
      </c>
      <c r="DS260" s="52">
        <v>1531</v>
      </c>
      <c r="DT260" s="52">
        <v>1634</v>
      </c>
      <c r="DU260" s="52">
        <v>1723</v>
      </c>
      <c r="DV260" s="52">
        <v>1431</v>
      </c>
      <c r="DW260" s="52">
        <v>1346</v>
      </c>
      <c r="DX260" s="52">
        <v>1265</v>
      </c>
      <c r="DY260" s="52">
        <v>1202</v>
      </c>
      <c r="DZ260" s="52">
        <v>1443</v>
      </c>
      <c r="EA260" s="52">
        <v>1467</v>
      </c>
      <c r="EB260" s="52">
        <v>1474</v>
      </c>
      <c r="EC260" s="52">
        <v>1585</v>
      </c>
      <c r="ED260" s="52">
        <v>1535</v>
      </c>
      <c r="EE260" s="52">
        <v>1467</v>
      </c>
      <c r="EF260" s="52">
        <v>1434</v>
      </c>
      <c r="EG260" s="52">
        <v>1329</v>
      </c>
      <c r="EH260" s="52">
        <v>1335</v>
      </c>
      <c r="EI260" s="52">
        <v>1311</v>
      </c>
      <c r="EJ260" s="52">
        <v>1243</v>
      </c>
      <c r="EK260" s="52">
        <v>1354</v>
      </c>
      <c r="EL260" s="52">
        <v>1317</v>
      </c>
      <c r="EM260" s="52">
        <v>1281</v>
      </c>
      <c r="EN260" s="52">
        <v>1291</v>
      </c>
      <c r="EO260" s="52">
        <v>1198</v>
      </c>
      <c r="EP260" s="52">
        <v>1209</v>
      </c>
      <c r="EQ260" s="52">
        <v>1103</v>
      </c>
      <c r="ER260" s="52">
        <v>1146</v>
      </c>
      <c r="ES260" s="52">
        <v>1203</v>
      </c>
      <c r="ET260" s="52">
        <v>1165</v>
      </c>
      <c r="EU260" s="52">
        <v>1227</v>
      </c>
      <c r="EV260" s="52">
        <v>1237</v>
      </c>
      <c r="EW260" s="52">
        <v>1339</v>
      </c>
      <c r="EX260" s="52">
        <v>1229</v>
      </c>
      <c r="EY260" s="52">
        <v>1322</v>
      </c>
      <c r="EZ260" s="52">
        <v>1292</v>
      </c>
      <c r="FA260" s="52">
        <v>1283</v>
      </c>
      <c r="FB260" s="52">
        <v>1393</v>
      </c>
      <c r="FC260" s="52">
        <v>1262</v>
      </c>
      <c r="FD260" s="52">
        <v>1280</v>
      </c>
      <c r="FE260" s="52">
        <v>1221</v>
      </c>
      <c r="FF260" s="52">
        <v>1128</v>
      </c>
      <c r="FG260" s="52">
        <v>1066</v>
      </c>
      <c r="FH260" s="52">
        <v>1084</v>
      </c>
      <c r="FI260" s="52">
        <v>1044</v>
      </c>
      <c r="FJ260" s="52">
        <v>1033</v>
      </c>
      <c r="FK260" s="52">
        <v>932</v>
      </c>
      <c r="FL260" s="52">
        <v>900</v>
      </c>
      <c r="FM260" s="52">
        <v>939</v>
      </c>
      <c r="FN260" s="52">
        <v>953</v>
      </c>
      <c r="FO260" s="52">
        <v>978</v>
      </c>
      <c r="FP260" s="52">
        <v>858</v>
      </c>
      <c r="FQ260" s="52">
        <v>937</v>
      </c>
      <c r="FR260" s="52">
        <v>983</v>
      </c>
      <c r="FS260" s="52">
        <v>1053</v>
      </c>
      <c r="FT260" s="52">
        <v>1126</v>
      </c>
      <c r="FU260" s="52">
        <v>1178</v>
      </c>
      <c r="FV260" s="52">
        <v>831</v>
      </c>
      <c r="FW260" s="52">
        <v>809</v>
      </c>
      <c r="FX260" s="52">
        <v>827</v>
      </c>
      <c r="FY260" s="52">
        <v>724</v>
      </c>
      <c r="FZ260" s="52">
        <v>644</v>
      </c>
      <c r="GA260" s="52">
        <v>577</v>
      </c>
      <c r="GB260" s="52">
        <v>574</v>
      </c>
      <c r="GC260" s="52">
        <v>544</v>
      </c>
      <c r="GD260" s="52">
        <v>502</v>
      </c>
      <c r="GE260" s="52">
        <v>459</v>
      </c>
      <c r="GF260" s="52">
        <v>428</v>
      </c>
      <c r="GG260" s="52">
        <v>394</v>
      </c>
      <c r="GH260" s="52">
        <v>372</v>
      </c>
      <c r="GI260" s="52">
        <v>346</v>
      </c>
      <c r="GJ260" s="52">
        <v>294</v>
      </c>
      <c r="GK260" s="52">
        <v>294</v>
      </c>
      <c r="GL260" s="53">
        <v>1014</v>
      </c>
    </row>
    <row r="261" spans="1:194" s="1" customFormat="1" hidden="1" x14ac:dyDescent="0.25">
      <c r="A261" s="31" t="s">
        <v>247</v>
      </c>
      <c r="B261" s="1" t="s">
        <v>493</v>
      </c>
      <c r="C261" s="30" t="str">
        <f t="shared" si="94"/>
        <v>LA England - Copeland</v>
      </c>
      <c r="D261" s="51">
        <f t="shared" si="85"/>
        <v>27279</v>
      </c>
      <c r="E261" s="51">
        <f t="shared" si="86"/>
        <v>27929</v>
      </c>
      <c r="F261" s="52">
        <f t="shared" si="87"/>
        <v>68041</v>
      </c>
      <c r="G261" s="52">
        <f t="shared" si="88"/>
        <v>33907</v>
      </c>
      <c r="H261" s="53">
        <f t="shared" si="89"/>
        <v>34134</v>
      </c>
      <c r="I261" s="53">
        <f t="shared" si="90"/>
        <v>27279</v>
      </c>
      <c r="J261" s="53">
        <f t="shared" si="91"/>
        <v>27929</v>
      </c>
      <c r="K261" s="50">
        <f t="shared" si="92"/>
        <v>6628</v>
      </c>
      <c r="L261" s="51">
        <f t="shared" si="93"/>
        <v>6205</v>
      </c>
      <c r="M261" s="52">
        <v>303</v>
      </c>
      <c r="N261" s="52">
        <v>323</v>
      </c>
      <c r="O261" s="52">
        <v>297</v>
      </c>
      <c r="P261" s="52">
        <v>367</v>
      </c>
      <c r="Q261" s="52">
        <v>346</v>
      </c>
      <c r="R261" s="52">
        <v>367</v>
      </c>
      <c r="S261" s="52">
        <v>375</v>
      </c>
      <c r="T261" s="52">
        <v>426</v>
      </c>
      <c r="U261" s="52">
        <v>406</v>
      </c>
      <c r="V261" s="52">
        <v>391</v>
      </c>
      <c r="W261" s="52">
        <v>392</v>
      </c>
      <c r="X261" s="52">
        <v>369</v>
      </c>
      <c r="Y261" s="52">
        <v>378</v>
      </c>
      <c r="Z261" s="52">
        <v>417</v>
      </c>
      <c r="AA261" s="52">
        <v>422</v>
      </c>
      <c r="AB261" s="52">
        <v>317</v>
      </c>
      <c r="AC261" s="52">
        <v>361</v>
      </c>
      <c r="AD261" s="52">
        <v>371</v>
      </c>
      <c r="AE261" s="52">
        <v>315</v>
      </c>
      <c r="AF261" s="52">
        <v>317</v>
      </c>
      <c r="AG261" s="52">
        <v>302</v>
      </c>
      <c r="AH261" s="52">
        <v>284</v>
      </c>
      <c r="AI261" s="52">
        <v>339</v>
      </c>
      <c r="AJ261" s="52">
        <v>365</v>
      </c>
      <c r="AK261" s="52">
        <v>398</v>
      </c>
      <c r="AL261" s="52">
        <v>388</v>
      </c>
      <c r="AM261" s="52">
        <v>419</v>
      </c>
      <c r="AN261" s="52">
        <v>396</v>
      </c>
      <c r="AO261" s="52">
        <v>467</v>
      </c>
      <c r="AP261" s="52">
        <v>360</v>
      </c>
      <c r="AQ261" s="52">
        <v>340</v>
      </c>
      <c r="AR261" s="52">
        <v>385</v>
      </c>
      <c r="AS261" s="52">
        <v>356</v>
      </c>
      <c r="AT261" s="52">
        <v>344</v>
      </c>
      <c r="AU261" s="52">
        <v>388</v>
      </c>
      <c r="AV261" s="52">
        <v>378</v>
      </c>
      <c r="AW261" s="52">
        <v>329</v>
      </c>
      <c r="AX261" s="52">
        <v>369</v>
      </c>
      <c r="AY261" s="52">
        <v>384</v>
      </c>
      <c r="AZ261" s="52">
        <v>335</v>
      </c>
      <c r="BA261" s="52">
        <v>393</v>
      </c>
      <c r="BB261" s="52">
        <v>326</v>
      </c>
      <c r="BC261" s="52">
        <v>337</v>
      </c>
      <c r="BD261" s="52">
        <v>315</v>
      </c>
      <c r="BE261" s="52">
        <v>342</v>
      </c>
      <c r="BF261" s="52">
        <v>354</v>
      </c>
      <c r="BG261" s="52">
        <v>357</v>
      </c>
      <c r="BH261" s="52">
        <v>426</v>
      </c>
      <c r="BI261" s="52">
        <v>453</v>
      </c>
      <c r="BJ261" s="52">
        <v>458</v>
      </c>
      <c r="BK261" s="52">
        <v>488</v>
      </c>
      <c r="BL261" s="52">
        <v>510</v>
      </c>
      <c r="BM261" s="52">
        <v>506</v>
      </c>
      <c r="BN261" s="52">
        <v>523</v>
      </c>
      <c r="BO261" s="52">
        <v>582</v>
      </c>
      <c r="BP261" s="52">
        <v>591</v>
      </c>
      <c r="BQ261" s="52">
        <v>503</v>
      </c>
      <c r="BR261" s="52">
        <v>582</v>
      </c>
      <c r="BS261" s="52">
        <v>583</v>
      </c>
      <c r="BT261" s="52">
        <v>555</v>
      </c>
      <c r="BU261" s="52">
        <v>544</v>
      </c>
      <c r="BV261" s="52">
        <v>547</v>
      </c>
      <c r="BW261" s="52">
        <v>491</v>
      </c>
      <c r="BX261" s="52">
        <v>482</v>
      </c>
      <c r="BY261" s="52">
        <v>533</v>
      </c>
      <c r="BZ261" s="52">
        <v>451</v>
      </c>
      <c r="CA261" s="52">
        <v>485</v>
      </c>
      <c r="CB261" s="52">
        <v>395</v>
      </c>
      <c r="CC261" s="52">
        <v>399</v>
      </c>
      <c r="CD261" s="52">
        <v>433</v>
      </c>
      <c r="CE261" s="52">
        <v>414</v>
      </c>
      <c r="CF261" s="52">
        <v>460</v>
      </c>
      <c r="CG261" s="52">
        <v>514</v>
      </c>
      <c r="CH261" s="52">
        <v>470</v>
      </c>
      <c r="CI261" s="52">
        <v>334</v>
      </c>
      <c r="CJ261" s="52">
        <v>340</v>
      </c>
      <c r="CK261" s="52">
        <v>375</v>
      </c>
      <c r="CL261" s="52">
        <v>265</v>
      </c>
      <c r="CM261" s="52">
        <v>284</v>
      </c>
      <c r="CN261" s="52">
        <v>248</v>
      </c>
      <c r="CO261" s="52">
        <v>231</v>
      </c>
      <c r="CP261" s="52">
        <v>203</v>
      </c>
      <c r="CQ261" s="52">
        <v>185</v>
      </c>
      <c r="CR261" s="52">
        <v>205</v>
      </c>
      <c r="CS261" s="52">
        <v>173</v>
      </c>
      <c r="CT261" s="52">
        <v>143</v>
      </c>
      <c r="CU261" s="52">
        <v>91</v>
      </c>
      <c r="CV261" s="52">
        <v>80</v>
      </c>
      <c r="CW261" s="52">
        <v>103</v>
      </c>
      <c r="CX261" s="52">
        <v>66</v>
      </c>
      <c r="CY261" s="52">
        <v>193</v>
      </c>
      <c r="CZ261" s="52">
        <v>285</v>
      </c>
      <c r="DA261" s="52">
        <v>296</v>
      </c>
      <c r="DB261" s="52">
        <v>326</v>
      </c>
      <c r="DC261" s="52">
        <v>332</v>
      </c>
      <c r="DD261" s="52">
        <v>385</v>
      </c>
      <c r="DE261" s="52">
        <v>342</v>
      </c>
      <c r="DF261" s="52">
        <v>353</v>
      </c>
      <c r="DG261" s="52">
        <v>352</v>
      </c>
      <c r="DH261" s="52">
        <v>381</v>
      </c>
      <c r="DI261" s="52">
        <v>359</v>
      </c>
      <c r="DJ261" s="52">
        <v>378</v>
      </c>
      <c r="DK261" s="52">
        <v>328</v>
      </c>
      <c r="DL261" s="52">
        <v>380</v>
      </c>
      <c r="DM261" s="52">
        <v>327</v>
      </c>
      <c r="DN261" s="52">
        <v>357</v>
      </c>
      <c r="DO261" s="52">
        <v>341</v>
      </c>
      <c r="DP261" s="52">
        <v>348</v>
      </c>
      <c r="DQ261" s="52">
        <v>335</v>
      </c>
      <c r="DR261" s="52">
        <v>334</v>
      </c>
      <c r="DS261" s="52">
        <v>246</v>
      </c>
      <c r="DT261" s="52">
        <v>244</v>
      </c>
      <c r="DU261" s="52">
        <v>293</v>
      </c>
      <c r="DV261" s="52">
        <v>335</v>
      </c>
      <c r="DW261" s="52">
        <v>339</v>
      </c>
      <c r="DX261" s="52">
        <v>317</v>
      </c>
      <c r="DY261" s="52">
        <v>353</v>
      </c>
      <c r="DZ261" s="52">
        <v>314</v>
      </c>
      <c r="EA261" s="52">
        <v>375</v>
      </c>
      <c r="EB261" s="52">
        <v>378</v>
      </c>
      <c r="EC261" s="52">
        <v>401</v>
      </c>
      <c r="ED261" s="52">
        <v>425</v>
      </c>
      <c r="EE261" s="52">
        <v>402</v>
      </c>
      <c r="EF261" s="52">
        <v>413</v>
      </c>
      <c r="EG261" s="52">
        <v>396</v>
      </c>
      <c r="EH261" s="52">
        <v>377</v>
      </c>
      <c r="EI261" s="52">
        <v>355</v>
      </c>
      <c r="EJ261" s="52">
        <v>372</v>
      </c>
      <c r="EK261" s="52">
        <v>400</v>
      </c>
      <c r="EL261" s="52">
        <v>376</v>
      </c>
      <c r="EM261" s="52">
        <v>411</v>
      </c>
      <c r="EN261" s="52">
        <v>383</v>
      </c>
      <c r="EO261" s="52">
        <v>390</v>
      </c>
      <c r="EP261" s="52">
        <v>348</v>
      </c>
      <c r="EQ261" s="52">
        <v>306</v>
      </c>
      <c r="ER261" s="52">
        <v>405</v>
      </c>
      <c r="ES261" s="52">
        <v>397</v>
      </c>
      <c r="ET261" s="52">
        <v>433</v>
      </c>
      <c r="EU261" s="52">
        <v>441</v>
      </c>
      <c r="EV261" s="52">
        <v>437</v>
      </c>
      <c r="EW261" s="52">
        <v>546</v>
      </c>
      <c r="EX261" s="52">
        <v>481</v>
      </c>
      <c r="EY261" s="52">
        <v>524</v>
      </c>
      <c r="EZ261" s="52">
        <v>516</v>
      </c>
      <c r="FA261" s="52">
        <v>559</v>
      </c>
      <c r="FB261" s="52">
        <v>563</v>
      </c>
      <c r="FC261" s="52">
        <v>548</v>
      </c>
      <c r="FD261" s="52">
        <v>635</v>
      </c>
      <c r="FE261" s="52">
        <v>540</v>
      </c>
      <c r="FF261" s="52">
        <v>529</v>
      </c>
      <c r="FG261" s="52">
        <v>521</v>
      </c>
      <c r="FH261" s="52">
        <v>504</v>
      </c>
      <c r="FI261" s="52">
        <v>473</v>
      </c>
      <c r="FJ261" s="52">
        <v>510</v>
      </c>
      <c r="FK261" s="52">
        <v>497</v>
      </c>
      <c r="FL261" s="52">
        <v>504</v>
      </c>
      <c r="FM261" s="52">
        <v>439</v>
      </c>
      <c r="FN261" s="52">
        <v>393</v>
      </c>
      <c r="FO261" s="52">
        <v>445</v>
      </c>
      <c r="FP261" s="52">
        <v>410</v>
      </c>
      <c r="FQ261" s="52">
        <v>488</v>
      </c>
      <c r="FR261" s="52">
        <v>418</v>
      </c>
      <c r="FS261" s="52">
        <v>421</v>
      </c>
      <c r="FT261" s="52">
        <v>458</v>
      </c>
      <c r="FU261" s="52">
        <v>465</v>
      </c>
      <c r="FV261" s="52">
        <v>325</v>
      </c>
      <c r="FW261" s="52">
        <v>332</v>
      </c>
      <c r="FX261" s="52">
        <v>314</v>
      </c>
      <c r="FY261" s="52">
        <v>299</v>
      </c>
      <c r="FZ261" s="52">
        <v>307</v>
      </c>
      <c r="GA261" s="52">
        <v>253</v>
      </c>
      <c r="GB261" s="52">
        <v>271</v>
      </c>
      <c r="GC261" s="52">
        <v>236</v>
      </c>
      <c r="GD261" s="52">
        <v>278</v>
      </c>
      <c r="GE261" s="52">
        <v>224</v>
      </c>
      <c r="GF261" s="52">
        <v>172</v>
      </c>
      <c r="GG261" s="52">
        <v>180</v>
      </c>
      <c r="GH261" s="52">
        <v>129</v>
      </c>
      <c r="GI261" s="52">
        <v>154</v>
      </c>
      <c r="GJ261" s="52">
        <v>147</v>
      </c>
      <c r="GK261" s="52">
        <v>98</v>
      </c>
      <c r="GL261" s="53">
        <v>427</v>
      </c>
    </row>
    <row r="262" spans="1:194" s="1" customFormat="1" hidden="1" x14ac:dyDescent="0.25">
      <c r="A262" s="31" t="s">
        <v>247</v>
      </c>
      <c r="B262" s="1" t="s">
        <v>494</v>
      </c>
      <c r="C262" s="30" t="str">
        <f t="shared" si="94"/>
        <v>LA England - Corby</v>
      </c>
      <c r="D262" s="51">
        <f t="shared" si="85"/>
        <v>26747</v>
      </c>
      <c r="E262" s="51">
        <f t="shared" si="86"/>
        <v>28104</v>
      </c>
      <c r="F262" s="52">
        <f t="shared" si="87"/>
        <v>73053</v>
      </c>
      <c r="G262" s="52">
        <f t="shared" si="88"/>
        <v>35996</v>
      </c>
      <c r="H262" s="53">
        <f t="shared" si="89"/>
        <v>37057</v>
      </c>
      <c r="I262" s="53">
        <f t="shared" si="90"/>
        <v>26747</v>
      </c>
      <c r="J262" s="53">
        <f t="shared" si="91"/>
        <v>28104</v>
      </c>
      <c r="K262" s="50">
        <f t="shared" si="92"/>
        <v>9249</v>
      </c>
      <c r="L262" s="51">
        <f t="shared" si="93"/>
        <v>8953</v>
      </c>
      <c r="M262" s="52">
        <v>457</v>
      </c>
      <c r="N262" s="52">
        <v>476</v>
      </c>
      <c r="O262" s="52">
        <v>455</v>
      </c>
      <c r="P262" s="52">
        <v>569</v>
      </c>
      <c r="Q262" s="52">
        <v>576</v>
      </c>
      <c r="R262" s="52">
        <v>605</v>
      </c>
      <c r="S262" s="52">
        <v>582</v>
      </c>
      <c r="T262" s="52">
        <v>547</v>
      </c>
      <c r="U262" s="52">
        <v>580</v>
      </c>
      <c r="V262" s="52">
        <v>583</v>
      </c>
      <c r="W262" s="52">
        <v>551</v>
      </c>
      <c r="X262" s="52">
        <v>520</v>
      </c>
      <c r="Y262" s="52">
        <v>506</v>
      </c>
      <c r="Z262" s="52">
        <v>500</v>
      </c>
      <c r="AA262" s="52">
        <v>442</v>
      </c>
      <c r="AB262" s="52">
        <v>424</v>
      </c>
      <c r="AC262" s="52">
        <v>456</v>
      </c>
      <c r="AD262" s="52">
        <v>420</v>
      </c>
      <c r="AE262" s="52">
        <v>350</v>
      </c>
      <c r="AF262" s="52">
        <v>325</v>
      </c>
      <c r="AG262" s="52">
        <v>339</v>
      </c>
      <c r="AH262" s="52">
        <v>370</v>
      </c>
      <c r="AI262" s="52">
        <v>352</v>
      </c>
      <c r="AJ262" s="52">
        <v>395</v>
      </c>
      <c r="AK262" s="52">
        <v>398</v>
      </c>
      <c r="AL262" s="52">
        <v>410</v>
      </c>
      <c r="AM262" s="52">
        <v>407</v>
      </c>
      <c r="AN262" s="52">
        <v>506</v>
      </c>
      <c r="AO262" s="52">
        <v>428</v>
      </c>
      <c r="AP262" s="52">
        <v>483</v>
      </c>
      <c r="AQ262" s="52">
        <v>486</v>
      </c>
      <c r="AR262" s="52">
        <v>535</v>
      </c>
      <c r="AS262" s="52">
        <v>507</v>
      </c>
      <c r="AT262" s="52">
        <v>503</v>
      </c>
      <c r="AU262" s="52">
        <v>552</v>
      </c>
      <c r="AV262" s="52">
        <v>611</v>
      </c>
      <c r="AW262" s="52">
        <v>573</v>
      </c>
      <c r="AX262" s="52">
        <v>584</v>
      </c>
      <c r="AY262" s="52">
        <v>582</v>
      </c>
      <c r="AZ262" s="52">
        <v>624</v>
      </c>
      <c r="BA262" s="52">
        <v>552</v>
      </c>
      <c r="BB262" s="52">
        <v>554</v>
      </c>
      <c r="BC262" s="52">
        <v>472</v>
      </c>
      <c r="BD262" s="52">
        <v>465</v>
      </c>
      <c r="BE262" s="52">
        <v>497</v>
      </c>
      <c r="BF262" s="52">
        <v>453</v>
      </c>
      <c r="BG262" s="52">
        <v>446</v>
      </c>
      <c r="BH262" s="52">
        <v>455</v>
      </c>
      <c r="BI262" s="52">
        <v>454</v>
      </c>
      <c r="BJ262" s="52">
        <v>454</v>
      </c>
      <c r="BK262" s="52">
        <v>453</v>
      </c>
      <c r="BL262" s="52">
        <v>514</v>
      </c>
      <c r="BM262" s="52">
        <v>467</v>
      </c>
      <c r="BN262" s="52">
        <v>504</v>
      </c>
      <c r="BO262" s="52">
        <v>505</v>
      </c>
      <c r="BP262" s="52">
        <v>550</v>
      </c>
      <c r="BQ262" s="52">
        <v>456</v>
      </c>
      <c r="BR262" s="52">
        <v>531</v>
      </c>
      <c r="BS262" s="52">
        <v>488</v>
      </c>
      <c r="BT262" s="52">
        <v>476</v>
      </c>
      <c r="BU262" s="52">
        <v>441</v>
      </c>
      <c r="BV262" s="52">
        <v>418</v>
      </c>
      <c r="BW262" s="52">
        <v>390</v>
      </c>
      <c r="BX262" s="52">
        <v>358</v>
      </c>
      <c r="BY262" s="52">
        <v>352</v>
      </c>
      <c r="BZ262" s="52">
        <v>336</v>
      </c>
      <c r="CA262" s="52">
        <v>309</v>
      </c>
      <c r="CB262" s="52">
        <v>351</v>
      </c>
      <c r="CC262" s="52">
        <v>275</v>
      </c>
      <c r="CD262" s="52">
        <v>289</v>
      </c>
      <c r="CE262" s="52">
        <v>273</v>
      </c>
      <c r="CF262" s="52">
        <v>264</v>
      </c>
      <c r="CG262" s="52">
        <v>277</v>
      </c>
      <c r="CH262" s="52">
        <v>297</v>
      </c>
      <c r="CI262" s="52">
        <v>234</v>
      </c>
      <c r="CJ262" s="52">
        <v>205</v>
      </c>
      <c r="CK262" s="52">
        <v>185</v>
      </c>
      <c r="CL262" s="52">
        <v>169</v>
      </c>
      <c r="CM262" s="52">
        <v>163</v>
      </c>
      <c r="CN262" s="52">
        <v>135</v>
      </c>
      <c r="CO262" s="52">
        <v>129</v>
      </c>
      <c r="CP262" s="52">
        <v>116</v>
      </c>
      <c r="CQ262" s="52">
        <v>131</v>
      </c>
      <c r="CR262" s="52">
        <v>117</v>
      </c>
      <c r="CS262" s="52">
        <v>92</v>
      </c>
      <c r="CT262" s="52">
        <v>90</v>
      </c>
      <c r="CU262" s="52">
        <v>57</v>
      </c>
      <c r="CV262" s="52">
        <v>60</v>
      </c>
      <c r="CW262" s="52">
        <v>34</v>
      </c>
      <c r="CX262" s="52">
        <v>36</v>
      </c>
      <c r="CY262" s="52">
        <v>98</v>
      </c>
      <c r="CZ262" s="52">
        <v>484</v>
      </c>
      <c r="DA262" s="52">
        <v>472</v>
      </c>
      <c r="DB262" s="52">
        <v>514</v>
      </c>
      <c r="DC262" s="52">
        <v>525</v>
      </c>
      <c r="DD262" s="52">
        <v>486</v>
      </c>
      <c r="DE262" s="52">
        <v>526</v>
      </c>
      <c r="DF262" s="52">
        <v>520</v>
      </c>
      <c r="DG262" s="52">
        <v>532</v>
      </c>
      <c r="DH262" s="52">
        <v>592</v>
      </c>
      <c r="DI262" s="52">
        <v>533</v>
      </c>
      <c r="DJ262" s="52">
        <v>536</v>
      </c>
      <c r="DK262" s="52">
        <v>545</v>
      </c>
      <c r="DL262" s="52">
        <v>477</v>
      </c>
      <c r="DM262" s="52">
        <v>547</v>
      </c>
      <c r="DN262" s="52">
        <v>469</v>
      </c>
      <c r="DO262" s="52">
        <v>401</v>
      </c>
      <c r="DP262" s="52">
        <v>408</v>
      </c>
      <c r="DQ262" s="52">
        <v>386</v>
      </c>
      <c r="DR262" s="52">
        <v>380</v>
      </c>
      <c r="DS262" s="52">
        <v>271</v>
      </c>
      <c r="DT262" s="52">
        <v>293</v>
      </c>
      <c r="DU262" s="52">
        <v>348</v>
      </c>
      <c r="DV262" s="52">
        <v>309</v>
      </c>
      <c r="DW262" s="52">
        <v>407</v>
      </c>
      <c r="DX262" s="52">
        <v>350</v>
      </c>
      <c r="DY262" s="52">
        <v>399</v>
      </c>
      <c r="DZ262" s="52">
        <v>448</v>
      </c>
      <c r="EA262" s="52">
        <v>538</v>
      </c>
      <c r="EB262" s="52">
        <v>494</v>
      </c>
      <c r="EC262" s="52">
        <v>502</v>
      </c>
      <c r="ED262" s="52">
        <v>597</v>
      </c>
      <c r="EE262" s="52">
        <v>554</v>
      </c>
      <c r="EF262" s="52">
        <v>541</v>
      </c>
      <c r="EG262" s="52">
        <v>595</v>
      </c>
      <c r="EH262" s="52">
        <v>625</v>
      </c>
      <c r="EI262" s="52">
        <v>685</v>
      </c>
      <c r="EJ262" s="52">
        <v>571</v>
      </c>
      <c r="EK262" s="52">
        <v>659</v>
      </c>
      <c r="EL262" s="52">
        <v>614</v>
      </c>
      <c r="EM262" s="52">
        <v>517</v>
      </c>
      <c r="EN262" s="52">
        <v>532</v>
      </c>
      <c r="EO262" s="52">
        <v>503</v>
      </c>
      <c r="EP262" s="52">
        <v>444</v>
      </c>
      <c r="EQ262" s="52">
        <v>429</v>
      </c>
      <c r="ER262" s="52">
        <v>457</v>
      </c>
      <c r="ES262" s="52">
        <v>474</v>
      </c>
      <c r="ET262" s="52">
        <v>443</v>
      </c>
      <c r="EU262" s="52">
        <v>425</v>
      </c>
      <c r="EV262" s="52">
        <v>418</v>
      </c>
      <c r="EW262" s="52">
        <v>527</v>
      </c>
      <c r="EX262" s="52">
        <v>421</v>
      </c>
      <c r="EY262" s="52">
        <v>523</v>
      </c>
      <c r="EZ262" s="52">
        <v>538</v>
      </c>
      <c r="FA262" s="52">
        <v>484</v>
      </c>
      <c r="FB262" s="52">
        <v>534</v>
      </c>
      <c r="FC262" s="52">
        <v>533</v>
      </c>
      <c r="FD262" s="52">
        <v>522</v>
      </c>
      <c r="FE262" s="52">
        <v>497</v>
      </c>
      <c r="FF262" s="52">
        <v>450</v>
      </c>
      <c r="FG262" s="52">
        <v>456</v>
      </c>
      <c r="FH262" s="52">
        <v>433</v>
      </c>
      <c r="FI262" s="52">
        <v>419</v>
      </c>
      <c r="FJ262" s="52">
        <v>430</v>
      </c>
      <c r="FK262" s="52">
        <v>401</v>
      </c>
      <c r="FL262" s="52">
        <v>357</v>
      </c>
      <c r="FM262" s="52">
        <v>388</v>
      </c>
      <c r="FN262" s="52">
        <v>377</v>
      </c>
      <c r="FO262" s="52">
        <v>351</v>
      </c>
      <c r="FP262" s="52">
        <v>292</v>
      </c>
      <c r="FQ262" s="52">
        <v>326</v>
      </c>
      <c r="FR262" s="52">
        <v>290</v>
      </c>
      <c r="FS262" s="52">
        <v>325</v>
      </c>
      <c r="FT262" s="52">
        <v>283</v>
      </c>
      <c r="FU262" s="52">
        <v>356</v>
      </c>
      <c r="FV262" s="52">
        <v>260</v>
      </c>
      <c r="FW262" s="52">
        <v>238</v>
      </c>
      <c r="FX262" s="52">
        <v>247</v>
      </c>
      <c r="FY262" s="52">
        <v>220</v>
      </c>
      <c r="FZ262" s="52">
        <v>203</v>
      </c>
      <c r="GA262" s="52">
        <v>149</v>
      </c>
      <c r="GB262" s="52">
        <v>174</v>
      </c>
      <c r="GC262" s="52">
        <v>171</v>
      </c>
      <c r="GD262" s="52">
        <v>139</v>
      </c>
      <c r="GE262" s="52">
        <v>121</v>
      </c>
      <c r="GF262" s="52">
        <v>141</v>
      </c>
      <c r="GG262" s="52">
        <v>96</v>
      </c>
      <c r="GH262" s="52">
        <v>95</v>
      </c>
      <c r="GI262" s="52">
        <v>98</v>
      </c>
      <c r="GJ262" s="52">
        <v>83</v>
      </c>
      <c r="GK262" s="52">
        <v>66</v>
      </c>
      <c r="GL262" s="53">
        <v>268</v>
      </c>
    </row>
    <row r="263" spans="1:194" s="1" customFormat="1" hidden="1" x14ac:dyDescent="0.25">
      <c r="A263" s="31" t="s">
        <v>247</v>
      </c>
      <c r="B263" s="1" t="s">
        <v>495</v>
      </c>
      <c r="C263" s="30" t="str">
        <f t="shared" si="94"/>
        <v>LA England - Cornwall</v>
      </c>
      <c r="D263" s="51">
        <f t="shared" si="85"/>
        <v>222372</v>
      </c>
      <c r="E263" s="51">
        <f t="shared" si="86"/>
        <v>241973</v>
      </c>
      <c r="F263" s="52">
        <f t="shared" si="87"/>
        <v>573299</v>
      </c>
      <c r="G263" s="52">
        <f t="shared" si="88"/>
        <v>278403</v>
      </c>
      <c r="H263" s="53">
        <f t="shared" si="89"/>
        <v>294896</v>
      </c>
      <c r="I263" s="53">
        <f t="shared" si="90"/>
        <v>222372</v>
      </c>
      <c r="J263" s="53">
        <f t="shared" si="91"/>
        <v>241973</v>
      </c>
      <c r="K263" s="50">
        <f t="shared" si="92"/>
        <v>56031</v>
      </c>
      <c r="L263" s="51">
        <f t="shared" si="93"/>
        <v>52923</v>
      </c>
      <c r="M263" s="52">
        <v>2486</v>
      </c>
      <c r="N263" s="52">
        <v>2598</v>
      </c>
      <c r="O263" s="52">
        <v>2884</v>
      </c>
      <c r="P263" s="52">
        <v>2943</v>
      </c>
      <c r="Q263" s="52">
        <v>3088</v>
      </c>
      <c r="R263" s="52">
        <v>3113</v>
      </c>
      <c r="S263" s="52">
        <v>3134</v>
      </c>
      <c r="T263" s="52">
        <v>3361</v>
      </c>
      <c r="U263" s="52">
        <v>3474</v>
      </c>
      <c r="V263" s="52">
        <v>3478</v>
      </c>
      <c r="W263" s="52">
        <v>3248</v>
      </c>
      <c r="X263" s="52">
        <v>3324</v>
      </c>
      <c r="Y263" s="52">
        <v>3208</v>
      </c>
      <c r="Z263" s="52">
        <v>3326</v>
      </c>
      <c r="AA263" s="52">
        <v>3182</v>
      </c>
      <c r="AB263" s="52">
        <v>3087</v>
      </c>
      <c r="AC263" s="52">
        <v>3039</v>
      </c>
      <c r="AD263" s="52">
        <v>3058</v>
      </c>
      <c r="AE263" s="52">
        <v>3056</v>
      </c>
      <c r="AF263" s="52">
        <v>3242</v>
      </c>
      <c r="AG263" s="52">
        <v>3035</v>
      </c>
      <c r="AH263" s="52">
        <v>3102</v>
      </c>
      <c r="AI263" s="52">
        <v>3180</v>
      </c>
      <c r="AJ263" s="52">
        <v>3043</v>
      </c>
      <c r="AK263" s="52">
        <v>3039</v>
      </c>
      <c r="AL263" s="52">
        <v>2824</v>
      </c>
      <c r="AM263" s="52">
        <v>2751</v>
      </c>
      <c r="AN263" s="52">
        <v>2721</v>
      </c>
      <c r="AO263" s="52">
        <v>2841</v>
      </c>
      <c r="AP263" s="52">
        <v>2851</v>
      </c>
      <c r="AQ263" s="52">
        <v>2782</v>
      </c>
      <c r="AR263" s="52">
        <v>2665</v>
      </c>
      <c r="AS263" s="52">
        <v>2795</v>
      </c>
      <c r="AT263" s="52">
        <v>2657</v>
      </c>
      <c r="AU263" s="52">
        <v>2803</v>
      </c>
      <c r="AV263" s="52">
        <v>2756</v>
      </c>
      <c r="AW263" s="52">
        <v>2732</v>
      </c>
      <c r="AX263" s="52">
        <v>2746</v>
      </c>
      <c r="AY263" s="52">
        <v>2827</v>
      </c>
      <c r="AZ263" s="52">
        <v>3196</v>
      </c>
      <c r="BA263" s="52">
        <v>3164</v>
      </c>
      <c r="BB263" s="52">
        <v>2872</v>
      </c>
      <c r="BC263" s="52">
        <v>2836</v>
      </c>
      <c r="BD263" s="52">
        <v>2882</v>
      </c>
      <c r="BE263" s="52">
        <v>2912</v>
      </c>
      <c r="BF263" s="52">
        <v>3012</v>
      </c>
      <c r="BG263" s="52">
        <v>3145</v>
      </c>
      <c r="BH263" s="52">
        <v>3469</v>
      </c>
      <c r="BI263" s="52">
        <v>3631</v>
      </c>
      <c r="BJ263" s="52">
        <v>3768</v>
      </c>
      <c r="BK263" s="52">
        <v>3708</v>
      </c>
      <c r="BL263" s="52">
        <v>3848</v>
      </c>
      <c r="BM263" s="52">
        <v>3812</v>
      </c>
      <c r="BN263" s="52">
        <v>4160</v>
      </c>
      <c r="BO263" s="52">
        <v>4168</v>
      </c>
      <c r="BP263" s="52">
        <v>4191</v>
      </c>
      <c r="BQ263" s="52">
        <v>4280</v>
      </c>
      <c r="BR263" s="52">
        <v>4209</v>
      </c>
      <c r="BS263" s="52">
        <v>4089</v>
      </c>
      <c r="BT263" s="52">
        <v>4145</v>
      </c>
      <c r="BU263" s="52">
        <v>3964</v>
      </c>
      <c r="BV263" s="52">
        <v>3985</v>
      </c>
      <c r="BW263" s="52">
        <v>3956</v>
      </c>
      <c r="BX263" s="52">
        <v>3854</v>
      </c>
      <c r="BY263" s="52">
        <v>3772</v>
      </c>
      <c r="BZ263" s="52">
        <v>3665</v>
      </c>
      <c r="CA263" s="52">
        <v>3666</v>
      </c>
      <c r="CB263" s="52">
        <v>3670</v>
      </c>
      <c r="CC263" s="52">
        <v>3582</v>
      </c>
      <c r="CD263" s="52">
        <v>3641</v>
      </c>
      <c r="CE263" s="52">
        <v>3755</v>
      </c>
      <c r="CF263" s="52">
        <v>3983</v>
      </c>
      <c r="CG263" s="52">
        <v>4092</v>
      </c>
      <c r="CH263" s="52">
        <v>4558</v>
      </c>
      <c r="CI263" s="52">
        <v>3487</v>
      </c>
      <c r="CJ263" s="52">
        <v>3248</v>
      </c>
      <c r="CK263" s="52">
        <v>3084</v>
      </c>
      <c r="CL263" s="52">
        <v>2851</v>
      </c>
      <c r="CM263" s="52">
        <v>2266</v>
      </c>
      <c r="CN263" s="52">
        <v>1950</v>
      </c>
      <c r="CO263" s="52">
        <v>2058</v>
      </c>
      <c r="CP263" s="52">
        <v>1914</v>
      </c>
      <c r="CQ263" s="52">
        <v>1696</v>
      </c>
      <c r="CR263" s="52">
        <v>1568</v>
      </c>
      <c r="CS263" s="52">
        <v>1322</v>
      </c>
      <c r="CT263" s="52">
        <v>1324</v>
      </c>
      <c r="CU263" s="52">
        <v>996</v>
      </c>
      <c r="CV263" s="52">
        <v>922</v>
      </c>
      <c r="CW263" s="52">
        <v>766</v>
      </c>
      <c r="CX263" s="52">
        <v>703</v>
      </c>
      <c r="CY263" s="52">
        <v>2129</v>
      </c>
      <c r="CZ263" s="52">
        <v>2308</v>
      </c>
      <c r="DA263" s="52">
        <v>2461</v>
      </c>
      <c r="DB263" s="52">
        <v>2604</v>
      </c>
      <c r="DC263" s="52">
        <v>2655</v>
      </c>
      <c r="DD263" s="52">
        <v>2885</v>
      </c>
      <c r="DE263" s="52">
        <v>2966</v>
      </c>
      <c r="DF263" s="52">
        <v>3107</v>
      </c>
      <c r="DG263" s="52">
        <v>3194</v>
      </c>
      <c r="DH263" s="52">
        <v>3316</v>
      </c>
      <c r="DI263" s="52">
        <v>3211</v>
      </c>
      <c r="DJ263" s="52">
        <v>3120</v>
      </c>
      <c r="DK263" s="52">
        <v>3101</v>
      </c>
      <c r="DL263" s="52">
        <v>3137</v>
      </c>
      <c r="DM263" s="52">
        <v>3132</v>
      </c>
      <c r="DN263" s="52">
        <v>3103</v>
      </c>
      <c r="DO263" s="52">
        <v>2929</v>
      </c>
      <c r="DP263" s="52">
        <v>2949</v>
      </c>
      <c r="DQ263" s="52">
        <v>2745</v>
      </c>
      <c r="DR263" s="52">
        <v>2918</v>
      </c>
      <c r="DS263" s="52">
        <v>2747</v>
      </c>
      <c r="DT263" s="52">
        <v>2858</v>
      </c>
      <c r="DU263" s="52">
        <v>2942</v>
      </c>
      <c r="DV263" s="52">
        <v>2846</v>
      </c>
      <c r="DW263" s="52">
        <v>2854</v>
      </c>
      <c r="DX263" s="52">
        <v>2766</v>
      </c>
      <c r="DY263" s="52">
        <v>2657</v>
      </c>
      <c r="DZ263" s="52">
        <v>2724</v>
      </c>
      <c r="EA263" s="52">
        <v>2761</v>
      </c>
      <c r="EB263" s="52">
        <v>2832</v>
      </c>
      <c r="EC263" s="52">
        <v>2739</v>
      </c>
      <c r="ED263" s="52">
        <v>2763</v>
      </c>
      <c r="EE263" s="52">
        <v>2826</v>
      </c>
      <c r="EF263" s="52">
        <v>3104</v>
      </c>
      <c r="EG263" s="52">
        <v>2910</v>
      </c>
      <c r="EH263" s="52">
        <v>2812</v>
      </c>
      <c r="EI263" s="52">
        <v>3123</v>
      </c>
      <c r="EJ263" s="52">
        <v>3172</v>
      </c>
      <c r="EK263" s="52">
        <v>3070</v>
      </c>
      <c r="EL263" s="52">
        <v>3132</v>
      </c>
      <c r="EM263" s="52">
        <v>3318</v>
      </c>
      <c r="EN263" s="52">
        <v>3235</v>
      </c>
      <c r="EO263" s="52">
        <v>3234</v>
      </c>
      <c r="EP263" s="52">
        <v>3063</v>
      </c>
      <c r="EQ263" s="52">
        <v>3030</v>
      </c>
      <c r="ER263" s="52">
        <v>3210</v>
      </c>
      <c r="ES263" s="52">
        <v>3314</v>
      </c>
      <c r="ET263" s="52">
        <v>3577</v>
      </c>
      <c r="EU263" s="52">
        <v>3866</v>
      </c>
      <c r="EV263" s="52">
        <v>3997</v>
      </c>
      <c r="EW263" s="52">
        <v>4313</v>
      </c>
      <c r="EX263" s="52">
        <v>4153</v>
      </c>
      <c r="EY263" s="52">
        <v>4284</v>
      </c>
      <c r="EZ263" s="52">
        <v>4317</v>
      </c>
      <c r="FA263" s="52">
        <v>4525</v>
      </c>
      <c r="FB263" s="52">
        <v>4619</v>
      </c>
      <c r="FC263" s="52">
        <v>4385</v>
      </c>
      <c r="FD263" s="52">
        <v>4656</v>
      </c>
      <c r="FE263" s="52">
        <v>4503</v>
      </c>
      <c r="FF263" s="52">
        <v>4447</v>
      </c>
      <c r="FG263" s="52">
        <v>4272</v>
      </c>
      <c r="FH263" s="52">
        <v>4307</v>
      </c>
      <c r="FI263" s="52">
        <v>4269</v>
      </c>
      <c r="FJ263" s="52">
        <v>4259</v>
      </c>
      <c r="FK263" s="52">
        <v>4227</v>
      </c>
      <c r="FL263" s="52">
        <v>4093</v>
      </c>
      <c r="FM263" s="52">
        <v>3821</v>
      </c>
      <c r="FN263" s="52">
        <v>4024</v>
      </c>
      <c r="FO263" s="52">
        <v>3973</v>
      </c>
      <c r="FP263" s="52">
        <v>3899</v>
      </c>
      <c r="FQ263" s="52">
        <v>4010</v>
      </c>
      <c r="FR263" s="52">
        <v>4078</v>
      </c>
      <c r="FS263" s="52">
        <v>4265</v>
      </c>
      <c r="FT263" s="52">
        <v>4397</v>
      </c>
      <c r="FU263" s="52">
        <v>4832</v>
      </c>
      <c r="FV263" s="52">
        <v>3727</v>
      </c>
      <c r="FW263" s="52">
        <v>3572</v>
      </c>
      <c r="FX263" s="52">
        <v>3498</v>
      </c>
      <c r="FY263" s="52">
        <v>3117</v>
      </c>
      <c r="FZ263" s="52">
        <v>2746</v>
      </c>
      <c r="GA263" s="52">
        <v>2321</v>
      </c>
      <c r="GB263" s="52">
        <v>2226</v>
      </c>
      <c r="GC263" s="52">
        <v>2153</v>
      </c>
      <c r="GD263" s="52">
        <v>2054</v>
      </c>
      <c r="GE263" s="52">
        <v>2016</v>
      </c>
      <c r="GF263" s="52">
        <v>1814</v>
      </c>
      <c r="GG263" s="52">
        <v>1680</v>
      </c>
      <c r="GH263" s="52">
        <v>1444</v>
      </c>
      <c r="GI263" s="52">
        <v>1369</v>
      </c>
      <c r="GJ263" s="52">
        <v>1228</v>
      </c>
      <c r="GK263" s="52">
        <v>1091</v>
      </c>
      <c r="GL263" s="53">
        <v>4589</v>
      </c>
    </row>
    <row r="264" spans="1:194" s="1" customFormat="1" hidden="1" x14ac:dyDescent="0.25">
      <c r="A264" s="31" t="s">
        <v>247</v>
      </c>
      <c r="B264" s="1" t="s">
        <v>496</v>
      </c>
      <c r="C264" s="30" t="str">
        <f t="shared" si="94"/>
        <v>LA England - Cotswold</v>
      </c>
      <c r="D264" s="51">
        <f t="shared" si="85"/>
        <v>35186</v>
      </c>
      <c r="E264" s="51">
        <f t="shared" si="86"/>
        <v>38356</v>
      </c>
      <c r="F264" s="52">
        <f t="shared" si="87"/>
        <v>90264</v>
      </c>
      <c r="G264" s="52">
        <f t="shared" si="88"/>
        <v>43655</v>
      </c>
      <c r="H264" s="53">
        <f t="shared" si="89"/>
        <v>46609</v>
      </c>
      <c r="I264" s="53">
        <f t="shared" si="90"/>
        <v>35186</v>
      </c>
      <c r="J264" s="53">
        <f t="shared" si="91"/>
        <v>38356</v>
      </c>
      <c r="K264" s="50">
        <f t="shared" si="92"/>
        <v>8469</v>
      </c>
      <c r="L264" s="51">
        <f t="shared" si="93"/>
        <v>8253</v>
      </c>
      <c r="M264" s="52">
        <v>392</v>
      </c>
      <c r="N264" s="52">
        <v>399</v>
      </c>
      <c r="O264" s="52">
        <v>440</v>
      </c>
      <c r="P264" s="52">
        <v>464</v>
      </c>
      <c r="Q264" s="52">
        <v>466</v>
      </c>
      <c r="R264" s="52">
        <v>469</v>
      </c>
      <c r="S264" s="52">
        <v>467</v>
      </c>
      <c r="T264" s="52">
        <v>439</v>
      </c>
      <c r="U264" s="52">
        <v>513</v>
      </c>
      <c r="V264" s="52">
        <v>524</v>
      </c>
      <c r="W264" s="52">
        <v>519</v>
      </c>
      <c r="X264" s="52">
        <v>516</v>
      </c>
      <c r="Y264" s="52">
        <v>479</v>
      </c>
      <c r="Z264" s="52">
        <v>506</v>
      </c>
      <c r="AA264" s="52">
        <v>472</v>
      </c>
      <c r="AB264" s="52">
        <v>478</v>
      </c>
      <c r="AC264" s="52">
        <v>463</v>
      </c>
      <c r="AD264" s="52">
        <v>463</v>
      </c>
      <c r="AE264" s="52">
        <v>394</v>
      </c>
      <c r="AF264" s="52">
        <v>403</v>
      </c>
      <c r="AG264" s="52">
        <v>384</v>
      </c>
      <c r="AH264" s="52">
        <v>454</v>
      </c>
      <c r="AI264" s="52">
        <v>409</v>
      </c>
      <c r="AJ264" s="52">
        <v>423</v>
      </c>
      <c r="AK264" s="52">
        <v>420</v>
      </c>
      <c r="AL264" s="52">
        <v>379</v>
      </c>
      <c r="AM264" s="52">
        <v>438</v>
      </c>
      <c r="AN264" s="52">
        <v>411</v>
      </c>
      <c r="AO264" s="52">
        <v>390</v>
      </c>
      <c r="AP264" s="52">
        <v>354</v>
      </c>
      <c r="AQ264" s="52">
        <v>362</v>
      </c>
      <c r="AR264" s="52">
        <v>338</v>
      </c>
      <c r="AS264" s="52">
        <v>399</v>
      </c>
      <c r="AT264" s="52">
        <v>379</v>
      </c>
      <c r="AU264" s="52">
        <v>378</v>
      </c>
      <c r="AV264" s="52">
        <v>423</v>
      </c>
      <c r="AW264" s="52">
        <v>422</v>
      </c>
      <c r="AX264" s="52">
        <v>433</v>
      </c>
      <c r="AY264" s="52">
        <v>432</v>
      </c>
      <c r="AZ264" s="52">
        <v>453</v>
      </c>
      <c r="BA264" s="52">
        <v>474</v>
      </c>
      <c r="BB264" s="52">
        <v>518</v>
      </c>
      <c r="BC264" s="52">
        <v>432</v>
      </c>
      <c r="BD264" s="52">
        <v>426</v>
      </c>
      <c r="BE264" s="52">
        <v>477</v>
      </c>
      <c r="BF264" s="52">
        <v>553</v>
      </c>
      <c r="BG264" s="52">
        <v>571</v>
      </c>
      <c r="BH264" s="52">
        <v>589</v>
      </c>
      <c r="BI264" s="52">
        <v>618</v>
      </c>
      <c r="BJ264" s="52">
        <v>702</v>
      </c>
      <c r="BK264" s="52">
        <v>608</v>
      </c>
      <c r="BL264" s="52">
        <v>706</v>
      </c>
      <c r="BM264" s="52">
        <v>701</v>
      </c>
      <c r="BN264" s="52">
        <v>715</v>
      </c>
      <c r="BO264" s="52">
        <v>764</v>
      </c>
      <c r="BP264" s="52">
        <v>691</v>
      </c>
      <c r="BQ264" s="52">
        <v>729</v>
      </c>
      <c r="BR264" s="52">
        <v>666</v>
      </c>
      <c r="BS264" s="52">
        <v>717</v>
      </c>
      <c r="BT264" s="52">
        <v>660</v>
      </c>
      <c r="BU264" s="52">
        <v>626</v>
      </c>
      <c r="BV264" s="52">
        <v>682</v>
      </c>
      <c r="BW264" s="52">
        <v>619</v>
      </c>
      <c r="BX264" s="52">
        <v>610</v>
      </c>
      <c r="BY264" s="52">
        <v>574</v>
      </c>
      <c r="BZ264" s="52">
        <v>616</v>
      </c>
      <c r="CA264" s="52">
        <v>612</v>
      </c>
      <c r="CB264" s="52">
        <v>611</v>
      </c>
      <c r="CC264" s="52">
        <v>593</v>
      </c>
      <c r="CD264" s="52">
        <v>541</v>
      </c>
      <c r="CE264" s="52">
        <v>583</v>
      </c>
      <c r="CF264" s="52">
        <v>627</v>
      </c>
      <c r="CG264" s="52">
        <v>638</v>
      </c>
      <c r="CH264" s="52">
        <v>704</v>
      </c>
      <c r="CI264" s="52">
        <v>474</v>
      </c>
      <c r="CJ264" s="52">
        <v>462</v>
      </c>
      <c r="CK264" s="52">
        <v>507</v>
      </c>
      <c r="CL264" s="52">
        <v>484</v>
      </c>
      <c r="CM264" s="52">
        <v>420</v>
      </c>
      <c r="CN264" s="52">
        <v>319</v>
      </c>
      <c r="CO264" s="52">
        <v>317</v>
      </c>
      <c r="CP264" s="52">
        <v>339</v>
      </c>
      <c r="CQ264" s="52">
        <v>257</v>
      </c>
      <c r="CR264" s="52">
        <v>277</v>
      </c>
      <c r="CS264" s="52">
        <v>281</v>
      </c>
      <c r="CT264" s="52">
        <v>198</v>
      </c>
      <c r="CU264" s="52">
        <v>179</v>
      </c>
      <c r="CV264" s="52">
        <v>185</v>
      </c>
      <c r="CW264" s="52">
        <v>124</v>
      </c>
      <c r="CX264" s="52">
        <v>130</v>
      </c>
      <c r="CY264" s="52">
        <v>402</v>
      </c>
      <c r="CZ264" s="52">
        <v>349</v>
      </c>
      <c r="DA264" s="52">
        <v>395</v>
      </c>
      <c r="DB264" s="52">
        <v>407</v>
      </c>
      <c r="DC264" s="52">
        <v>411</v>
      </c>
      <c r="DD264" s="52">
        <v>440</v>
      </c>
      <c r="DE264" s="52">
        <v>425</v>
      </c>
      <c r="DF264" s="52">
        <v>460</v>
      </c>
      <c r="DG264" s="52">
        <v>466</v>
      </c>
      <c r="DH264" s="52">
        <v>463</v>
      </c>
      <c r="DI264" s="52">
        <v>501</v>
      </c>
      <c r="DJ264" s="52">
        <v>491</v>
      </c>
      <c r="DK264" s="52">
        <v>471</v>
      </c>
      <c r="DL264" s="52">
        <v>511</v>
      </c>
      <c r="DM264" s="52">
        <v>539</v>
      </c>
      <c r="DN264" s="52">
        <v>472</v>
      </c>
      <c r="DO264" s="52">
        <v>471</v>
      </c>
      <c r="DP264" s="52">
        <v>508</v>
      </c>
      <c r="DQ264" s="52">
        <v>473</v>
      </c>
      <c r="DR264" s="52">
        <v>439</v>
      </c>
      <c r="DS264" s="52">
        <v>389</v>
      </c>
      <c r="DT264" s="52">
        <v>329</v>
      </c>
      <c r="DU264" s="52">
        <v>410</v>
      </c>
      <c r="DV264" s="52">
        <v>407</v>
      </c>
      <c r="DW264" s="52">
        <v>341</v>
      </c>
      <c r="DX264" s="52">
        <v>374</v>
      </c>
      <c r="DY264" s="52">
        <v>381</v>
      </c>
      <c r="DZ264" s="52">
        <v>378</v>
      </c>
      <c r="EA264" s="52">
        <v>328</v>
      </c>
      <c r="EB264" s="52">
        <v>356</v>
      </c>
      <c r="EC264" s="52">
        <v>379</v>
      </c>
      <c r="ED264" s="52">
        <v>373</v>
      </c>
      <c r="EE264" s="52">
        <v>424</v>
      </c>
      <c r="EF264" s="52">
        <v>478</v>
      </c>
      <c r="EG264" s="52">
        <v>437</v>
      </c>
      <c r="EH264" s="52">
        <v>421</v>
      </c>
      <c r="EI264" s="52">
        <v>501</v>
      </c>
      <c r="EJ264" s="52">
        <v>491</v>
      </c>
      <c r="EK264" s="52">
        <v>461</v>
      </c>
      <c r="EL264" s="52">
        <v>500</v>
      </c>
      <c r="EM264" s="52">
        <v>550</v>
      </c>
      <c r="EN264" s="52">
        <v>543</v>
      </c>
      <c r="EO264" s="52">
        <v>563</v>
      </c>
      <c r="EP264" s="52">
        <v>516</v>
      </c>
      <c r="EQ264" s="52">
        <v>484</v>
      </c>
      <c r="ER264" s="52">
        <v>552</v>
      </c>
      <c r="ES264" s="52">
        <v>588</v>
      </c>
      <c r="ET264" s="52">
        <v>529</v>
      </c>
      <c r="EU264" s="52">
        <v>638</v>
      </c>
      <c r="EV264" s="52">
        <v>687</v>
      </c>
      <c r="EW264" s="52">
        <v>714</v>
      </c>
      <c r="EX264" s="52">
        <v>689</v>
      </c>
      <c r="EY264" s="52">
        <v>690</v>
      </c>
      <c r="EZ264" s="52">
        <v>720</v>
      </c>
      <c r="FA264" s="52">
        <v>735</v>
      </c>
      <c r="FB264" s="52">
        <v>748</v>
      </c>
      <c r="FC264" s="52">
        <v>782</v>
      </c>
      <c r="FD264" s="52">
        <v>819</v>
      </c>
      <c r="FE264" s="52">
        <v>700</v>
      </c>
      <c r="FF264" s="52">
        <v>734</v>
      </c>
      <c r="FG264" s="52">
        <v>722</v>
      </c>
      <c r="FH264" s="52">
        <v>747</v>
      </c>
      <c r="FI264" s="52">
        <v>636</v>
      </c>
      <c r="FJ264" s="52">
        <v>660</v>
      </c>
      <c r="FK264" s="52">
        <v>674</v>
      </c>
      <c r="FL264" s="52">
        <v>561</v>
      </c>
      <c r="FM264" s="52">
        <v>643</v>
      </c>
      <c r="FN264" s="52">
        <v>628</v>
      </c>
      <c r="FO264" s="52">
        <v>662</v>
      </c>
      <c r="FP264" s="52">
        <v>644</v>
      </c>
      <c r="FQ264" s="52">
        <v>585</v>
      </c>
      <c r="FR264" s="52">
        <v>629</v>
      </c>
      <c r="FS264" s="52">
        <v>662</v>
      </c>
      <c r="FT264" s="52">
        <v>687</v>
      </c>
      <c r="FU264" s="52">
        <v>737</v>
      </c>
      <c r="FV264" s="52">
        <v>588</v>
      </c>
      <c r="FW264" s="52">
        <v>563</v>
      </c>
      <c r="FX264" s="52">
        <v>625</v>
      </c>
      <c r="FY264" s="52">
        <v>497</v>
      </c>
      <c r="FZ264" s="52">
        <v>411</v>
      </c>
      <c r="GA264" s="52">
        <v>368</v>
      </c>
      <c r="GB264" s="52">
        <v>403</v>
      </c>
      <c r="GC264" s="52">
        <v>398</v>
      </c>
      <c r="GD264" s="52">
        <v>390</v>
      </c>
      <c r="GE264" s="52">
        <v>324</v>
      </c>
      <c r="GF264" s="52">
        <v>307</v>
      </c>
      <c r="GG264" s="52">
        <v>300</v>
      </c>
      <c r="GH264" s="52">
        <v>299</v>
      </c>
      <c r="GI264" s="52">
        <v>259</v>
      </c>
      <c r="GJ264" s="52">
        <v>218</v>
      </c>
      <c r="GK264" s="52">
        <v>159</v>
      </c>
      <c r="GL264" s="53">
        <v>792</v>
      </c>
    </row>
    <row r="265" spans="1:194" s="1" customFormat="1" hidden="1" x14ac:dyDescent="0.25">
      <c r="A265" s="31" t="s">
        <v>247</v>
      </c>
      <c r="B265" s="1" t="s">
        <v>497</v>
      </c>
      <c r="C265" s="30" t="str">
        <f t="shared" si="94"/>
        <v>LA England - County Durham</v>
      </c>
      <c r="D265" s="51">
        <f t="shared" si="85"/>
        <v>209907</v>
      </c>
      <c r="E265" s="51">
        <f t="shared" si="86"/>
        <v>221263</v>
      </c>
      <c r="F265" s="52">
        <f t="shared" si="87"/>
        <v>533149</v>
      </c>
      <c r="G265" s="52">
        <f t="shared" si="88"/>
        <v>262253</v>
      </c>
      <c r="H265" s="53">
        <f t="shared" si="89"/>
        <v>270896</v>
      </c>
      <c r="I265" s="53">
        <f t="shared" si="90"/>
        <v>209907</v>
      </c>
      <c r="J265" s="53">
        <f t="shared" si="91"/>
        <v>221263</v>
      </c>
      <c r="K265" s="50">
        <f t="shared" si="92"/>
        <v>52346</v>
      </c>
      <c r="L265" s="51">
        <f t="shared" si="93"/>
        <v>49633</v>
      </c>
      <c r="M265" s="52">
        <v>2431</v>
      </c>
      <c r="N265" s="52">
        <v>2565</v>
      </c>
      <c r="O265" s="52">
        <v>2625</v>
      </c>
      <c r="P265" s="52">
        <v>2719</v>
      </c>
      <c r="Q265" s="52">
        <v>2883</v>
      </c>
      <c r="R265" s="52">
        <v>2848</v>
      </c>
      <c r="S265" s="52">
        <v>3055</v>
      </c>
      <c r="T265" s="52">
        <v>3176</v>
      </c>
      <c r="U265" s="52">
        <v>3145</v>
      </c>
      <c r="V265" s="52">
        <v>3250</v>
      </c>
      <c r="W265" s="52">
        <v>3149</v>
      </c>
      <c r="X265" s="52">
        <v>2988</v>
      </c>
      <c r="Y265" s="52">
        <v>3089</v>
      </c>
      <c r="Z265" s="52">
        <v>3103</v>
      </c>
      <c r="AA265" s="52">
        <v>2975</v>
      </c>
      <c r="AB265" s="52">
        <v>2888</v>
      </c>
      <c r="AC265" s="52">
        <v>2732</v>
      </c>
      <c r="AD265" s="52">
        <v>2725</v>
      </c>
      <c r="AE265" s="52">
        <v>2832</v>
      </c>
      <c r="AF265" s="52">
        <v>3793</v>
      </c>
      <c r="AG265" s="52">
        <v>4209</v>
      </c>
      <c r="AH265" s="52">
        <v>4270</v>
      </c>
      <c r="AI265" s="52">
        <v>3931</v>
      </c>
      <c r="AJ265" s="52">
        <v>3482</v>
      </c>
      <c r="AK265" s="52">
        <v>3256</v>
      </c>
      <c r="AL265" s="52">
        <v>3358</v>
      </c>
      <c r="AM265" s="52">
        <v>3441</v>
      </c>
      <c r="AN265" s="52">
        <v>3380</v>
      </c>
      <c r="AO265" s="52">
        <v>3508</v>
      </c>
      <c r="AP265" s="52">
        <v>3544</v>
      </c>
      <c r="AQ265" s="52">
        <v>3345</v>
      </c>
      <c r="AR265" s="52">
        <v>2846</v>
      </c>
      <c r="AS265" s="52">
        <v>2858</v>
      </c>
      <c r="AT265" s="52">
        <v>2798</v>
      </c>
      <c r="AU265" s="52">
        <v>3031</v>
      </c>
      <c r="AV265" s="52">
        <v>3127</v>
      </c>
      <c r="AW265" s="52">
        <v>2945</v>
      </c>
      <c r="AX265" s="52">
        <v>3309</v>
      </c>
      <c r="AY265" s="52">
        <v>3052</v>
      </c>
      <c r="AZ265" s="52">
        <v>3018</v>
      </c>
      <c r="BA265" s="52">
        <v>3009</v>
      </c>
      <c r="BB265" s="52">
        <v>2931</v>
      </c>
      <c r="BC265" s="52">
        <v>2652</v>
      </c>
      <c r="BD265" s="52">
        <v>2484</v>
      </c>
      <c r="BE265" s="52">
        <v>2686</v>
      </c>
      <c r="BF265" s="52">
        <v>2804</v>
      </c>
      <c r="BG265" s="52">
        <v>2874</v>
      </c>
      <c r="BH265" s="52">
        <v>3116</v>
      </c>
      <c r="BI265" s="52">
        <v>3376</v>
      </c>
      <c r="BJ265" s="52">
        <v>3723</v>
      </c>
      <c r="BK265" s="52">
        <v>3517</v>
      </c>
      <c r="BL265" s="52">
        <v>3710</v>
      </c>
      <c r="BM265" s="52">
        <v>3733</v>
      </c>
      <c r="BN265" s="52">
        <v>3909</v>
      </c>
      <c r="BO265" s="52">
        <v>3944</v>
      </c>
      <c r="BP265" s="52">
        <v>3987</v>
      </c>
      <c r="BQ265" s="52">
        <v>3957</v>
      </c>
      <c r="BR265" s="52">
        <v>3896</v>
      </c>
      <c r="BS265" s="52">
        <v>3911</v>
      </c>
      <c r="BT265" s="52">
        <v>3625</v>
      </c>
      <c r="BU265" s="52">
        <v>3422</v>
      </c>
      <c r="BV265" s="52">
        <v>3475</v>
      </c>
      <c r="BW265" s="52">
        <v>3388</v>
      </c>
      <c r="BX265" s="52">
        <v>3347</v>
      </c>
      <c r="BY265" s="52">
        <v>3169</v>
      </c>
      <c r="BZ265" s="52">
        <v>3184</v>
      </c>
      <c r="CA265" s="52">
        <v>3009</v>
      </c>
      <c r="CB265" s="52">
        <v>3050</v>
      </c>
      <c r="CC265" s="52">
        <v>2931</v>
      </c>
      <c r="CD265" s="52">
        <v>2975</v>
      </c>
      <c r="CE265" s="52">
        <v>2973</v>
      </c>
      <c r="CF265" s="52">
        <v>3055</v>
      </c>
      <c r="CG265" s="52">
        <v>3037</v>
      </c>
      <c r="CH265" s="52">
        <v>3452</v>
      </c>
      <c r="CI265" s="52">
        <v>2541</v>
      </c>
      <c r="CJ265" s="52">
        <v>2501</v>
      </c>
      <c r="CK265" s="52">
        <v>2398</v>
      </c>
      <c r="CL265" s="52">
        <v>1993</v>
      </c>
      <c r="CM265" s="52">
        <v>1748</v>
      </c>
      <c r="CN265" s="52">
        <v>1615</v>
      </c>
      <c r="CO265" s="52">
        <v>1586</v>
      </c>
      <c r="CP265" s="52">
        <v>1461</v>
      </c>
      <c r="CQ265" s="52">
        <v>1353</v>
      </c>
      <c r="CR265" s="52">
        <v>1270</v>
      </c>
      <c r="CS265" s="52">
        <v>1019</v>
      </c>
      <c r="CT265" s="52">
        <v>912</v>
      </c>
      <c r="CU265" s="52">
        <v>812</v>
      </c>
      <c r="CV265" s="52">
        <v>659</v>
      </c>
      <c r="CW265" s="52">
        <v>525</v>
      </c>
      <c r="CX265" s="52">
        <v>466</v>
      </c>
      <c r="CY265" s="52">
        <v>1404</v>
      </c>
      <c r="CZ265" s="52">
        <v>2296</v>
      </c>
      <c r="DA265" s="52">
        <v>2358</v>
      </c>
      <c r="DB265" s="52">
        <v>2520</v>
      </c>
      <c r="DC265" s="52">
        <v>2607</v>
      </c>
      <c r="DD265" s="52">
        <v>2654</v>
      </c>
      <c r="DE265" s="52">
        <v>2779</v>
      </c>
      <c r="DF265" s="52">
        <v>2836</v>
      </c>
      <c r="DG265" s="52">
        <v>2883</v>
      </c>
      <c r="DH265" s="52">
        <v>2900</v>
      </c>
      <c r="DI265" s="52">
        <v>3077</v>
      </c>
      <c r="DJ265" s="52">
        <v>3086</v>
      </c>
      <c r="DK265" s="52">
        <v>2849</v>
      </c>
      <c r="DL265" s="52">
        <v>3037</v>
      </c>
      <c r="DM265" s="52">
        <v>2844</v>
      </c>
      <c r="DN265" s="52">
        <v>2904</v>
      </c>
      <c r="DO265" s="52">
        <v>2758</v>
      </c>
      <c r="DP265" s="52">
        <v>2633</v>
      </c>
      <c r="DQ265" s="52">
        <v>2612</v>
      </c>
      <c r="DR265" s="52">
        <v>2620</v>
      </c>
      <c r="DS265" s="52">
        <v>3755</v>
      </c>
      <c r="DT265" s="52">
        <v>4042</v>
      </c>
      <c r="DU265" s="52">
        <v>3974</v>
      </c>
      <c r="DV265" s="52">
        <v>3521</v>
      </c>
      <c r="DW265" s="52">
        <v>3266</v>
      </c>
      <c r="DX265" s="52">
        <v>3115</v>
      </c>
      <c r="DY265" s="52">
        <v>3092</v>
      </c>
      <c r="DZ265" s="52">
        <v>3160</v>
      </c>
      <c r="EA265" s="52">
        <v>3413</v>
      </c>
      <c r="EB265" s="52">
        <v>3647</v>
      </c>
      <c r="EC265" s="52">
        <v>3558</v>
      </c>
      <c r="ED265" s="52">
        <v>3232</v>
      </c>
      <c r="EE265" s="52">
        <v>3193</v>
      </c>
      <c r="EF265" s="52">
        <v>3140</v>
      </c>
      <c r="EG265" s="52">
        <v>3037</v>
      </c>
      <c r="EH265" s="52">
        <v>3376</v>
      </c>
      <c r="EI265" s="52">
        <v>3247</v>
      </c>
      <c r="EJ265" s="52">
        <v>3060</v>
      </c>
      <c r="EK265" s="52">
        <v>3152</v>
      </c>
      <c r="EL265" s="52">
        <v>3116</v>
      </c>
      <c r="EM265" s="52">
        <v>3169</v>
      </c>
      <c r="EN265" s="52">
        <v>3199</v>
      </c>
      <c r="EO265" s="52">
        <v>2985</v>
      </c>
      <c r="EP265" s="52">
        <v>2838</v>
      </c>
      <c r="EQ265" s="52">
        <v>2802</v>
      </c>
      <c r="ER265" s="52">
        <v>2864</v>
      </c>
      <c r="ES265" s="52">
        <v>2878</v>
      </c>
      <c r="ET265" s="52">
        <v>2966</v>
      </c>
      <c r="EU265" s="52">
        <v>3358</v>
      </c>
      <c r="EV265" s="52">
        <v>3510</v>
      </c>
      <c r="EW265" s="52">
        <v>3834</v>
      </c>
      <c r="EX265" s="52">
        <v>3651</v>
      </c>
      <c r="EY265" s="52">
        <v>3834</v>
      </c>
      <c r="EZ265" s="52">
        <v>4009</v>
      </c>
      <c r="FA265" s="52">
        <v>3957</v>
      </c>
      <c r="FB265" s="52">
        <v>4002</v>
      </c>
      <c r="FC265" s="52">
        <v>4115</v>
      </c>
      <c r="FD265" s="52">
        <v>4177</v>
      </c>
      <c r="FE265" s="52">
        <v>4003</v>
      </c>
      <c r="FF265" s="52">
        <v>3901</v>
      </c>
      <c r="FG265" s="52">
        <v>3798</v>
      </c>
      <c r="FH265" s="52">
        <v>3608</v>
      </c>
      <c r="FI265" s="52">
        <v>3808</v>
      </c>
      <c r="FJ265" s="52">
        <v>3737</v>
      </c>
      <c r="FK265" s="52">
        <v>3488</v>
      </c>
      <c r="FL265" s="52">
        <v>3403</v>
      </c>
      <c r="FM265" s="52">
        <v>3262</v>
      </c>
      <c r="FN265" s="52">
        <v>3198</v>
      </c>
      <c r="FO265" s="52">
        <v>3249</v>
      </c>
      <c r="FP265" s="52">
        <v>3054</v>
      </c>
      <c r="FQ265" s="52">
        <v>3140</v>
      </c>
      <c r="FR265" s="52">
        <v>3204</v>
      </c>
      <c r="FS265" s="52">
        <v>3254</v>
      </c>
      <c r="FT265" s="52">
        <v>3337</v>
      </c>
      <c r="FU265" s="52">
        <v>3582</v>
      </c>
      <c r="FV265" s="52">
        <v>2709</v>
      </c>
      <c r="FW265" s="52">
        <v>2660</v>
      </c>
      <c r="FX265" s="52">
        <v>2555</v>
      </c>
      <c r="FY265" s="52">
        <v>2268</v>
      </c>
      <c r="FZ265" s="52">
        <v>2058</v>
      </c>
      <c r="GA265" s="52">
        <v>1873</v>
      </c>
      <c r="GB265" s="52">
        <v>1843</v>
      </c>
      <c r="GC265" s="52">
        <v>1836</v>
      </c>
      <c r="GD265" s="52">
        <v>1741</v>
      </c>
      <c r="GE265" s="52">
        <v>1656</v>
      </c>
      <c r="GF265" s="52">
        <v>1386</v>
      </c>
      <c r="GG265" s="52">
        <v>1339</v>
      </c>
      <c r="GH265" s="52">
        <v>1107</v>
      </c>
      <c r="GI265" s="52">
        <v>964</v>
      </c>
      <c r="GJ265" s="52">
        <v>848</v>
      </c>
      <c r="GK265" s="52">
        <v>814</v>
      </c>
      <c r="GL265" s="53">
        <v>2716</v>
      </c>
    </row>
    <row r="266" spans="1:194" s="1" customFormat="1" hidden="1" x14ac:dyDescent="0.25">
      <c r="A266" s="31" t="s">
        <v>247</v>
      </c>
      <c r="B266" s="1" t="s">
        <v>498</v>
      </c>
      <c r="C266" s="30" t="str">
        <f t="shared" si="94"/>
        <v>LA England - Coventry</v>
      </c>
      <c r="D266" s="51">
        <f t="shared" ref="D266:D329" si="95">I266</f>
        <v>151665</v>
      </c>
      <c r="E266" s="51">
        <f t="shared" ref="E266:E329" si="96">J266</f>
        <v>146915</v>
      </c>
      <c r="F266" s="52">
        <f t="shared" ref="F266:F329" si="97">G266+H266</f>
        <v>379387</v>
      </c>
      <c r="G266" s="52">
        <f t="shared" ref="G266:G329" si="98">SUM(M266:CY266)</f>
        <v>193290</v>
      </c>
      <c r="H266" s="53">
        <f t="shared" ref="H266:H329" si="99">SUM(CZ266:GL266)</f>
        <v>186097</v>
      </c>
      <c r="I266" s="53">
        <f t="shared" ref="I266:I329" si="100">SUM(AE266:CY266)</f>
        <v>151665</v>
      </c>
      <c r="J266" s="53">
        <f t="shared" ref="J266:J329" si="101">SUM(DR266:GL266)</f>
        <v>146915</v>
      </c>
      <c r="K266" s="50">
        <f t="shared" ref="K266:K329" si="102">SUM(M266:AD266)</f>
        <v>41625</v>
      </c>
      <c r="L266" s="51">
        <f t="shared" ref="L266:L329" si="103">SUM(CZ266:DQ266)</f>
        <v>39182</v>
      </c>
      <c r="M266" s="52">
        <v>2107</v>
      </c>
      <c r="N266" s="52">
        <v>2311</v>
      </c>
      <c r="O266" s="52">
        <v>2285</v>
      </c>
      <c r="P266" s="52">
        <v>2353</v>
      </c>
      <c r="Q266" s="52">
        <v>2386</v>
      </c>
      <c r="R266" s="52">
        <v>2435</v>
      </c>
      <c r="S266" s="52">
        <v>2469</v>
      </c>
      <c r="T266" s="52">
        <v>2480</v>
      </c>
      <c r="U266" s="52">
        <v>2681</v>
      </c>
      <c r="V266" s="52">
        <v>2583</v>
      </c>
      <c r="W266" s="52">
        <v>2504</v>
      </c>
      <c r="X266" s="52">
        <v>2353</v>
      </c>
      <c r="Y266" s="52">
        <v>2349</v>
      </c>
      <c r="Z266" s="52">
        <v>2288</v>
      </c>
      <c r="AA266" s="52">
        <v>2144</v>
      </c>
      <c r="AB266" s="52">
        <v>1940</v>
      </c>
      <c r="AC266" s="52">
        <v>1958</v>
      </c>
      <c r="AD266" s="52">
        <v>1999</v>
      </c>
      <c r="AE266" s="52">
        <v>2371</v>
      </c>
      <c r="AF266" s="52">
        <v>4211</v>
      </c>
      <c r="AG266" s="52">
        <v>4493</v>
      </c>
      <c r="AH266" s="52">
        <v>4738</v>
      </c>
      <c r="AI266" s="52">
        <v>4409</v>
      </c>
      <c r="AJ266" s="52">
        <v>4249</v>
      </c>
      <c r="AK266" s="52">
        <v>4625</v>
      </c>
      <c r="AL266" s="52">
        <v>4383</v>
      </c>
      <c r="AM266" s="52">
        <v>4283</v>
      </c>
      <c r="AN266" s="52">
        <v>4278</v>
      </c>
      <c r="AO266" s="52">
        <v>3935</v>
      </c>
      <c r="AP266" s="52">
        <v>4110</v>
      </c>
      <c r="AQ266" s="52">
        <v>3851</v>
      </c>
      <c r="AR266" s="52">
        <v>3778</v>
      </c>
      <c r="AS266" s="52">
        <v>3514</v>
      </c>
      <c r="AT266" s="52">
        <v>3199</v>
      </c>
      <c r="AU266" s="52">
        <v>3085</v>
      </c>
      <c r="AV266" s="52">
        <v>2993</v>
      </c>
      <c r="AW266" s="52">
        <v>2761</v>
      </c>
      <c r="AX266" s="52">
        <v>2590</v>
      </c>
      <c r="AY266" s="52">
        <v>2412</v>
      </c>
      <c r="AZ266" s="52">
        <v>2403</v>
      </c>
      <c r="BA266" s="52">
        <v>2358</v>
      </c>
      <c r="BB266" s="52">
        <v>2245</v>
      </c>
      <c r="BC266" s="52">
        <v>2071</v>
      </c>
      <c r="BD266" s="52">
        <v>1894</v>
      </c>
      <c r="BE266" s="52">
        <v>2017</v>
      </c>
      <c r="BF266" s="52">
        <v>1988</v>
      </c>
      <c r="BG266" s="52">
        <v>2069</v>
      </c>
      <c r="BH266" s="52">
        <v>2025</v>
      </c>
      <c r="BI266" s="52">
        <v>2013</v>
      </c>
      <c r="BJ266" s="52">
        <v>2033</v>
      </c>
      <c r="BK266" s="52">
        <v>2021</v>
      </c>
      <c r="BL266" s="52">
        <v>1998</v>
      </c>
      <c r="BM266" s="52">
        <v>2065</v>
      </c>
      <c r="BN266" s="52">
        <v>2046</v>
      </c>
      <c r="BO266" s="52">
        <v>1869</v>
      </c>
      <c r="BP266" s="52">
        <v>1886</v>
      </c>
      <c r="BQ266" s="52">
        <v>1876</v>
      </c>
      <c r="BR266" s="52">
        <v>1987</v>
      </c>
      <c r="BS266" s="52">
        <v>1814</v>
      </c>
      <c r="BT266" s="52">
        <v>1749</v>
      </c>
      <c r="BU266" s="52">
        <v>1703</v>
      </c>
      <c r="BV266" s="52">
        <v>1742</v>
      </c>
      <c r="BW266" s="52">
        <v>1604</v>
      </c>
      <c r="BX266" s="52">
        <v>1410</v>
      </c>
      <c r="BY266" s="52">
        <v>1413</v>
      </c>
      <c r="BZ266" s="52">
        <v>1361</v>
      </c>
      <c r="CA266" s="52">
        <v>1382</v>
      </c>
      <c r="CB266" s="52">
        <v>1307</v>
      </c>
      <c r="CC266" s="52">
        <v>1219</v>
      </c>
      <c r="CD266" s="52">
        <v>1232</v>
      </c>
      <c r="CE266" s="52">
        <v>1233</v>
      </c>
      <c r="CF266" s="52">
        <v>1263</v>
      </c>
      <c r="CG266" s="52">
        <v>1253</v>
      </c>
      <c r="CH266" s="52">
        <v>1283</v>
      </c>
      <c r="CI266" s="52">
        <v>1103</v>
      </c>
      <c r="CJ266" s="52">
        <v>1083</v>
      </c>
      <c r="CK266" s="52">
        <v>1030</v>
      </c>
      <c r="CL266" s="52">
        <v>952</v>
      </c>
      <c r="CM266" s="52">
        <v>807</v>
      </c>
      <c r="CN266" s="52">
        <v>713</v>
      </c>
      <c r="CO266" s="52">
        <v>736</v>
      </c>
      <c r="CP266" s="52">
        <v>754</v>
      </c>
      <c r="CQ266" s="52">
        <v>672</v>
      </c>
      <c r="CR266" s="52">
        <v>587</v>
      </c>
      <c r="CS266" s="52">
        <v>549</v>
      </c>
      <c r="CT266" s="52">
        <v>467</v>
      </c>
      <c r="CU266" s="52">
        <v>370</v>
      </c>
      <c r="CV266" s="52">
        <v>378</v>
      </c>
      <c r="CW266" s="52">
        <v>297</v>
      </c>
      <c r="CX266" s="52">
        <v>234</v>
      </c>
      <c r="CY266" s="52">
        <v>833</v>
      </c>
      <c r="CZ266" s="52">
        <v>2064</v>
      </c>
      <c r="DA266" s="52">
        <v>2133</v>
      </c>
      <c r="DB266" s="52">
        <v>2182</v>
      </c>
      <c r="DC266" s="52">
        <v>2305</v>
      </c>
      <c r="DD266" s="52">
        <v>2269</v>
      </c>
      <c r="DE266" s="52">
        <v>2303</v>
      </c>
      <c r="DF266" s="52">
        <v>2251</v>
      </c>
      <c r="DG266" s="52">
        <v>2460</v>
      </c>
      <c r="DH266" s="52">
        <v>2443</v>
      </c>
      <c r="DI266" s="52">
        <v>2245</v>
      </c>
      <c r="DJ266" s="52">
        <v>2280</v>
      </c>
      <c r="DK266" s="52">
        <v>2171</v>
      </c>
      <c r="DL266" s="52">
        <v>2200</v>
      </c>
      <c r="DM266" s="52">
        <v>2052</v>
      </c>
      <c r="DN266" s="52">
        <v>2029</v>
      </c>
      <c r="DO266" s="52">
        <v>1928</v>
      </c>
      <c r="DP266" s="52">
        <v>1989</v>
      </c>
      <c r="DQ266" s="52">
        <v>1878</v>
      </c>
      <c r="DR266" s="52">
        <v>2229</v>
      </c>
      <c r="DS266" s="52">
        <v>3795</v>
      </c>
      <c r="DT266" s="52">
        <v>3765</v>
      </c>
      <c r="DU266" s="52">
        <v>3809</v>
      </c>
      <c r="DV266" s="52">
        <v>3713</v>
      </c>
      <c r="DW266" s="52">
        <v>3683</v>
      </c>
      <c r="DX266" s="52">
        <v>4194</v>
      </c>
      <c r="DY266" s="52">
        <v>3804</v>
      </c>
      <c r="DZ266" s="52">
        <v>3957</v>
      </c>
      <c r="EA266" s="52">
        <v>3713</v>
      </c>
      <c r="EB266" s="52">
        <v>3762</v>
      </c>
      <c r="EC266" s="52">
        <v>3663</v>
      </c>
      <c r="ED266" s="52">
        <v>3592</v>
      </c>
      <c r="EE266" s="52">
        <v>3331</v>
      </c>
      <c r="EF266" s="52">
        <v>3016</v>
      </c>
      <c r="EG266" s="52">
        <v>2936</v>
      </c>
      <c r="EH266" s="52">
        <v>2811</v>
      </c>
      <c r="EI266" s="52">
        <v>2524</v>
      </c>
      <c r="EJ266" s="52">
        <v>2453</v>
      </c>
      <c r="EK266" s="52">
        <v>2447</v>
      </c>
      <c r="EL266" s="52">
        <v>2297</v>
      </c>
      <c r="EM266" s="52">
        <v>2233</v>
      </c>
      <c r="EN266" s="52">
        <v>2308</v>
      </c>
      <c r="EO266" s="52">
        <v>2035</v>
      </c>
      <c r="EP266" s="52">
        <v>1960</v>
      </c>
      <c r="EQ266" s="52">
        <v>1944</v>
      </c>
      <c r="ER266" s="52">
        <v>1955</v>
      </c>
      <c r="ES266" s="52">
        <v>1909</v>
      </c>
      <c r="ET266" s="52">
        <v>2008</v>
      </c>
      <c r="EU266" s="52">
        <v>2009</v>
      </c>
      <c r="EV266" s="52">
        <v>2055</v>
      </c>
      <c r="EW266" s="52">
        <v>2020</v>
      </c>
      <c r="EX266" s="52">
        <v>2051</v>
      </c>
      <c r="EY266" s="52">
        <v>2040</v>
      </c>
      <c r="EZ266" s="52">
        <v>2069</v>
      </c>
      <c r="FA266" s="52">
        <v>2046</v>
      </c>
      <c r="FB266" s="52">
        <v>2019</v>
      </c>
      <c r="FC266" s="52">
        <v>1968</v>
      </c>
      <c r="FD266" s="52">
        <v>1918</v>
      </c>
      <c r="FE266" s="52">
        <v>1874</v>
      </c>
      <c r="FF266" s="52">
        <v>1847</v>
      </c>
      <c r="FG266" s="52">
        <v>1828</v>
      </c>
      <c r="FH266" s="52">
        <v>1690</v>
      </c>
      <c r="FI266" s="52">
        <v>1611</v>
      </c>
      <c r="FJ266" s="52">
        <v>1606</v>
      </c>
      <c r="FK266" s="52">
        <v>1554</v>
      </c>
      <c r="FL266" s="52">
        <v>1499</v>
      </c>
      <c r="FM266" s="52">
        <v>1448</v>
      </c>
      <c r="FN266" s="52">
        <v>1360</v>
      </c>
      <c r="FO266" s="52">
        <v>1402</v>
      </c>
      <c r="FP266" s="52">
        <v>1284</v>
      </c>
      <c r="FQ266" s="52">
        <v>1271</v>
      </c>
      <c r="FR266" s="52">
        <v>1398</v>
      </c>
      <c r="FS266" s="52">
        <v>1326</v>
      </c>
      <c r="FT266" s="52">
        <v>1420</v>
      </c>
      <c r="FU266" s="52">
        <v>1425</v>
      </c>
      <c r="FV266" s="52">
        <v>1210</v>
      </c>
      <c r="FW266" s="52">
        <v>1213</v>
      </c>
      <c r="FX266" s="52">
        <v>1228</v>
      </c>
      <c r="FY266" s="52">
        <v>1176</v>
      </c>
      <c r="FZ266" s="52">
        <v>915</v>
      </c>
      <c r="GA266" s="52">
        <v>965</v>
      </c>
      <c r="GB266" s="52">
        <v>917</v>
      </c>
      <c r="GC266" s="52">
        <v>880</v>
      </c>
      <c r="GD266" s="52">
        <v>821</v>
      </c>
      <c r="GE266" s="52">
        <v>746</v>
      </c>
      <c r="GF266" s="52">
        <v>754</v>
      </c>
      <c r="GG266" s="52">
        <v>636</v>
      </c>
      <c r="GH266" s="52">
        <v>562</v>
      </c>
      <c r="GI266" s="52">
        <v>516</v>
      </c>
      <c r="GJ266" s="52">
        <v>442</v>
      </c>
      <c r="GK266" s="52">
        <v>383</v>
      </c>
      <c r="GL266" s="53">
        <v>1667</v>
      </c>
    </row>
    <row r="267" spans="1:194" s="1" customFormat="1" hidden="1" x14ac:dyDescent="0.25">
      <c r="A267" s="31" t="s">
        <v>247</v>
      </c>
      <c r="B267" s="1" t="s">
        <v>499</v>
      </c>
      <c r="C267" s="30" t="str">
        <f t="shared" si="94"/>
        <v>LA England - Craven</v>
      </c>
      <c r="D267" s="51">
        <f t="shared" si="95"/>
        <v>22594</v>
      </c>
      <c r="E267" s="51">
        <f t="shared" si="96"/>
        <v>24631</v>
      </c>
      <c r="F267" s="52">
        <f t="shared" si="97"/>
        <v>57338</v>
      </c>
      <c r="G267" s="52">
        <f t="shared" si="98"/>
        <v>27796</v>
      </c>
      <c r="H267" s="53">
        <f t="shared" si="99"/>
        <v>29542</v>
      </c>
      <c r="I267" s="53">
        <f t="shared" si="100"/>
        <v>22594</v>
      </c>
      <c r="J267" s="53">
        <f t="shared" si="101"/>
        <v>24631</v>
      </c>
      <c r="K267" s="50">
        <f t="shared" si="102"/>
        <v>5202</v>
      </c>
      <c r="L267" s="51">
        <f t="shared" si="103"/>
        <v>4911</v>
      </c>
      <c r="M267" s="52">
        <v>209</v>
      </c>
      <c r="N267" s="52">
        <v>241</v>
      </c>
      <c r="O267" s="52">
        <v>242</v>
      </c>
      <c r="P267" s="52">
        <v>233</v>
      </c>
      <c r="Q267" s="52">
        <v>293</v>
      </c>
      <c r="R267" s="52">
        <v>287</v>
      </c>
      <c r="S267" s="52">
        <v>275</v>
      </c>
      <c r="T267" s="52">
        <v>287</v>
      </c>
      <c r="U267" s="52">
        <v>273</v>
      </c>
      <c r="V267" s="52">
        <v>312</v>
      </c>
      <c r="W267" s="52">
        <v>322</v>
      </c>
      <c r="X267" s="52">
        <v>292</v>
      </c>
      <c r="Y267" s="52">
        <v>347</v>
      </c>
      <c r="Z267" s="52">
        <v>295</v>
      </c>
      <c r="AA267" s="52">
        <v>343</v>
      </c>
      <c r="AB267" s="52">
        <v>308</v>
      </c>
      <c r="AC267" s="52">
        <v>322</v>
      </c>
      <c r="AD267" s="52">
        <v>321</v>
      </c>
      <c r="AE267" s="52">
        <v>313</v>
      </c>
      <c r="AF267" s="52">
        <v>229</v>
      </c>
      <c r="AG267" s="52">
        <v>224</v>
      </c>
      <c r="AH267" s="52">
        <v>214</v>
      </c>
      <c r="AI267" s="52">
        <v>248</v>
      </c>
      <c r="AJ267" s="52">
        <v>274</v>
      </c>
      <c r="AK267" s="52">
        <v>254</v>
      </c>
      <c r="AL267" s="52">
        <v>273</v>
      </c>
      <c r="AM267" s="52">
        <v>219</v>
      </c>
      <c r="AN267" s="52">
        <v>265</v>
      </c>
      <c r="AO267" s="52">
        <v>288</v>
      </c>
      <c r="AP267" s="52">
        <v>276</v>
      </c>
      <c r="AQ267" s="52">
        <v>262</v>
      </c>
      <c r="AR267" s="52">
        <v>244</v>
      </c>
      <c r="AS267" s="52">
        <v>244</v>
      </c>
      <c r="AT267" s="52">
        <v>274</v>
      </c>
      <c r="AU267" s="52">
        <v>276</v>
      </c>
      <c r="AV267" s="52">
        <v>237</v>
      </c>
      <c r="AW267" s="52">
        <v>237</v>
      </c>
      <c r="AX267" s="52">
        <v>258</v>
      </c>
      <c r="AY267" s="52">
        <v>244</v>
      </c>
      <c r="AZ267" s="52">
        <v>315</v>
      </c>
      <c r="BA267" s="52">
        <v>303</v>
      </c>
      <c r="BB267" s="52">
        <v>279</v>
      </c>
      <c r="BC267" s="52">
        <v>233</v>
      </c>
      <c r="BD267" s="52">
        <v>280</v>
      </c>
      <c r="BE267" s="52">
        <v>304</v>
      </c>
      <c r="BF267" s="52">
        <v>291</v>
      </c>
      <c r="BG267" s="52">
        <v>298</v>
      </c>
      <c r="BH267" s="52">
        <v>346</v>
      </c>
      <c r="BI267" s="52">
        <v>363</v>
      </c>
      <c r="BJ267" s="52">
        <v>415</v>
      </c>
      <c r="BK267" s="52">
        <v>420</v>
      </c>
      <c r="BL267" s="52">
        <v>433</v>
      </c>
      <c r="BM267" s="52">
        <v>471</v>
      </c>
      <c r="BN267" s="52">
        <v>432</v>
      </c>
      <c r="BO267" s="52">
        <v>435</v>
      </c>
      <c r="BP267" s="52">
        <v>423</v>
      </c>
      <c r="BQ267" s="52">
        <v>437</v>
      </c>
      <c r="BR267" s="52">
        <v>458</v>
      </c>
      <c r="BS267" s="52">
        <v>489</v>
      </c>
      <c r="BT267" s="52">
        <v>411</v>
      </c>
      <c r="BU267" s="52">
        <v>441</v>
      </c>
      <c r="BV267" s="52">
        <v>398</v>
      </c>
      <c r="BW267" s="52">
        <v>439</v>
      </c>
      <c r="BX267" s="52">
        <v>445</v>
      </c>
      <c r="BY267" s="52">
        <v>430</v>
      </c>
      <c r="BZ267" s="52">
        <v>420</v>
      </c>
      <c r="CA267" s="52">
        <v>460</v>
      </c>
      <c r="CB267" s="52">
        <v>442</v>
      </c>
      <c r="CC267" s="52">
        <v>374</v>
      </c>
      <c r="CD267" s="52">
        <v>370</v>
      </c>
      <c r="CE267" s="52">
        <v>364</v>
      </c>
      <c r="CF267" s="52">
        <v>421</v>
      </c>
      <c r="CG267" s="52">
        <v>455</v>
      </c>
      <c r="CH267" s="52">
        <v>463</v>
      </c>
      <c r="CI267" s="52">
        <v>304</v>
      </c>
      <c r="CJ267" s="52">
        <v>338</v>
      </c>
      <c r="CK267" s="52">
        <v>352</v>
      </c>
      <c r="CL267" s="52">
        <v>292</v>
      </c>
      <c r="CM267" s="52">
        <v>295</v>
      </c>
      <c r="CN267" s="52">
        <v>202</v>
      </c>
      <c r="CO267" s="52">
        <v>216</v>
      </c>
      <c r="CP267" s="52">
        <v>205</v>
      </c>
      <c r="CQ267" s="52">
        <v>174</v>
      </c>
      <c r="CR267" s="52">
        <v>176</v>
      </c>
      <c r="CS267" s="52">
        <v>160</v>
      </c>
      <c r="CT267" s="52">
        <v>151</v>
      </c>
      <c r="CU267" s="52">
        <v>116</v>
      </c>
      <c r="CV267" s="52">
        <v>93</v>
      </c>
      <c r="CW267" s="52">
        <v>89</v>
      </c>
      <c r="CX267" s="52">
        <v>83</v>
      </c>
      <c r="CY267" s="52">
        <v>237</v>
      </c>
      <c r="CZ267" s="52">
        <v>213</v>
      </c>
      <c r="DA267" s="52">
        <v>229</v>
      </c>
      <c r="DB267" s="52">
        <v>253</v>
      </c>
      <c r="DC267" s="52">
        <v>243</v>
      </c>
      <c r="DD267" s="52">
        <v>268</v>
      </c>
      <c r="DE267" s="52">
        <v>241</v>
      </c>
      <c r="DF267" s="52">
        <v>260</v>
      </c>
      <c r="DG267" s="52">
        <v>277</v>
      </c>
      <c r="DH267" s="52">
        <v>332</v>
      </c>
      <c r="DI267" s="52">
        <v>269</v>
      </c>
      <c r="DJ267" s="52">
        <v>303</v>
      </c>
      <c r="DK267" s="52">
        <v>294</v>
      </c>
      <c r="DL267" s="52">
        <v>309</v>
      </c>
      <c r="DM267" s="52">
        <v>267</v>
      </c>
      <c r="DN267" s="52">
        <v>325</v>
      </c>
      <c r="DO267" s="52">
        <v>258</v>
      </c>
      <c r="DP267" s="52">
        <v>273</v>
      </c>
      <c r="DQ267" s="52">
        <v>297</v>
      </c>
      <c r="DR267" s="52">
        <v>263</v>
      </c>
      <c r="DS267" s="52">
        <v>183</v>
      </c>
      <c r="DT267" s="52">
        <v>153</v>
      </c>
      <c r="DU267" s="52">
        <v>225</v>
      </c>
      <c r="DV267" s="52">
        <v>206</v>
      </c>
      <c r="DW267" s="52">
        <v>238</v>
      </c>
      <c r="DX267" s="52">
        <v>249</v>
      </c>
      <c r="DY267" s="52">
        <v>255</v>
      </c>
      <c r="DZ267" s="52">
        <v>218</v>
      </c>
      <c r="EA267" s="52">
        <v>238</v>
      </c>
      <c r="EB267" s="52">
        <v>257</v>
      </c>
      <c r="EC267" s="52">
        <v>222</v>
      </c>
      <c r="ED267" s="52">
        <v>275</v>
      </c>
      <c r="EE267" s="52">
        <v>289</v>
      </c>
      <c r="EF267" s="52">
        <v>299</v>
      </c>
      <c r="EG267" s="52">
        <v>236</v>
      </c>
      <c r="EH267" s="52">
        <v>275</v>
      </c>
      <c r="EI267" s="52">
        <v>275</v>
      </c>
      <c r="EJ267" s="52">
        <v>243</v>
      </c>
      <c r="EK267" s="52">
        <v>288</v>
      </c>
      <c r="EL267" s="52">
        <v>291</v>
      </c>
      <c r="EM267" s="52">
        <v>364</v>
      </c>
      <c r="EN267" s="52">
        <v>310</v>
      </c>
      <c r="EO267" s="52">
        <v>306</v>
      </c>
      <c r="EP267" s="52">
        <v>241</v>
      </c>
      <c r="EQ267" s="52">
        <v>287</v>
      </c>
      <c r="ER267" s="52">
        <v>321</v>
      </c>
      <c r="ES267" s="52">
        <v>314</v>
      </c>
      <c r="ET267" s="52">
        <v>333</v>
      </c>
      <c r="EU267" s="52">
        <v>384</v>
      </c>
      <c r="EV267" s="52">
        <v>455</v>
      </c>
      <c r="EW267" s="52">
        <v>425</v>
      </c>
      <c r="EX267" s="52">
        <v>471</v>
      </c>
      <c r="EY267" s="52">
        <v>431</v>
      </c>
      <c r="EZ267" s="52">
        <v>455</v>
      </c>
      <c r="FA267" s="52">
        <v>497</v>
      </c>
      <c r="FB267" s="52">
        <v>481</v>
      </c>
      <c r="FC267" s="52">
        <v>498</v>
      </c>
      <c r="FD267" s="52">
        <v>493</v>
      </c>
      <c r="FE267" s="52">
        <v>450</v>
      </c>
      <c r="FF267" s="52">
        <v>508</v>
      </c>
      <c r="FG267" s="52">
        <v>483</v>
      </c>
      <c r="FH267" s="52">
        <v>490</v>
      </c>
      <c r="FI267" s="52">
        <v>444</v>
      </c>
      <c r="FJ267" s="52">
        <v>452</v>
      </c>
      <c r="FK267" s="52">
        <v>463</v>
      </c>
      <c r="FL267" s="52">
        <v>431</v>
      </c>
      <c r="FM267" s="52">
        <v>433</v>
      </c>
      <c r="FN267" s="52">
        <v>414</v>
      </c>
      <c r="FO267" s="52">
        <v>433</v>
      </c>
      <c r="FP267" s="52">
        <v>410</v>
      </c>
      <c r="FQ267" s="52">
        <v>405</v>
      </c>
      <c r="FR267" s="52">
        <v>440</v>
      </c>
      <c r="FS267" s="52">
        <v>436</v>
      </c>
      <c r="FT267" s="52">
        <v>466</v>
      </c>
      <c r="FU267" s="52">
        <v>475</v>
      </c>
      <c r="FV267" s="52">
        <v>374</v>
      </c>
      <c r="FW267" s="52">
        <v>401</v>
      </c>
      <c r="FX267" s="52">
        <v>377</v>
      </c>
      <c r="FY267" s="52">
        <v>346</v>
      </c>
      <c r="FZ267" s="52">
        <v>286</v>
      </c>
      <c r="GA267" s="52">
        <v>281</v>
      </c>
      <c r="GB267" s="52">
        <v>261</v>
      </c>
      <c r="GC267" s="52">
        <v>282</v>
      </c>
      <c r="GD267" s="52">
        <v>225</v>
      </c>
      <c r="GE267" s="52">
        <v>194</v>
      </c>
      <c r="GF267" s="52">
        <v>231</v>
      </c>
      <c r="GG267" s="52">
        <v>215</v>
      </c>
      <c r="GH267" s="52">
        <v>179</v>
      </c>
      <c r="GI267" s="52">
        <v>159</v>
      </c>
      <c r="GJ267" s="52">
        <v>169</v>
      </c>
      <c r="GK267" s="52">
        <v>146</v>
      </c>
      <c r="GL267" s="53">
        <v>628</v>
      </c>
    </row>
    <row r="268" spans="1:194" s="1" customFormat="1" hidden="1" x14ac:dyDescent="0.25">
      <c r="A268" s="31" t="s">
        <v>247</v>
      </c>
      <c r="B268" s="1" t="s">
        <v>500</v>
      </c>
      <c r="C268" s="30" t="str">
        <f t="shared" ref="C268:C331" si="104">CONCATENATE(A268," - ",B268)</f>
        <v>LA England - Crawley</v>
      </c>
      <c r="D268" s="51">
        <f t="shared" si="95"/>
        <v>41927</v>
      </c>
      <c r="E268" s="51">
        <f t="shared" si="96"/>
        <v>42986</v>
      </c>
      <c r="F268" s="52">
        <f t="shared" si="97"/>
        <v>112474</v>
      </c>
      <c r="G268" s="52">
        <f t="shared" si="98"/>
        <v>56312</v>
      </c>
      <c r="H268" s="53">
        <f t="shared" si="99"/>
        <v>56162</v>
      </c>
      <c r="I268" s="53">
        <f t="shared" si="100"/>
        <v>41927</v>
      </c>
      <c r="J268" s="53">
        <f t="shared" si="101"/>
        <v>42986</v>
      </c>
      <c r="K268" s="50">
        <f t="shared" si="102"/>
        <v>14385</v>
      </c>
      <c r="L268" s="51">
        <f t="shared" si="103"/>
        <v>13176</v>
      </c>
      <c r="M268" s="52">
        <v>771</v>
      </c>
      <c r="N268" s="52">
        <v>801</v>
      </c>
      <c r="O268" s="52">
        <v>815</v>
      </c>
      <c r="P268" s="52">
        <v>819</v>
      </c>
      <c r="Q268" s="52">
        <v>840</v>
      </c>
      <c r="R268" s="52">
        <v>852</v>
      </c>
      <c r="S268" s="52">
        <v>879</v>
      </c>
      <c r="T268" s="52">
        <v>877</v>
      </c>
      <c r="U268" s="52">
        <v>920</v>
      </c>
      <c r="V268" s="52">
        <v>849</v>
      </c>
      <c r="W268" s="52">
        <v>910</v>
      </c>
      <c r="X268" s="52">
        <v>763</v>
      </c>
      <c r="Y268" s="52">
        <v>800</v>
      </c>
      <c r="Z268" s="52">
        <v>755</v>
      </c>
      <c r="AA268" s="52">
        <v>733</v>
      </c>
      <c r="AB268" s="52">
        <v>659</v>
      </c>
      <c r="AC268" s="52">
        <v>692</v>
      </c>
      <c r="AD268" s="52">
        <v>650</v>
      </c>
      <c r="AE268" s="52">
        <v>629</v>
      </c>
      <c r="AF268" s="52">
        <v>556</v>
      </c>
      <c r="AG268" s="52">
        <v>484</v>
      </c>
      <c r="AH268" s="52">
        <v>533</v>
      </c>
      <c r="AI268" s="52">
        <v>582</v>
      </c>
      <c r="AJ268" s="52">
        <v>689</v>
      </c>
      <c r="AK268" s="52">
        <v>665</v>
      </c>
      <c r="AL268" s="52">
        <v>671</v>
      </c>
      <c r="AM268" s="52">
        <v>689</v>
      </c>
      <c r="AN268" s="52">
        <v>639</v>
      </c>
      <c r="AO268" s="52">
        <v>740</v>
      </c>
      <c r="AP268" s="52">
        <v>810</v>
      </c>
      <c r="AQ268" s="52">
        <v>755</v>
      </c>
      <c r="AR268" s="52">
        <v>848</v>
      </c>
      <c r="AS268" s="52">
        <v>847</v>
      </c>
      <c r="AT268" s="52">
        <v>850</v>
      </c>
      <c r="AU268" s="52">
        <v>865</v>
      </c>
      <c r="AV268" s="52">
        <v>830</v>
      </c>
      <c r="AW268" s="52">
        <v>938</v>
      </c>
      <c r="AX268" s="52">
        <v>942</v>
      </c>
      <c r="AY268" s="52">
        <v>915</v>
      </c>
      <c r="AZ268" s="52">
        <v>1032</v>
      </c>
      <c r="BA268" s="52">
        <v>917</v>
      </c>
      <c r="BB268" s="52">
        <v>953</v>
      </c>
      <c r="BC268" s="52">
        <v>866</v>
      </c>
      <c r="BD268" s="52">
        <v>767</v>
      </c>
      <c r="BE268" s="52">
        <v>780</v>
      </c>
      <c r="BF268" s="52">
        <v>768</v>
      </c>
      <c r="BG268" s="52">
        <v>786</v>
      </c>
      <c r="BH268" s="52">
        <v>813</v>
      </c>
      <c r="BI268" s="52">
        <v>777</v>
      </c>
      <c r="BJ268" s="52">
        <v>796</v>
      </c>
      <c r="BK268" s="52">
        <v>811</v>
      </c>
      <c r="BL268" s="52">
        <v>794</v>
      </c>
      <c r="BM268" s="52">
        <v>778</v>
      </c>
      <c r="BN268" s="52">
        <v>736</v>
      </c>
      <c r="BO268" s="52">
        <v>737</v>
      </c>
      <c r="BP268" s="52">
        <v>745</v>
      </c>
      <c r="BQ268" s="52">
        <v>750</v>
      </c>
      <c r="BR268" s="52">
        <v>667</v>
      </c>
      <c r="BS268" s="52">
        <v>686</v>
      </c>
      <c r="BT268" s="52">
        <v>658</v>
      </c>
      <c r="BU268" s="52">
        <v>609</v>
      </c>
      <c r="BV268" s="52">
        <v>626</v>
      </c>
      <c r="BW268" s="52">
        <v>580</v>
      </c>
      <c r="BX268" s="52">
        <v>514</v>
      </c>
      <c r="BY268" s="52">
        <v>526</v>
      </c>
      <c r="BZ268" s="52">
        <v>534</v>
      </c>
      <c r="CA268" s="52">
        <v>457</v>
      </c>
      <c r="CB268" s="52">
        <v>448</v>
      </c>
      <c r="CC268" s="52">
        <v>404</v>
      </c>
      <c r="CD268" s="52">
        <v>414</v>
      </c>
      <c r="CE268" s="52">
        <v>392</v>
      </c>
      <c r="CF268" s="52">
        <v>395</v>
      </c>
      <c r="CG268" s="52">
        <v>365</v>
      </c>
      <c r="CH268" s="52">
        <v>400</v>
      </c>
      <c r="CI268" s="52">
        <v>297</v>
      </c>
      <c r="CJ268" s="52">
        <v>300</v>
      </c>
      <c r="CK268" s="52">
        <v>285</v>
      </c>
      <c r="CL268" s="52">
        <v>246</v>
      </c>
      <c r="CM268" s="52">
        <v>212</v>
      </c>
      <c r="CN268" s="52">
        <v>195</v>
      </c>
      <c r="CO268" s="52">
        <v>181</v>
      </c>
      <c r="CP268" s="52">
        <v>184</v>
      </c>
      <c r="CQ268" s="52">
        <v>168</v>
      </c>
      <c r="CR268" s="52">
        <v>155</v>
      </c>
      <c r="CS268" s="52">
        <v>132</v>
      </c>
      <c r="CT268" s="52">
        <v>128</v>
      </c>
      <c r="CU268" s="52">
        <v>127</v>
      </c>
      <c r="CV268" s="52">
        <v>101</v>
      </c>
      <c r="CW268" s="52">
        <v>90</v>
      </c>
      <c r="CX268" s="52">
        <v>70</v>
      </c>
      <c r="CY268" s="52">
        <v>298</v>
      </c>
      <c r="CZ268" s="52">
        <v>720</v>
      </c>
      <c r="DA268" s="52">
        <v>744</v>
      </c>
      <c r="DB268" s="52">
        <v>722</v>
      </c>
      <c r="DC268" s="52">
        <v>746</v>
      </c>
      <c r="DD268" s="52">
        <v>786</v>
      </c>
      <c r="DE268" s="52">
        <v>735</v>
      </c>
      <c r="DF268" s="52">
        <v>779</v>
      </c>
      <c r="DG268" s="52">
        <v>723</v>
      </c>
      <c r="DH268" s="52">
        <v>842</v>
      </c>
      <c r="DI268" s="52">
        <v>764</v>
      </c>
      <c r="DJ268" s="52">
        <v>805</v>
      </c>
      <c r="DK268" s="52">
        <v>759</v>
      </c>
      <c r="DL268" s="52">
        <v>788</v>
      </c>
      <c r="DM268" s="52">
        <v>702</v>
      </c>
      <c r="DN268" s="52">
        <v>666</v>
      </c>
      <c r="DO268" s="52">
        <v>651</v>
      </c>
      <c r="DP268" s="52">
        <v>642</v>
      </c>
      <c r="DQ268" s="52">
        <v>602</v>
      </c>
      <c r="DR268" s="52">
        <v>542</v>
      </c>
      <c r="DS268" s="52">
        <v>470</v>
      </c>
      <c r="DT268" s="52">
        <v>461</v>
      </c>
      <c r="DU268" s="52">
        <v>470</v>
      </c>
      <c r="DV268" s="52">
        <v>494</v>
      </c>
      <c r="DW268" s="52">
        <v>567</v>
      </c>
      <c r="DX268" s="52">
        <v>565</v>
      </c>
      <c r="DY268" s="52">
        <v>603</v>
      </c>
      <c r="DZ268" s="52">
        <v>753</v>
      </c>
      <c r="EA268" s="52">
        <v>725</v>
      </c>
      <c r="EB268" s="52">
        <v>746</v>
      </c>
      <c r="EC268" s="52">
        <v>849</v>
      </c>
      <c r="ED268" s="52">
        <v>845</v>
      </c>
      <c r="EE268" s="52">
        <v>863</v>
      </c>
      <c r="EF268" s="52">
        <v>894</v>
      </c>
      <c r="EG268" s="52">
        <v>916</v>
      </c>
      <c r="EH268" s="52">
        <v>918</v>
      </c>
      <c r="EI268" s="52">
        <v>995</v>
      </c>
      <c r="EJ268" s="52">
        <v>888</v>
      </c>
      <c r="EK268" s="52">
        <v>904</v>
      </c>
      <c r="EL268" s="52">
        <v>962</v>
      </c>
      <c r="EM268" s="52">
        <v>976</v>
      </c>
      <c r="EN268" s="52">
        <v>937</v>
      </c>
      <c r="EO268" s="52">
        <v>918</v>
      </c>
      <c r="EP268" s="52">
        <v>837</v>
      </c>
      <c r="EQ268" s="52">
        <v>746</v>
      </c>
      <c r="ER268" s="52">
        <v>777</v>
      </c>
      <c r="ES268" s="52">
        <v>770</v>
      </c>
      <c r="ET268" s="52">
        <v>699</v>
      </c>
      <c r="EU268" s="52">
        <v>764</v>
      </c>
      <c r="EV268" s="52">
        <v>725</v>
      </c>
      <c r="EW268" s="52">
        <v>829</v>
      </c>
      <c r="EX268" s="52">
        <v>708</v>
      </c>
      <c r="EY268" s="52">
        <v>703</v>
      </c>
      <c r="EZ268" s="52">
        <v>766</v>
      </c>
      <c r="FA268" s="52">
        <v>717</v>
      </c>
      <c r="FB268" s="52">
        <v>692</v>
      </c>
      <c r="FC268" s="52">
        <v>732</v>
      </c>
      <c r="FD268" s="52">
        <v>722</v>
      </c>
      <c r="FE268" s="52">
        <v>671</v>
      </c>
      <c r="FF268" s="52">
        <v>646</v>
      </c>
      <c r="FG268" s="52">
        <v>653</v>
      </c>
      <c r="FH268" s="52">
        <v>626</v>
      </c>
      <c r="FI268" s="52">
        <v>648</v>
      </c>
      <c r="FJ268" s="52">
        <v>637</v>
      </c>
      <c r="FK268" s="52">
        <v>569</v>
      </c>
      <c r="FL268" s="52">
        <v>567</v>
      </c>
      <c r="FM268" s="52">
        <v>471</v>
      </c>
      <c r="FN268" s="52">
        <v>516</v>
      </c>
      <c r="FO268" s="52">
        <v>437</v>
      </c>
      <c r="FP268" s="52">
        <v>429</v>
      </c>
      <c r="FQ268" s="52">
        <v>417</v>
      </c>
      <c r="FR268" s="52">
        <v>449</v>
      </c>
      <c r="FS268" s="52">
        <v>443</v>
      </c>
      <c r="FT268" s="52">
        <v>461</v>
      </c>
      <c r="FU268" s="52">
        <v>506</v>
      </c>
      <c r="FV268" s="52">
        <v>359</v>
      </c>
      <c r="FW268" s="52">
        <v>325</v>
      </c>
      <c r="FX268" s="52">
        <v>277</v>
      </c>
      <c r="FY268" s="52">
        <v>280</v>
      </c>
      <c r="FZ268" s="52">
        <v>239</v>
      </c>
      <c r="GA268" s="52">
        <v>241</v>
      </c>
      <c r="GB268" s="52">
        <v>241</v>
      </c>
      <c r="GC268" s="52">
        <v>236</v>
      </c>
      <c r="GD268" s="52">
        <v>241</v>
      </c>
      <c r="GE268" s="52">
        <v>214</v>
      </c>
      <c r="GF268" s="52">
        <v>201</v>
      </c>
      <c r="GG268" s="52">
        <v>179</v>
      </c>
      <c r="GH268" s="52">
        <v>200</v>
      </c>
      <c r="GI268" s="52">
        <v>184</v>
      </c>
      <c r="GJ268" s="52">
        <v>181</v>
      </c>
      <c r="GK268" s="52">
        <v>190</v>
      </c>
      <c r="GL268" s="53">
        <v>604</v>
      </c>
    </row>
    <row r="269" spans="1:194" s="1" customFormat="1" hidden="1" x14ac:dyDescent="0.25">
      <c r="A269" s="31" t="s">
        <v>247</v>
      </c>
      <c r="B269" s="1" t="s">
        <v>501</v>
      </c>
      <c r="C269" s="30" t="str">
        <f t="shared" si="104"/>
        <v>LA England - Croydon</v>
      </c>
      <c r="D269" s="51">
        <f t="shared" si="95"/>
        <v>140013</v>
      </c>
      <c r="E269" s="51">
        <f t="shared" si="96"/>
        <v>153241</v>
      </c>
      <c r="F269" s="52">
        <f t="shared" si="97"/>
        <v>388563</v>
      </c>
      <c r="G269" s="52">
        <f t="shared" si="98"/>
        <v>188609</v>
      </c>
      <c r="H269" s="53">
        <f t="shared" si="99"/>
        <v>199954</v>
      </c>
      <c r="I269" s="53">
        <f t="shared" si="100"/>
        <v>140013</v>
      </c>
      <c r="J269" s="53">
        <f t="shared" si="101"/>
        <v>153241</v>
      </c>
      <c r="K269" s="50">
        <f t="shared" si="102"/>
        <v>48596</v>
      </c>
      <c r="L269" s="51">
        <f t="shared" si="103"/>
        <v>46713</v>
      </c>
      <c r="M269" s="52">
        <v>2761</v>
      </c>
      <c r="N269" s="52">
        <v>2682</v>
      </c>
      <c r="O269" s="52">
        <v>2882</v>
      </c>
      <c r="P269" s="52">
        <v>2799</v>
      </c>
      <c r="Q269" s="52">
        <v>2896</v>
      </c>
      <c r="R269" s="52">
        <v>2822</v>
      </c>
      <c r="S269" s="52">
        <v>2727</v>
      </c>
      <c r="T269" s="52">
        <v>2758</v>
      </c>
      <c r="U269" s="52">
        <v>2748</v>
      </c>
      <c r="V269" s="52">
        <v>2792</v>
      </c>
      <c r="W269" s="52">
        <v>2721</v>
      </c>
      <c r="X269" s="52">
        <v>2595</v>
      </c>
      <c r="Y269" s="52">
        <v>2769</v>
      </c>
      <c r="Z269" s="52">
        <v>2748</v>
      </c>
      <c r="AA269" s="52">
        <v>2560</v>
      </c>
      <c r="AB269" s="52">
        <v>2497</v>
      </c>
      <c r="AC269" s="52">
        <v>2461</v>
      </c>
      <c r="AD269" s="52">
        <v>2378</v>
      </c>
      <c r="AE269" s="52">
        <v>2251</v>
      </c>
      <c r="AF269" s="52">
        <v>1873</v>
      </c>
      <c r="AG269" s="52">
        <v>1662</v>
      </c>
      <c r="AH269" s="52">
        <v>1762</v>
      </c>
      <c r="AI269" s="52">
        <v>1905</v>
      </c>
      <c r="AJ269" s="52">
        <v>2138</v>
      </c>
      <c r="AK269" s="52">
        <v>2334</v>
      </c>
      <c r="AL269" s="52">
        <v>2389</v>
      </c>
      <c r="AM269" s="52">
        <v>2388</v>
      </c>
      <c r="AN269" s="52">
        <v>2215</v>
      </c>
      <c r="AO269" s="52">
        <v>2524</v>
      </c>
      <c r="AP269" s="52">
        <v>2654</v>
      </c>
      <c r="AQ269" s="52">
        <v>2556</v>
      </c>
      <c r="AR269" s="52">
        <v>2705</v>
      </c>
      <c r="AS269" s="52">
        <v>2855</v>
      </c>
      <c r="AT269" s="52">
        <v>2815</v>
      </c>
      <c r="AU269" s="52">
        <v>2991</v>
      </c>
      <c r="AV269" s="52">
        <v>2829</v>
      </c>
      <c r="AW269" s="52">
        <v>2751</v>
      </c>
      <c r="AX269" s="52">
        <v>2705</v>
      </c>
      <c r="AY269" s="52">
        <v>2844</v>
      </c>
      <c r="AZ269" s="52">
        <v>2889</v>
      </c>
      <c r="BA269" s="52">
        <v>2711</v>
      </c>
      <c r="BB269" s="52">
        <v>2800</v>
      </c>
      <c r="BC269" s="52">
        <v>2800</v>
      </c>
      <c r="BD269" s="52">
        <v>2589</v>
      </c>
      <c r="BE269" s="52">
        <v>2578</v>
      </c>
      <c r="BF269" s="52">
        <v>2705</v>
      </c>
      <c r="BG269" s="52">
        <v>2579</v>
      </c>
      <c r="BH269" s="52">
        <v>2421</v>
      </c>
      <c r="BI269" s="52">
        <v>2455</v>
      </c>
      <c r="BJ269" s="52">
        <v>2496</v>
      </c>
      <c r="BK269" s="52">
        <v>2415</v>
      </c>
      <c r="BL269" s="52">
        <v>2602</v>
      </c>
      <c r="BM269" s="52">
        <v>2555</v>
      </c>
      <c r="BN269" s="52">
        <v>2607</v>
      </c>
      <c r="BO269" s="52">
        <v>2804</v>
      </c>
      <c r="BP269" s="52">
        <v>2660</v>
      </c>
      <c r="BQ269" s="52">
        <v>2733</v>
      </c>
      <c r="BR269" s="52">
        <v>2528</v>
      </c>
      <c r="BS269" s="52">
        <v>2528</v>
      </c>
      <c r="BT269" s="52">
        <v>2322</v>
      </c>
      <c r="BU269" s="52">
        <v>2263</v>
      </c>
      <c r="BV269" s="52">
        <v>2056</v>
      </c>
      <c r="BW269" s="52">
        <v>1954</v>
      </c>
      <c r="BX269" s="52">
        <v>1838</v>
      </c>
      <c r="BY269" s="52">
        <v>1731</v>
      </c>
      <c r="BZ269" s="52">
        <v>1681</v>
      </c>
      <c r="CA269" s="52">
        <v>1621</v>
      </c>
      <c r="CB269" s="52">
        <v>1437</v>
      </c>
      <c r="CC269" s="52">
        <v>1425</v>
      </c>
      <c r="CD269" s="52">
        <v>1331</v>
      </c>
      <c r="CE269" s="52">
        <v>1288</v>
      </c>
      <c r="CF269" s="52">
        <v>1244</v>
      </c>
      <c r="CG269" s="52">
        <v>1343</v>
      </c>
      <c r="CH269" s="52">
        <v>1432</v>
      </c>
      <c r="CI269" s="52">
        <v>1057</v>
      </c>
      <c r="CJ269" s="52">
        <v>986</v>
      </c>
      <c r="CK269" s="52">
        <v>896</v>
      </c>
      <c r="CL269" s="52">
        <v>896</v>
      </c>
      <c r="CM269" s="52">
        <v>783</v>
      </c>
      <c r="CN269" s="52">
        <v>714</v>
      </c>
      <c r="CO269" s="52">
        <v>716</v>
      </c>
      <c r="CP269" s="52">
        <v>638</v>
      </c>
      <c r="CQ269" s="52">
        <v>649</v>
      </c>
      <c r="CR269" s="52">
        <v>601</v>
      </c>
      <c r="CS269" s="52">
        <v>593</v>
      </c>
      <c r="CT269" s="52">
        <v>520</v>
      </c>
      <c r="CU269" s="52">
        <v>436</v>
      </c>
      <c r="CV269" s="52">
        <v>378</v>
      </c>
      <c r="CW269" s="52">
        <v>354</v>
      </c>
      <c r="CX269" s="52">
        <v>254</v>
      </c>
      <c r="CY269" s="52">
        <v>975</v>
      </c>
      <c r="CZ269" s="52">
        <v>2655</v>
      </c>
      <c r="DA269" s="52">
        <v>2636</v>
      </c>
      <c r="DB269" s="52">
        <v>2621</v>
      </c>
      <c r="DC269" s="52">
        <v>2719</v>
      </c>
      <c r="DD269" s="52">
        <v>2721</v>
      </c>
      <c r="DE269" s="52">
        <v>2580</v>
      </c>
      <c r="DF269" s="52">
        <v>2588</v>
      </c>
      <c r="DG269" s="52">
        <v>2637</v>
      </c>
      <c r="DH269" s="52">
        <v>2711</v>
      </c>
      <c r="DI269" s="52">
        <v>2635</v>
      </c>
      <c r="DJ269" s="52">
        <v>2732</v>
      </c>
      <c r="DK269" s="52">
        <v>2598</v>
      </c>
      <c r="DL269" s="52">
        <v>2722</v>
      </c>
      <c r="DM269" s="52">
        <v>2583</v>
      </c>
      <c r="DN269" s="52">
        <v>2473</v>
      </c>
      <c r="DO269" s="52">
        <v>2469</v>
      </c>
      <c r="DP269" s="52">
        <v>2336</v>
      </c>
      <c r="DQ269" s="52">
        <v>2297</v>
      </c>
      <c r="DR269" s="52">
        <v>2219</v>
      </c>
      <c r="DS269" s="52">
        <v>1577</v>
      </c>
      <c r="DT269" s="52">
        <v>1501</v>
      </c>
      <c r="DU269" s="52">
        <v>1668</v>
      </c>
      <c r="DV269" s="52">
        <v>1901</v>
      </c>
      <c r="DW269" s="52">
        <v>2171</v>
      </c>
      <c r="DX269" s="52">
        <v>2394</v>
      </c>
      <c r="DY269" s="52">
        <v>2358</v>
      </c>
      <c r="DZ269" s="52">
        <v>2308</v>
      </c>
      <c r="EA269" s="52">
        <v>2447</v>
      </c>
      <c r="EB269" s="52">
        <v>2695</v>
      </c>
      <c r="EC269" s="52">
        <v>2912</v>
      </c>
      <c r="ED269" s="52">
        <v>2932</v>
      </c>
      <c r="EE269" s="52">
        <v>3186</v>
      </c>
      <c r="EF269" s="52">
        <v>2999</v>
      </c>
      <c r="EG269" s="52">
        <v>3194</v>
      </c>
      <c r="EH269" s="52">
        <v>3351</v>
      </c>
      <c r="EI269" s="52">
        <v>3082</v>
      </c>
      <c r="EJ269" s="52">
        <v>3037</v>
      </c>
      <c r="EK269" s="52">
        <v>3165</v>
      </c>
      <c r="EL269" s="52">
        <v>3347</v>
      </c>
      <c r="EM269" s="52">
        <v>3131</v>
      </c>
      <c r="EN269" s="52">
        <v>3040</v>
      </c>
      <c r="EO269" s="52">
        <v>3071</v>
      </c>
      <c r="EP269" s="52">
        <v>2826</v>
      </c>
      <c r="EQ269" s="52">
        <v>2927</v>
      </c>
      <c r="ER269" s="52">
        <v>2781</v>
      </c>
      <c r="ES269" s="52">
        <v>2627</v>
      </c>
      <c r="ET269" s="52">
        <v>2474</v>
      </c>
      <c r="EU269" s="52">
        <v>2552</v>
      </c>
      <c r="EV269" s="52">
        <v>2797</v>
      </c>
      <c r="EW269" s="52">
        <v>2777</v>
      </c>
      <c r="EX269" s="52">
        <v>2760</v>
      </c>
      <c r="EY269" s="52">
        <v>2780</v>
      </c>
      <c r="EZ269" s="52">
        <v>2768</v>
      </c>
      <c r="FA269" s="52">
        <v>2728</v>
      </c>
      <c r="FB269" s="52">
        <v>2930</v>
      </c>
      <c r="FC269" s="52">
        <v>2805</v>
      </c>
      <c r="FD269" s="52">
        <v>2866</v>
      </c>
      <c r="FE269" s="52">
        <v>2857</v>
      </c>
      <c r="FF269" s="52">
        <v>2624</v>
      </c>
      <c r="FG269" s="52">
        <v>2306</v>
      </c>
      <c r="FH269" s="52">
        <v>2336</v>
      </c>
      <c r="FI269" s="52">
        <v>2227</v>
      </c>
      <c r="FJ269" s="52">
        <v>2045</v>
      </c>
      <c r="FK269" s="52">
        <v>1954</v>
      </c>
      <c r="FL269" s="52">
        <v>2008</v>
      </c>
      <c r="FM269" s="52">
        <v>1901</v>
      </c>
      <c r="FN269" s="52">
        <v>1759</v>
      </c>
      <c r="FO269" s="52">
        <v>1687</v>
      </c>
      <c r="FP269" s="52">
        <v>1634</v>
      </c>
      <c r="FQ269" s="52">
        <v>1559</v>
      </c>
      <c r="FR269" s="52">
        <v>1473</v>
      </c>
      <c r="FS269" s="52">
        <v>1396</v>
      </c>
      <c r="FT269" s="52">
        <v>1522</v>
      </c>
      <c r="FU269" s="52">
        <v>1603</v>
      </c>
      <c r="FV269" s="52">
        <v>1294</v>
      </c>
      <c r="FW269" s="52">
        <v>1129</v>
      </c>
      <c r="FX269" s="52">
        <v>1159</v>
      </c>
      <c r="FY269" s="52">
        <v>1141</v>
      </c>
      <c r="FZ269" s="52">
        <v>1007</v>
      </c>
      <c r="GA269" s="52">
        <v>877</v>
      </c>
      <c r="GB269" s="52">
        <v>902</v>
      </c>
      <c r="GC269" s="52">
        <v>896</v>
      </c>
      <c r="GD269" s="52">
        <v>879</v>
      </c>
      <c r="GE269" s="52">
        <v>817</v>
      </c>
      <c r="GF269" s="52">
        <v>736</v>
      </c>
      <c r="GG269" s="52">
        <v>658</v>
      </c>
      <c r="GH269" s="52">
        <v>599</v>
      </c>
      <c r="GI269" s="52">
        <v>535</v>
      </c>
      <c r="GJ269" s="52">
        <v>493</v>
      </c>
      <c r="GK269" s="52">
        <v>428</v>
      </c>
      <c r="GL269" s="53">
        <v>1716</v>
      </c>
    </row>
    <row r="270" spans="1:194" s="1" customFormat="1" hidden="1" x14ac:dyDescent="0.25">
      <c r="A270" s="31" t="s">
        <v>247</v>
      </c>
      <c r="B270" s="1" t="s">
        <v>502</v>
      </c>
      <c r="C270" s="30" t="str">
        <f t="shared" si="104"/>
        <v>LA England - Dacorum</v>
      </c>
      <c r="D270" s="51">
        <f t="shared" si="95"/>
        <v>57953</v>
      </c>
      <c r="E270" s="51">
        <f t="shared" si="96"/>
        <v>61939</v>
      </c>
      <c r="F270" s="52">
        <f t="shared" si="97"/>
        <v>155457</v>
      </c>
      <c r="G270" s="52">
        <f t="shared" si="98"/>
        <v>76266</v>
      </c>
      <c r="H270" s="53">
        <f t="shared" si="99"/>
        <v>79191</v>
      </c>
      <c r="I270" s="53">
        <f t="shared" si="100"/>
        <v>57953</v>
      </c>
      <c r="J270" s="53">
        <f t="shared" si="101"/>
        <v>61939</v>
      </c>
      <c r="K270" s="50">
        <f t="shared" si="102"/>
        <v>18313</v>
      </c>
      <c r="L270" s="51">
        <f t="shared" si="103"/>
        <v>17252</v>
      </c>
      <c r="M270" s="52">
        <v>923</v>
      </c>
      <c r="N270" s="52">
        <v>981</v>
      </c>
      <c r="O270" s="52">
        <v>1043</v>
      </c>
      <c r="P270" s="52">
        <v>1097</v>
      </c>
      <c r="Q270" s="52">
        <v>1040</v>
      </c>
      <c r="R270" s="52">
        <v>1013</v>
      </c>
      <c r="S270" s="52">
        <v>1031</v>
      </c>
      <c r="T270" s="52">
        <v>1027</v>
      </c>
      <c r="U270" s="52">
        <v>1028</v>
      </c>
      <c r="V270" s="52">
        <v>1158</v>
      </c>
      <c r="W270" s="52">
        <v>1168</v>
      </c>
      <c r="X270" s="52">
        <v>1093</v>
      </c>
      <c r="Y270" s="52">
        <v>1061</v>
      </c>
      <c r="Z270" s="52">
        <v>991</v>
      </c>
      <c r="AA270" s="52">
        <v>943</v>
      </c>
      <c r="AB270" s="52">
        <v>954</v>
      </c>
      <c r="AC270" s="52">
        <v>889</v>
      </c>
      <c r="AD270" s="52">
        <v>873</v>
      </c>
      <c r="AE270" s="52">
        <v>876</v>
      </c>
      <c r="AF270" s="52">
        <v>658</v>
      </c>
      <c r="AG270" s="52">
        <v>571</v>
      </c>
      <c r="AH270" s="52">
        <v>558</v>
      </c>
      <c r="AI270" s="52">
        <v>801</v>
      </c>
      <c r="AJ270" s="52">
        <v>804</v>
      </c>
      <c r="AK270" s="52">
        <v>828</v>
      </c>
      <c r="AL270" s="52">
        <v>901</v>
      </c>
      <c r="AM270" s="52">
        <v>866</v>
      </c>
      <c r="AN270" s="52">
        <v>795</v>
      </c>
      <c r="AO270" s="52">
        <v>791</v>
      </c>
      <c r="AP270" s="52">
        <v>907</v>
      </c>
      <c r="AQ270" s="52">
        <v>922</v>
      </c>
      <c r="AR270" s="52">
        <v>934</v>
      </c>
      <c r="AS270" s="52">
        <v>1044</v>
      </c>
      <c r="AT270" s="52">
        <v>1031</v>
      </c>
      <c r="AU270" s="52">
        <v>1008</v>
      </c>
      <c r="AV270" s="52">
        <v>1010</v>
      </c>
      <c r="AW270" s="52">
        <v>1060</v>
      </c>
      <c r="AX270" s="52">
        <v>1087</v>
      </c>
      <c r="AY270" s="52">
        <v>1099</v>
      </c>
      <c r="AZ270" s="52">
        <v>1085</v>
      </c>
      <c r="BA270" s="52">
        <v>1090</v>
      </c>
      <c r="BB270" s="52">
        <v>1079</v>
      </c>
      <c r="BC270" s="52">
        <v>1049</v>
      </c>
      <c r="BD270" s="52">
        <v>1095</v>
      </c>
      <c r="BE270" s="52">
        <v>1033</v>
      </c>
      <c r="BF270" s="52">
        <v>1117</v>
      </c>
      <c r="BG270" s="52">
        <v>1023</v>
      </c>
      <c r="BH270" s="52">
        <v>1094</v>
      </c>
      <c r="BI270" s="52">
        <v>1103</v>
      </c>
      <c r="BJ270" s="52">
        <v>1123</v>
      </c>
      <c r="BK270" s="52">
        <v>1090</v>
      </c>
      <c r="BL270" s="52">
        <v>1107</v>
      </c>
      <c r="BM270" s="52">
        <v>1052</v>
      </c>
      <c r="BN270" s="52">
        <v>1038</v>
      </c>
      <c r="BO270" s="52">
        <v>1095</v>
      </c>
      <c r="BP270" s="52">
        <v>1084</v>
      </c>
      <c r="BQ270" s="52">
        <v>1100</v>
      </c>
      <c r="BR270" s="52">
        <v>1088</v>
      </c>
      <c r="BS270" s="52">
        <v>1061</v>
      </c>
      <c r="BT270" s="52">
        <v>989</v>
      </c>
      <c r="BU270" s="52">
        <v>954</v>
      </c>
      <c r="BV270" s="52">
        <v>929</v>
      </c>
      <c r="BW270" s="52">
        <v>893</v>
      </c>
      <c r="BX270" s="52">
        <v>863</v>
      </c>
      <c r="BY270" s="52">
        <v>857</v>
      </c>
      <c r="BZ270" s="52">
        <v>798</v>
      </c>
      <c r="CA270" s="52">
        <v>759</v>
      </c>
      <c r="CB270" s="52">
        <v>724</v>
      </c>
      <c r="CC270" s="52">
        <v>711</v>
      </c>
      <c r="CD270" s="52">
        <v>650</v>
      </c>
      <c r="CE270" s="52">
        <v>637</v>
      </c>
      <c r="CF270" s="52">
        <v>670</v>
      </c>
      <c r="CG270" s="52">
        <v>689</v>
      </c>
      <c r="CH270" s="52">
        <v>721</v>
      </c>
      <c r="CI270" s="52">
        <v>553</v>
      </c>
      <c r="CJ270" s="52">
        <v>547</v>
      </c>
      <c r="CK270" s="52">
        <v>576</v>
      </c>
      <c r="CL270" s="52">
        <v>473</v>
      </c>
      <c r="CM270" s="52">
        <v>384</v>
      </c>
      <c r="CN270" s="52">
        <v>306</v>
      </c>
      <c r="CO270" s="52">
        <v>351</v>
      </c>
      <c r="CP270" s="52">
        <v>370</v>
      </c>
      <c r="CQ270" s="52">
        <v>302</v>
      </c>
      <c r="CR270" s="52">
        <v>314</v>
      </c>
      <c r="CS270" s="52">
        <v>268</v>
      </c>
      <c r="CT270" s="52">
        <v>258</v>
      </c>
      <c r="CU270" s="52">
        <v>227</v>
      </c>
      <c r="CV270" s="52">
        <v>190</v>
      </c>
      <c r="CW270" s="52">
        <v>197</v>
      </c>
      <c r="CX270" s="52">
        <v>135</v>
      </c>
      <c r="CY270" s="52">
        <v>501</v>
      </c>
      <c r="CZ270" s="52">
        <v>927</v>
      </c>
      <c r="DA270" s="52">
        <v>893</v>
      </c>
      <c r="DB270" s="52">
        <v>978</v>
      </c>
      <c r="DC270" s="52">
        <v>964</v>
      </c>
      <c r="DD270" s="52">
        <v>1017</v>
      </c>
      <c r="DE270" s="52">
        <v>1011</v>
      </c>
      <c r="DF270" s="52">
        <v>1004</v>
      </c>
      <c r="DG270" s="52">
        <v>976</v>
      </c>
      <c r="DH270" s="52">
        <v>944</v>
      </c>
      <c r="DI270" s="52">
        <v>1100</v>
      </c>
      <c r="DJ270" s="52">
        <v>1055</v>
      </c>
      <c r="DK270" s="52">
        <v>1017</v>
      </c>
      <c r="DL270" s="52">
        <v>1020</v>
      </c>
      <c r="DM270" s="52">
        <v>911</v>
      </c>
      <c r="DN270" s="52">
        <v>913</v>
      </c>
      <c r="DO270" s="52">
        <v>829</v>
      </c>
      <c r="DP270" s="52">
        <v>862</v>
      </c>
      <c r="DQ270" s="52">
        <v>831</v>
      </c>
      <c r="DR270" s="52">
        <v>805</v>
      </c>
      <c r="DS270" s="52">
        <v>605</v>
      </c>
      <c r="DT270" s="52">
        <v>494</v>
      </c>
      <c r="DU270" s="52">
        <v>559</v>
      </c>
      <c r="DV270" s="52">
        <v>631</v>
      </c>
      <c r="DW270" s="52">
        <v>806</v>
      </c>
      <c r="DX270" s="52">
        <v>848</v>
      </c>
      <c r="DY270" s="52">
        <v>799</v>
      </c>
      <c r="DZ270" s="52">
        <v>861</v>
      </c>
      <c r="EA270" s="52">
        <v>865</v>
      </c>
      <c r="EB270" s="52">
        <v>934</v>
      </c>
      <c r="EC270" s="52">
        <v>957</v>
      </c>
      <c r="ED270" s="52">
        <v>965</v>
      </c>
      <c r="EE270" s="52">
        <v>1041</v>
      </c>
      <c r="EF270" s="52">
        <v>1170</v>
      </c>
      <c r="EG270" s="52">
        <v>1242</v>
      </c>
      <c r="EH270" s="52">
        <v>1114</v>
      </c>
      <c r="EI270" s="52">
        <v>1115</v>
      </c>
      <c r="EJ270" s="52">
        <v>1077</v>
      </c>
      <c r="EK270" s="52">
        <v>1197</v>
      </c>
      <c r="EL270" s="52">
        <v>1300</v>
      </c>
      <c r="EM270" s="52">
        <v>1202</v>
      </c>
      <c r="EN270" s="52">
        <v>1192</v>
      </c>
      <c r="EO270" s="52">
        <v>1188</v>
      </c>
      <c r="EP270" s="52">
        <v>1142</v>
      </c>
      <c r="EQ270" s="52">
        <v>1008</v>
      </c>
      <c r="ER270" s="52">
        <v>1095</v>
      </c>
      <c r="ES270" s="52">
        <v>1043</v>
      </c>
      <c r="ET270" s="52">
        <v>1015</v>
      </c>
      <c r="EU270" s="52">
        <v>1108</v>
      </c>
      <c r="EV270" s="52">
        <v>1175</v>
      </c>
      <c r="EW270" s="52">
        <v>1135</v>
      </c>
      <c r="EX270" s="52">
        <v>1065</v>
      </c>
      <c r="EY270" s="52">
        <v>1098</v>
      </c>
      <c r="EZ270" s="52">
        <v>1101</v>
      </c>
      <c r="FA270" s="52">
        <v>1085</v>
      </c>
      <c r="FB270" s="52">
        <v>1067</v>
      </c>
      <c r="FC270" s="52">
        <v>1127</v>
      </c>
      <c r="FD270" s="52">
        <v>1032</v>
      </c>
      <c r="FE270" s="52">
        <v>1126</v>
      </c>
      <c r="FF270" s="52">
        <v>1133</v>
      </c>
      <c r="FG270" s="52">
        <v>981</v>
      </c>
      <c r="FH270" s="52">
        <v>922</v>
      </c>
      <c r="FI270" s="52">
        <v>976</v>
      </c>
      <c r="FJ270" s="52">
        <v>961</v>
      </c>
      <c r="FK270" s="52">
        <v>875</v>
      </c>
      <c r="FL270" s="52">
        <v>863</v>
      </c>
      <c r="FM270" s="52">
        <v>789</v>
      </c>
      <c r="FN270" s="52">
        <v>743</v>
      </c>
      <c r="FO270" s="52">
        <v>798</v>
      </c>
      <c r="FP270" s="52">
        <v>667</v>
      </c>
      <c r="FQ270" s="52">
        <v>736</v>
      </c>
      <c r="FR270" s="52">
        <v>696</v>
      </c>
      <c r="FS270" s="52">
        <v>749</v>
      </c>
      <c r="FT270" s="52">
        <v>769</v>
      </c>
      <c r="FU270" s="52">
        <v>874</v>
      </c>
      <c r="FV270" s="52">
        <v>655</v>
      </c>
      <c r="FW270" s="52">
        <v>600</v>
      </c>
      <c r="FX270" s="52">
        <v>582</v>
      </c>
      <c r="FY270" s="52">
        <v>579</v>
      </c>
      <c r="FZ270" s="52">
        <v>479</v>
      </c>
      <c r="GA270" s="52">
        <v>453</v>
      </c>
      <c r="GB270" s="52">
        <v>422</v>
      </c>
      <c r="GC270" s="52">
        <v>466</v>
      </c>
      <c r="GD270" s="52">
        <v>408</v>
      </c>
      <c r="GE270" s="52">
        <v>446</v>
      </c>
      <c r="GF270" s="52">
        <v>359</v>
      </c>
      <c r="GG270" s="52">
        <v>334</v>
      </c>
      <c r="GH270" s="52">
        <v>306</v>
      </c>
      <c r="GI270" s="52">
        <v>292</v>
      </c>
      <c r="GJ270" s="52">
        <v>317</v>
      </c>
      <c r="GK270" s="52">
        <v>266</v>
      </c>
      <c r="GL270" s="53">
        <v>1054</v>
      </c>
    </row>
    <row r="271" spans="1:194" s="1" customFormat="1" hidden="1" x14ac:dyDescent="0.25">
      <c r="A271" s="31" t="s">
        <v>247</v>
      </c>
      <c r="B271" s="1" t="s">
        <v>503</v>
      </c>
      <c r="C271" s="30" t="str">
        <f t="shared" si="104"/>
        <v>LA England - Darlington</v>
      </c>
      <c r="D271" s="51">
        <f t="shared" si="95"/>
        <v>40700</v>
      </c>
      <c r="E271" s="51">
        <f t="shared" si="96"/>
        <v>44069</v>
      </c>
      <c r="F271" s="52">
        <f t="shared" si="97"/>
        <v>107402</v>
      </c>
      <c r="G271" s="52">
        <f t="shared" si="98"/>
        <v>52257</v>
      </c>
      <c r="H271" s="53">
        <f t="shared" si="99"/>
        <v>55145</v>
      </c>
      <c r="I271" s="53">
        <f t="shared" si="100"/>
        <v>40700</v>
      </c>
      <c r="J271" s="53">
        <f t="shared" si="101"/>
        <v>44069</v>
      </c>
      <c r="K271" s="50">
        <f t="shared" si="102"/>
        <v>11557</v>
      </c>
      <c r="L271" s="51">
        <f t="shared" si="103"/>
        <v>11076</v>
      </c>
      <c r="M271" s="52">
        <v>515</v>
      </c>
      <c r="N271" s="52">
        <v>588</v>
      </c>
      <c r="O271" s="52">
        <v>590</v>
      </c>
      <c r="P271" s="52">
        <v>548</v>
      </c>
      <c r="Q271" s="52">
        <v>636</v>
      </c>
      <c r="R271" s="52">
        <v>644</v>
      </c>
      <c r="S271" s="52">
        <v>684</v>
      </c>
      <c r="T271" s="52">
        <v>694</v>
      </c>
      <c r="U271" s="52">
        <v>677</v>
      </c>
      <c r="V271" s="52">
        <v>662</v>
      </c>
      <c r="W271" s="52">
        <v>701</v>
      </c>
      <c r="X271" s="52">
        <v>707</v>
      </c>
      <c r="Y271" s="52">
        <v>621</v>
      </c>
      <c r="Z271" s="52">
        <v>629</v>
      </c>
      <c r="AA271" s="52">
        <v>684</v>
      </c>
      <c r="AB271" s="52">
        <v>651</v>
      </c>
      <c r="AC271" s="52">
        <v>683</v>
      </c>
      <c r="AD271" s="52">
        <v>643</v>
      </c>
      <c r="AE271" s="52">
        <v>574</v>
      </c>
      <c r="AF271" s="52">
        <v>429</v>
      </c>
      <c r="AG271" s="52">
        <v>449</v>
      </c>
      <c r="AH271" s="52">
        <v>487</v>
      </c>
      <c r="AI271" s="52">
        <v>515</v>
      </c>
      <c r="AJ271" s="52">
        <v>588</v>
      </c>
      <c r="AK271" s="52">
        <v>568</v>
      </c>
      <c r="AL271" s="52">
        <v>647</v>
      </c>
      <c r="AM271" s="52">
        <v>671</v>
      </c>
      <c r="AN271" s="52">
        <v>536</v>
      </c>
      <c r="AO271" s="52">
        <v>622</v>
      </c>
      <c r="AP271" s="52">
        <v>635</v>
      </c>
      <c r="AQ271" s="52">
        <v>595</v>
      </c>
      <c r="AR271" s="52">
        <v>632</v>
      </c>
      <c r="AS271" s="52">
        <v>667</v>
      </c>
      <c r="AT271" s="52">
        <v>675</v>
      </c>
      <c r="AU271" s="52">
        <v>634</v>
      </c>
      <c r="AV271" s="52">
        <v>637</v>
      </c>
      <c r="AW271" s="52">
        <v>650</v>
      </c>
      <c r="AX271" s="52">
        <v>581</v>
      </c>
      <c r="AY271" s="52">
        <v>620</v>
      </c>
      <c r="AZ271" s="52">
        <v>699</v>
      </c>
      <c r="BA271" s="52">
        <v>656</v>
      </c>
      <c r="BB271" s="52">
        <v>685</v>
      </c>
      <c r="BC271" s="52">
        <v>554</v>
      </c>
      <c r="BD271" s="52">
        <v>630</v>
      </c>
      <c r="BE271" s="52">
        <v>566</v>
      </c>
      <c r="BF271" s="52">
        <v>640</v>
      </c>
      <c r="BG271" s="52">
        <v>625</v>
      </c>
      <c r="BH271" s="52">
        <v>659</v>
      </c>
      <c r="BI271" s="52">
        <v>715</v>
      </c>
      <c r="BJ271" s="52">
        <v>737</v>
      </c>
      <c r="BK271" s="52">
        <v>768</v>
      </c>
      <c r="BL271" s="52">
        <v>740</v>
      </c>
      <c r="BM271" s="52">
        <v>732</v>
      </c>
      <c r="BN271" s="52">
        <v>766</v>
      </c>
      <c r="BO271" s="52">
        <v>813</v>
      </c>
      <c r="BP271" s="52">
        <v>822</v>
      </c>
      <c r="BQ271" s="52">
        <v>704</v>
      </c>
      <c r="BR271" s="52">
        <v>799</v>
      </c>
      <c r="BS271" s="52">
        <v>774</v>
      </c>
      <c r="BT271" s="52">
        <v>732</v>
      </c>
      <c r="BU271" s="52">
        <v>647</v>
      </c>
      <c r="BV271" s="52">
        <v>691</v>
      </c>
      <c r="BW271" s="52">
        <v>671</v>
      </c>
      <c r="BX271" s="52">
        <v>602</v>
      </c>
      <c r="BY271" s="52">
        <v>633</v>
      </c>
      <c r="BZ271" s="52">
        <v>598</v>
      </c>
      <c r="CA271" s="52">
        <v>587</v>
      </c>
      <c r="CB271" s="52">
        <v>600</v>
      </c>
      <c r="CC271" s="52">
        <v>539</v>
      </c>
      <c r="CD271" s="52">
        <v>534</v>
      </c>
      <c r="CE271" s="52">
        <v>533</v>
      </c>
      <c r="CF271" s="52">
        <v>631</v>
      </c>
      <c r="CG271" s="52">
        <v>606</v>
      </c>
      <c r="CH271" s="52">
        <v>626</v>
      </c>
      <c r="CI271" s="52">
        <v>482</v>
      </c>
      <c r="CJ271" s="52">
        <v>483</v>
      </c>
      <c r="CK271" s="52">
        <v>441</v>
      </c>
      <c r="CL271" s="52">
        <v>399</v>
      </c>
      <c r="CM271" s="52">
        <v>360</v>
      </c>
      <c r="CN271" s="52">
        <v>306</v>
      </c>
      <c r="CO271" s="52">
        <v>329</v>
      </c>
      <c r="CP271" s="52">
        <v>330</v>
      </c>
      <c r="CQ271" s="52">
        <v>283</v>
      </c>
      <c r="CR271" s="52">
        <v>231</v>
      </c>
      <c r="CS271" s="52">
        <v>226</v>
      </c>
      <c r="CT271" s="52">
        <v>216</v>
      </c>
      <c r="CU271" s="52">
        <v>173</v>
      </c>
      <c r="CV271" s="52">
        <v>157</v>
      </c>
      <c r="CW271" s="52">
        <v>134</v>
      </c>
      <c r="CX271" s="52">
        <v>94</v>
      </c>
      <c r="CY271" s="52">
        <v>330</v>
      </c>
      <c r="CZ271" s="52">
        <v>542</v>
      </c>
      <c r="DA271" s="52">
        <v>525</v>
      </c>
      <c r="DB271" s="52">
        <v>583</v>
      </c>
      <c r="DC271" s="52">
        <v>571</v>
      </c>
      <c r="DD271" s="52">
        <v>594</v>
      </c>
      <c r="DE271" s="52">
        <v>568</v>
      </c>
      <c r="DF271" s="52">
        <v>592</v>
      </c>
      <c r="DG271" s="52">
        <v>638</v>
      </c>
      <c r="DH271" s="52">
        <v>701</v>
      </c>
      <c r="DI271" s="52">
        <v>649</v>
      </c>
      <c r="DJ271" s="52">
        <v>669</v>
      </c>
      <c r="DK271" s="52">
        <v>643</v>
      </c>
      <c r="DL271" s="52">
        <v>684</v>
      </c>
      <c r="DM271" s="52">
        <v>664</v>
      </c>
      <c r="DN271" s="52">
        <v>672</v>
      </c>
      <c r="DO271" s="52">
        <v>596</v>
      </c>
      <c r="DP271" s="52">
        <v>604</v>
      </c>
      <c r="DQ271" s="52">
        <v>581</v>
      </c>
      <c r="DR271" s="52">
        <v>537</v>
      </c>
      <c r="DS271" s="52">
        <v>431</v>
      </c>
      <c r="DT271" s="52">
        <v>401</v>
      </c>
      <c r="DU271" s="52">
        <v>551</v>
      </c>
      <c r="DV271" s="52">
        <v>582</v>
      </c>
      <c r="DW271" s="52">
        <v>579</v>
      </c>
      <c r="DX271" s="52">
        <v>602</v>
      </c>
      <c r="DY271" s="52">
        <v>569</v>
      </c>
      <c r="DZ271" s="52">
        <v>632</v>
      </c>
      <c r="EA271" s="52">
        <v>612</v>
      </c>
      <c r="EB271" s="52">
        <v>667</v>
      </c>
      <c r="EC271" s="52">
        <v>750</v>
      </c>
      <c r="ED271" s="52">
        <v>714</v>
      </c>
      <c r="EE271" s="52">
        <v>683</v>
      </c>
      <c r="EF271" s="52">
        <v>692</v>
      </c>
      <c r="EG271" s="52">
        <v>668</v>
      </c>
      <c r="EH271" s="52">
        <v>709</v>
      </c>
      <c r="EI271" s="52">
        <v>669</v>
      </c>
      <c r="EJ271" s="52">
        <v>704</v>
      </c>
      <c r="EK271" s="52">
        <v>642</v>
      </c>
      <c r="EL271" s="52">
        <v>684</v>
      </c>
      <c r="EM271" s="52">
        <v>676</v>
      </c>
      <c r="EN271" s="52">
        <v>728</v>
      </c>
      <c r="EO271" s="52">
        <v>710</v>
      </c>
      <c r="EP271" s="52">
        <v>657</v>
      </c>
      <c r="EQ271" s="52">
        <v>556</v>
      </c>
      <c r="ER271" s="52">
        <v>670</v>
      </c>
      <c r="ES271" s="52">
        <v>679</v>
      </c>
      <c r="ET271" s="52">
        <v>754</v>
      </c>
      <c r="EU271" s="52">
        <v>707</v>
      </c>
      <c r="EV271" s="52">
        <v>753</v>
      </c>
      <c r="EW271" s="52">
        <v>800</v>
      </c>
      <c r="EX271" s="52">
        <v>804</v>
      </c>
      <c r="EY271" s="52">
        <v>738</v>
      </c>
      <c r="EZ271" s="52">
        <v>775</v>
      </c>
      <c r="FA271" s="52">
        <v>774</v>
      </c>
      <c r="FB271" s="52">
        <v>866</v>
      </c>
      <c r="FC271" s="52">
        <v>799</v>
      </c>
      <c r="FD271" s="52">
        <v>774</v>
      </c>
      <c r="FE271" s="52">
        <v>789</v>
      </c>
      <c r="FF271" s="52">
        <v>766</v>
      </c>
      <c r="FG271" s="52">
        <v>772</v>
      </c>
      <c r="FH271" s="52">
        <v>708</v>
      </c>
      <c r="FI271" s="52">
        <v>721</v>
      </c>
      <c r="FJ271" s="52">
        <v>745</v>
      </c>
      <c r="FK271" s="52">
        <v>686</v>
      </c>
      <c r="FL271" s="52">
        <v>681</v>
      </c>
      <c r="FM271" s="52">
        <v>577</v>
      </c>
      <c r="FN271" s="52">
        <v>586</v>
      </c>
      <c r="FO271" s="52">
        <v>593</v>
      </c>
      <c r="FP271" s="52">
        <v>591</v>
      </c>
      <c r="FQ271" s="52">
        <v>613</v>
      </c>
      <c r="FR271" s="52">
        <v>614</v>
      </c>
      <c r="FS271" s="52">
        <v>586</v>
      </c>
      <c r="FT271" s="52">
        <v>620</v>
      </c>
      <c r="FU271" s="52">
        <v>733</v>
      </c>
      <c r="FV271" s="52">
        <v>561</v>
      </c>
      <c r="FW271" s="52">
        <v>514</v>
      </c>
      <c r="FX271" s="52">
        <v>489</v>
      </c>
      <c r="FY271" s="52">
        <v>386</v>
      </c>
      <c r="FZ271" s="52">
        <v>376</v>
      </c>
      <c r="GA271" s="52">
        <v>378</v>
      </c>
      <c r="GB271" s="52">
        <v>379</v>
      </c>
      <c r="GC271" s="52">
        <v>415</v>
      </c>
      <c r="GD271" s="52">
        <v>376</v>
      </c>
      <c r="GE271" s="52">
        <v>337</v>
      </c>
      <c r="GF271" s="52">
        <v>320</v>
      </c>
      <c r="GG271" s="52">
        <v>307</v>
      </c>
      <c r="GH271" s="52">
        <v>227</v>
      </c>
      <c r="GI271" s="52">
        <v>249</v>
      </c>
      <c r="GJ271" s="52">
        <v>203</v>
      </c>
      <c r="GK271" s="52">
        <v>172</v>
      </c>
      <c r="GL271" s="53">
        <v>701</v>
      </c>
    </row>
    <row r="272" spans="1:194" s="1" customFormat="1" hidden="1" x14ac:dyDescent="0.25">
      <c r="A272" s="31" t="s">
        <v>247</v>
      </c>
      <c r="B272" s="1" t="s">
        <v>504</v>
      </c>
      <c r="C272" s="30" t="str">
        <f t="shared" si="104"/>
        <v>LA England - Dartford</v>
      </c>
      <c r="D272" s="51">
        <f t="shared" si="95"/>
        <v>41603</v>
      </c>
      <c r="E272" s="51">
        <f t="shared" si="96"/>
        <v>43844</v>
      </c>
      <c r="F272" s="52">
        <f t="shared" si="97"/>
        <v>114051</v>
      </c>
      <c r="G272" s="52">
        <f t="shared" si="98"/>
        <v>56272</v>
      </c>
      <c r="H272" s="53">
        <f t="shared" si="99"/>
        <v>57779</v>
      </c>
      <c r="I272" s="53">
        <f t="shared" si="100"/>
        <v>41603</v>
      </c>
      <c r="J272" s="53">
        <f t="shared" si="101"/>
        <v>43844</v>
      </c>
      <c r="K272" s="50">
        <f t="shared" si="102"/>
        <v>14669</v>
      </c>
      <c r="L272" s="51">
        <f t="shared" si="103"/>
        <v>13935</v>
      </c>
      <c r="M272" s="52">
        <v>857</v>
      </c>
      <c r="N272" s="52">
        <v>905</v>
      </c>
      <c r="O272" s="52">
        <v>910</v>
      </c>
      <c r="P272" s="52">
        <v>898</v>
      </c>
      <c r="Q272" s="52">
        <v>845</v>
      </c>
      <c r="R272" s="52">
        <v>825</v>
      </c>
      <c r="S272" s="52">
        <v>836</v>
      </c>
      <c r="T272" s="52">
        <v>828</v>
      </c>
      <c r="U272" s="52">
        <v>913</v>
      </c>
      <c r="V272" s="52">
        <v>832</v>
      </c>
      <c r="W272" s="52">
        <v>806</v>
      </c>
      <c r="X272" s="52">
        <v>833</v>
      </c>
      <c r="Y272" s="52">
        <v>832</v>
      </c>
      <c r="Z272" s="52">
        <v>751</v>
      </c>
      <c r="AA272" s="52">
        <v>781</v>
      </c>
      <c r="AB272" s="52">
        <v>734</v>
      </c>
      <c r="AC272" s="52">
        <v>639</v>
      </c>
      <c r="AD272" s="52">
        <v>644</v>
      </c>
      <c r="AE272" s="52">
        <v>620</v>
      </c>
      <c r="AF272" s="52">
        <v>457</v>
      </c>
      <c r="AG272" s="52">
        <v>470</v>
      </c>
      <c r="AH272" s="52">
        <v>512</v>
      </c>
      <c r="AI272" s="52">
        <v>545</v>
      </c>
      <c r="AJ272" s="52">
        <v>547</v>
      </c>
      <c r="AK272" s="52">
        <v>695</v>
      </c>
      <c r="AL272" s="52">
        <v>660</v>
      </c>
      <c r="AM272" s="52">
        <v>644</v>
      </c>
      <c r="AN272" s="52">
        <v>615</v>
      </c>
      <c r="AO272" s="52">
        <v>690</v>
      </c>
      <c r="AP272" s="52">
        <v>695</v>
      </c>
      <c r="AQ272" s="52">
        <v>813</v>
      </c>
      <c r="AR272" s="52">
        <v>768</v>
      </c>
      <c r="AS272" s="52">
        <v>925</v>
      </c>
      <c r="AT272" s="52">
        <v>837</v>
      </c>
      <c r="AU272" s="52">
        <v>1007</v>
      </c>
      <c r="AV272" s="52">
        <v>936</v>
      </c>
      <c r="AW272" s="52">
        <v>920</v>
      </c>
      <c r="AX272" s="52">
        <v>880</v>
      </c>
      <c r="AY272" s="52">
        <v>905</v>
      </c>
      <c r="AZ272" s="52">
        <v>960</v>
      </c>
      <c r="BA272" s="52">
        <v>952</v>
      </c>
      <c r="BB272" s="52">
        <v>912</v>
      </c>
      <c r="BC272" s="52">
        <v>881</v>
      </c>
      <c r="BD272" s="52">
        <v>803</v>
      </c>
      <c r="BE272" s="52">
        <v>782</v>
      </c>
      <c r="BF272" s="52">
        <v>776</v>
      </c>
      <c r="BG272" s="52">
        <v>808</v>
      </c>
      <c r="BH272" s="52">
        <v>767</v>
      </c>
      <c r="BI272" s="52">
        <v>781</v>
      </c>
      <c r="BJ272" s="52">
        <v>801</v>
      </c>
      <c r="BK272" s="52">
        <v>752</v>
      </c>
      <c r="BL272" s="52">
        <v>808</v>
      </c>
      <c r="BM272" s="52">
        <v>729</v>
      </c>
      <c r="BN272" s="52">
        <v>777</v>
      </c>
      <c r="BO272" s="52">
        <v>763</v>
      </c>
      <c r="BP272" s="52">
        <v>715</v>
      </c>
      <c r="BQ272" s="52">
        <v>739</v>
      </c>
      <c r="BR272" s="52">
        <v>708</v>
      </c>
      <c r="BS272" s="52">
        <v>655</v>
      </c>
      <c r="BT272" s="52">
        <v>621</v>
      </c>
      <c r="BU272" s="52">
        <v>597</v>
      </c>
      <c r="BV272" s="52">
        <v>578</v>
      </c>
      <c r="BW272" s="52">
        <v>523</v>
      </c>
      <c r="BX272" s="52">
        <v>502</v>
      </c>
      <c r="BY272" s="52">
        <v>516</v>
      </c>
      <c r="BZ272" s="52">
        <v>450</v>
      </c>
      <c r="CA272" s="52">
        <v>427</v>
      </c>
      <c r="CB272" s="52">
        <v>422</v>
      </c>
      <c r="CC272" s="52">
        <v>404</v>
      </c>
      <c r="CD272" s="52">
        <v>387</v>
      </c>
      <c r="CE272" s="52">
        <v>410</v>
      </c>
      <c r="CF272" s="52">
        <v>373</v>
      </c>
      <c r="CG272" s="52">
        <v>430</v>
      </c>
      <c r="CH272" s="52">
        <v>419</v>
      </c>
      <c r="CI272" s="52">
        <v>363</v>
      </c>
      <c r="CJ272" s="52">
        <v>282</v>
      </c>
      <c r="CK272" s="52">
        <v>300</v>
      </c>
      <c r="CL272" s="52">
        <v>266</v>
      </c>
      <c r="CM272" s="52">
        <v>240</v>
      </c>
      <c r="CN272" s="52">
        <v>246</v>
      </c>
      <c r="CO272" s="52">
        <v>208</v>
      </c>
      <c r="CP272" s="52">
        <v>183</v>
      </c>
      <c r="CQ272" s="52">
        <v>179</v>
      </c>
      <c r="CR272" s="52">
        <v>217</v>
      </c>
      <c r="CS272" s="52">
        <v>164</v>
      </c>
      <c r="CT272" s="52">
        <v>149</v>
      </c>
      <c r="CU272" s="52">
        <v>138</v>
      </c>
      <c r="CV272" s="52">
        <v>130</v>
      </c>
      <c r="CW272" s="52">
        <v>87</v>
      </c>
      <c r="CX272" s="52">
        <v>88</v>
      </c>
      <c r="CY272" s="52">
        <v>294</v>
      </c>
      <c r="CZ272" s="52">
        <v>810</v>
      </c>
      <c r="DA272" s="52">
        <v>821</v>
      </c>
      <c r="DB272" s="52">
        <v>821</v>
      </c>
      <c r="DC272" s="52">
        <v>798</v>
      </c>
      <c r="DD272" s="52">
        <v>767</v>
      </c>
      <c r="DE272" s="52">
        <v>844</v>
      </c>
      <c r="DF272" s="52">
        <v>848</v>
      </c>
      <c r="DG272" s="52">
        <v>826</v>
      </c>
      <c r="DH272" s="52">
        <v>768</v>
      </c>
      <c r="DI272" s="52">
        <v>837</v>
      </c>
      <c r="DJ272" s="52">
        <v>848</v>
      </c>
      <c r="DK272" s="52">
        <v>818</v>
      </c>
      <c r="DL272" s="52">
        <v>779</v>
      </c>
      <c r="DM272" s="52">
        <v>735</v>
      </c>
      <c r="DN272" s="52">
        <v>717</v>
      </c>
      <c r="DO272" s="52">
        <v>639</v>
      </c>
      <c r="DP272" s="52">
        <v>668</v>
      </c>
      <c r="DQ272" s="52">
        <v>591</v>
      </c>
      <c r="DR272" s="52">
        <v>521</v>
      </c>
      <c r="DS272" s="52">
        <v>425</v>
      </c>
      <c r="DT272" s="52">
        <v>386</v>
      </c>
      <c r="DU272" s="52">
        <v>499</v>
      </c>
      <c r="DV272" s="52">
        <v>557</v>
      </c>
      <c r="DW272" s="52">
        <v>630</v>
      </c>
      <c r="DX272" s="52">
        <v>655</v>
      </c>
      <c r="DY272" s="52">
        <v>640</v>
      </c>
      <c r="DZ272" s="52">
        <v>684</v>
      </c>
      <c r="EA272" s="52">
        <v>681</v>
      </c>
      <c r="EB272" s="52">
        <v>805</v>
      </c>
      <c r="EC272" s="52">
        <v>851</v>
      </c>
      <c r="ED272" s="52">
        <v>1000</v>
      </c>
      <c r="EE272" s="52">
        <v>987</v>
      </c>
      <c r="EF272" s="52">
        <v>1031</v>
      </c>
      <c r="EG272" s="52">
        <v>1074</v>
      </c>
      <c r="EH272" s="52">
        <v>1062</v>
      </c>
      <c r="EI272" s="52">
        <v>940</v>
      </c>
      <c r="EJ272" s="52">
        <v>938</v>
      </c>
      <c r="EK272" s="52">
        <v>997</v>
      </c>
      <c r="EL272" s="52">
        <v>1020</v>
      </c>
      <c r="EM272" s="52">
        <v>1044</v>
      </c>
      <c r="EN272" s="52">
        <v>928</v>
      </c>
      <c r="EO272" s="52">
        <v>850</v>
      </c>
      <c r="EP272" s="52">
        <v>765</v>
      </c>
      <c r="EQ272" s="52">
        <v>772</v>
      </c>
      <c r="ER272" s="52">
        <v>723</v>
      </c>
      <c r="ES272" s="52">
        <v>787</v>
      </c>
      <c r="ET272" s="52">
        <v>730</v>
      </c>
      <c r="EU272" s="52">
        <v>806</v>
      </c>
      <c r="EV272" s="52">
        <v>735</v>
      </c>
      <c r="EW272" s="52">
        <v>722</v>
      </c>
      <c r="EX272" s="52">
        <v>772</v>
      </c>
      <c r="EY272" s="52">
        <v>847</v>
      </c>
      <c r="EZ272" s="52">
        <v>755</v>
      </c>
      <c r="FA272" s="52">
        <v>805</v>
      </c>
      <c r="FB272" s="52">
        <v>753</v>
      </c>
      <c r="FC272" s="52">
        <v>710</v>
      </c>
      <c r="FD272" s="52">
        <v>700</v>
      </c>
      <c r="FE272" s="52">
        <v>634</v>
      </c>
      <c r="FF272" s="52">
        <v>654</v>
      </c>
      <c r="FG272" s="52">
        <v>627</v>
      </c>
      <c r="FH272" s="52">
        <v>634</v>
      </c>
      <c r="FI272" s="52">
        <v>543</v>
      </c>
      <c r="FJ272" s="52">
        <v>534</v>
      </c>
      <c r="FK272" s="52">
        <v>544</v>
      </c>
      <c r="FL272" s="52">
        <v>478</v>
      </c>
      <c r="FM272" s="52">
        <v>433</v>
      </c>
      <c r="FN272" s="52">
        <v>449</v>
      </c>
      <c r="FO272" s="52">
        <v>420</v>
      </c>
      <c r="FP272" s="52">
        <v>428</v>
      </c>
      <c r="FQ272" s="52">
        <v>384</v>
      </c>
      <c r="FR272" s="52">
        <v>435</v>
      </c>
      <c r="FS272" s="52">
        <v>401</v>
      </c>
      <c r="FT272" s="52">
        <v>490</v>
      </c>
      <c r="FU272" s="52">
        <v>484</v>
      </c>
      <c r="FV272" s="52">
        <v>395</v>
      </c>
      <c r="FW272" s="52">
        <v>348</v>
      </c>
      <c r="FX272" s="52">
        <v>378</v>
      </c>
      <c r="FY272" s="52">
        <v>327</v>
      </c>
      <c r="FZ272" s="52">
        <v>300</v>
      </c>
      <c r="GA272" s="52">
        <v>269</v>
      </c>
      <c r="GB272" s="52">
        <v>276</v>
      </c>
      <c r="GC272" s="52">
        <v>259</v>
      </c>
      <c r="GD272" s="52">
        <v>276</v>
      </c>
      <c r="GE272" s="52">
        <v>238</v>
      </c>
      <c r="GF272" s="52">
        <v>218</v>
      </c>
      <c r="GG272" s="52">
        <v>192</v>
      </c>
      <c r="GH272" s="52">
        <v>191</v>
      </c>
      <c r="GI272" s="52">
        <v>181</v>
      </c>
      <c r="GJ272" s="52">
        <v>173</v>
      </c>
      <c r="GK272" s="52">
        <v>140</v>
      </c>
      <c r="GL272" s="53">
        <v>524</v>
      </c>
    </row>
    <row r="273" spans="1:194" s="1" customFormat="1" hidden="1" x14ac:dyDescent="0.25">
      <c r="A273" s="31" t="s">
        <v>247</v>
      </c>
      <c r="B273" s="1" t="s">
        <v>505</v>
      </c>
      <c r="C273" s="30" t="str">
        <f t="shared" si="104"/>
        <v>LA England - Daventry</v>
      </c>
      <c r="D273" s="51">
        <f t="shared" si="95"/>
        <v>33831</v>
      </c>
      <c r="E273" s="51">
        <f t="shared" si="96"/>
        <v>34911</v>
      </c>
      <c r="F273" s="52">
        <f t="shared" si="97"/>
        <v>86951</v>
      </c>
      <c r="G273" s="52">
        <f t="shared" si="98"/>
        <v>42985</v>
      </c>
      <c r="H273" s="53">
        <f t="shared" si="99"/>
        <v>43966</v>
      </c>
      <c r="I273" s="53">
        <f t="shared" si="100"/>
        <v>33831</v>
      </c>
      <c r="J273" s="53">
        <f t="shared" si="101"/>
        <v>34911</v>
      </c>
      <c r="K273" s="50">
        <f t="shared" si="102"/>
        <v>9154</v>
      </c>
      <c r="L273" s="51">
        <f t="shared" si="103"/>
        <v>9055</v>
      </c>
      <c r="M273" s="52">
        <v>414</v>
      </c>
      <c r="N273" s="52">
        <v>450</v>
      </c>
      <c r="O273" s="52">
        <v>501</v>
      </c>
      <c r="P273" s="52">
        <v>486</v>
      </c>
      <c r="Q273" s="52">
        <v>519</v>
      </c>
      <c r="R273" s="52">
        <v>480</v>
      </c>
      <c r="S273" s="52">
        <v>515</v>
      </c>
      <c r="T273" s="52">
        <v>545</v>
      </c>
      <c r="U273" s="52">
        <v>532</v>
      </c>
      <c r="V273" s="52">
        <v>532</v>
      </c>
      <c r="W273" s="52">
        <v>506</v>
      </c>
      <c r="X273" s="52">
        <v>575</v>
      </c>
      <c r="Y273" s="52">
        <v>560</v>
      </c>
      <c r="Z273" s="52">
        <v>520</v>
      </c>
      <c r="AA273" s="52">
        <v>528</v>
      </c>
      <c r="AB273" s="52">
        <v>513</v>
      </c>
      <c r="AC273" s="52">
        <v>444</v>
      </c>
      <c r="AD273" s="52">
        <v>534</v>
      </c>
      <c r="AE273" s="52">
        <v>484</v>
      </c>
      <c r="AF273" s="52">
        <v>358</v>
      </c>
      <c r="AG273" s="52">
        <v>370</v>
      </c>
      <c r="AH273" s="52">
        <v>361</v>
      </c>
      <c r="AI273" s="52">
        <v>384</v>
      </c>
      <c r="AJ273" s="52">
        <v>445</v>
      </c>
      <c r="AK273" s="52">
        <v>490</v>
      </c>
      <c r="AL273" s="52">
        <v>511</v>
      </c>
      <c r="AM273" s="52">
        <v>465</v>
      </c>
      <c r="AN273" s="52">
        <v>471</v>
      </c>
      <c r="AO273" s="52">
        <v>484</v>
      </c>
      <c r="AP273" s="52">
        <v>535</v>
      </c>
      <c r="AQ273" s="52">
        <v>513</v>
      </c>
      <c r="AR273" s="52">
        <v>434</v>
      </c>
      <c r="AS273" s="52">
        <v>539</v>
      </c>
      <c r="AT273" s="52">
        <v>420</v>
      </c>
      <c r="AU273" s="52">
        <v>509</v>
      </c>
      <c r="AV273" s="52">
        <v>449</v>
      </c>
      <c r="AW273" s="52">
        <v>413</v>
      </c>
      <c r="AX273" s="52">
        <v>480</v>
      </c>
      <c r="AY273" s="52">
        <v>510</v>
      </c>
      <c r="AZ273" s="52">
        <v>545</v>
      </c>
      <c r="BA273" s="52">
        <v>480</v>
      </c>
      <c r="BB273" s="52">
        <v>554</v>
      </c>
      <c r="BC273" s="52">
        <v>497</v>
      </c>
      <c r="BD273" s="52">
        <v>444</v>
      </c>
      <c r="BE273" s="52">
        <v>477</v>
      </c>
      <c r="BF273" s="52">
        <v>541</v>
      </c>
      <c r="BG273" s="52">
        <v>578</v>
      </c>
      <c r="BH273" s="52">
        <v>588</v>
      </c>
      <c r="BI273" s="52">
        <v>595</v>
      </c>
      <c r="BJ273" s="52">
        <v>678</v>
      </c>
      <c r="BK273" s="52">
        <v>667</v>
      </c>
      <c r="BL273" s="52">
        <v>655</v>
      </c>
      <c r="BM273" s="52">
        <v>684</v>
      </c>
      <c r="BN273" s="52">
        <v>700</v>
      </c>
      <c r="BO273" s="52">
        <v>706</v>
      </c>
      <c r="BP273" s="52">
        <v>739</v>
      </c>
      <c r="BQ273" s="52">
        <v>710</v>
      </c>
      <c r="BR273" s="52">
        <v>602</v>
      </c>
      <c r="BS273" s="52">
        <v>703</v>
      </c>
      <c r="BT273" s="52">
        <v>621</v>
      </c>
      <c r="BU273" s="52">
        <v>594</v>
      </c>
      <c r="BV273" s="52">
        <v>607</v>
      </c>
      <c r="BW273" s="52">
        <v>583</v>
      </c>
      <c r="BX273" s="52">
        <v>505</v>
      </c>
      <c r="BY273" s="52">
        <v>546</v>
      </c>
      <c r="BZ273" s="52">
        <v>533</v>
      </c>
      <c r="CA273" s="52">
        <v>543</v>
      </c>
      <c r="CB273" s="52">
        <v>476</v>
      </c>
      <c r="CC273" s="52">
        <v>517</v>
      </c>
      <c r="CD273" s="52">
        <v>456</v>
      </c>
      <c r="CE273" s="52">
        <v>478</v>
      </c>
      <c r="CF273" s="52">
        <v>483</v>
      </c>
      <c r="CG273" s="52">
        <v>554</v>
      </c>
      <c r="CH273" s="52">
        <v>583</v>
      </c>
      <c r="CI273" s="52">
        <v>423</v>
      </c>
      <c r="CJ273" s="52">
        <v>401</v>
      </c>
      <c r="CK273" s="52">
        <v>420</v>
      </c>
      <c r="CL273" s="52">
        <v>334</v>
      </c>
      <c r="CM273" s="52">
        <v>314</v>
      </c>
      <c r="CN273" s="52">
        <v>258</v>
      </c>
      <c r="CO273" s="52">
        <v>260</v>
      </c>
      <c r="CP273" s="52">
        <v>200</v>
      </c>
      <c r="CQ273" s="52">
        <v>198</v>
      </c>
      <c r="CR273" s="52">
        <v>188</v>
      </c>
      <c r="CS273" s="52">
        <v>190</v>
      </c>
      <c r="CT273" s="52">
        <v>148</v>
      </c>
      <c r="CU273" s="52">
        <v>123</v>
      </c>
      <c r="CV273" s="52">
        <v>111</v>
      </c>
      <c r="CW273" s="52">
        <v>94</v>
      </c>
      <c r="CX273" s="52">
        <v>81</v>
      </c>
      <c r="CY273" s="52">
        <v>241</v>
      </c>
      <c r="CZ273" s="52">
        <v>436</v>
      </c>
      <c r="DA273" s="52">
        <v>476</v>
      </c>
      <c r="DB273" s="52">
        <v>480</v>
      </c>
      <c r="DC273" s="52">
        <v>431</v>
      </c>
      <c r="DD273" s="52">
        <v>503</v>
      </c>
      <c r="DE273" s="52">
        <v>445</v>
      </c>
      <c r="DF273" s="52">
        <v>536</v>
      </c>
      <c r="DG273" s="52">
        <v>508</v>
      </c>
      <c r="DH273" s="52">
        <v>511</v>
      </c>
      <c r="DI273" s="52">
        <v>539</v>
      </c>
      <c r="DJ273" s="52">
        <v>573</v>
      </c>
      <c r="DK273" s="52">
        <v>557</v>
      </c>
      <c r="DL273" s="52">
        <v>524</v>
      </c>
      <c r="DM273" s="52">
        <v>533</v>
      </c>
      <c r="DN273" s="52">
        <v>502</v>
      </c>
      <c r="DO273" s="52">
        <v>523</v>
      </c>
      <c r="DP273" s="52">
        <v>483</v>
      </c>
      <c r="DQ273" s="52">
        <v>495</v>
      </c>
      <c r="DR273" s="52">
        <v>431</v>
      </c>
      <c r="DS273" s="52">
        <v>321</v>
      </c>
      <c r="DT273" s="52">
        <v>240</v>
      </c>
      <c r="DU273" s="52">
        <v>301</v>
      </c>
      <c r="DV273" s="52">
        <v>366</v>
      </c>
      <c r="DW273" s="52">
        <v>384</v>
      </c>
      <c r="DX273" s="52">
        <v>450</v>
      </c>
      <c r="DY273" s="52">
        <v>369</v>
      </c>
      <c r="DZ273" s="52">
        <v>479</v>
      </c>
      <c r="EA273" s="52">
        <v>452</v>
      </c>
      <c r="EB273" s="52">
        <v>435</v>
      </c>
      <c r="EC273" s="52">
        <v>487</v>
      </c>
      <c r="ED273" s="52">
        <v>523</v>
      </c>
      <c r="EE273" s="52">
        <v>544</v>
      </c>
      <c r="EF273" s="52">
        <v>514</v>
      </c>
      <c r="EG273" s="52">
        <v>499</v>
      </c>
      <c r="EH273" s="52">
        <v>513</v>
      </c>
      <c r="EI273" s="52">
        <v>520</v>
      </c>
      <c r="EJ273" s="52">
        <v>503</v>
      </c>
      <c r="EK273" s="52">
        <v>539</v>
      </c>
      <c r="EL273" s="52">
        <v>515</v>
      </c>
      <c r="EM273" s="52">
        <v>556</v>
      </c>
      <c r="EN273" s="52">
        <v>590</v>
      </c>
      <c r="EO273" s="52">
        <v>543</v>
      </c>
      <c r="EP273" s="52">
        <v>528</v>
      </c>
      <c r="EQ273" s="52">
        <v>466</v>
      </c>
      <c r="ER273" s="52">
        <v>538</v>
      </c>
      <c r="ES273" s="52">
        <v>582</v>
      </c>
      <c r="ET273" s="52">
        <v>580</v>
      </c>
      <c r="EU273" s="52">
        <v>593</v>
      </c>
      <c r="EV273" s="52">
        <v>660</v>
      </c>
      <c r="EW273" s="52">
        <v>760</v>
      </c>
      <c r="EX273" s="52">
        <v>620</v>
      </c>
      <c r="EY273" s="52">
        <v>716</v>
      </c>
      <c r="EZ273" s="52">
        <v>718</v>
      </c>
      <c r="FA273" s="52">
        <v>778</v>
      </c>
      <c r="FB273" s="52">
        <v>687</v>
      </c>
      <c r="FC273" s="52">
        <v>710</v>
      </c>
      <c r="FD273" s="52">
        <v>724</v>
      </c>
      <c r="FE273" s="52">
        <v>648</v>
      </c>
      <c r="FF273" s="52">
        <v>709</v>
      </c>
      <c r="FG273" s="52">
        <v>622</v>
      </c>
      <c r="FH273" s="52">
        <v>572</v>
      </c>
      <c r="FI273" s="52">
        <v>572</v>
      </c>
      <c r="FJ273" s="52">
        <v>560</v>
      </c>
      <c r="FK273" s="52">
        <v>561</v>
      </c>
      <c r="FL273" s="52">
        <v>556</v>
      </c>
      <c r="FM273" s="52">
        <v>478</v>
      </c>
      <c r="FN273" s="52">
        <v>500</v>
      </c>
      <c r="FO273" s="52">
        <v>491</v>
      </c>
      <c r="FP273" s="52">
        <v>502</v>
      </c>
      <c r="FQ273" s="52">
        <v>554</v>
      </c>
      <c r="FR273" s="52">
        <v>539</v>
      </c>
      <c r="FS273" s="52">
        <v>549</v>
      </c>
      <c r="FT273" s="52">
        <v>555</v>
      </c>
      <c r="FU273" s="52">
        <v>598</v>
      </c>
      <c r="FV273" s="52">
        <v>443</v>
      </c>
      <c r="FW273" s="52">
        <v>433</v>
      </c>
      <c r="FX273" s="52">
        <v>418</v>
      </c>
      <c r="FY273" s="52">
        <v>347</v>
      </c>
      <c r="FZ273" s="52">
        <v>303</v>
      </c>
      <c r="GA273" s="52">
        <v>281</v>
      </c>
      <c r="GB273" s="52">
        <v>265</v>
      </c>
      <c r="GC273" s="52">
        <v>224</v>
      </c>
      <c r="GD273" s="52">
        <v>275</v>
      </c>
      <c r="GE273" s="52">
        <v>225</v>
      </c>
      <c r="GF273" s="52">
        <v>193</v>
      </c>
      <c r="GG273" s="52">
        <v>178</v>
      </c>
      <c r="GH273" s="52">
        <v>183</v>
      </c>
      <c r="GI273" s="52">
        <v>120</v>
      </c>
      <c r="GJ273" s="52">
        <v>126</v>
      </c>
      <c r="GK273" s="52">
        <v>114</v>
      </c>
      <c r="GL273" s="53">
        <v>483</v>
      </c>
    </row>
    <row r="274" spans="1:194" s="1" customFormat="1" hidden="1" x14ac:dyDescent="0.25">
      <c r="A274" s="31" t="s">
        <v>247</v>
      </c>
      <c r="B274" s="1" t="s">
        <v>506</v>
      </c>
      <c r="C274" s="30" t="str">
        <f t="shared" si="104"/>
        <v>LA England - Derby</v>
      </c>
      <c r="D274" s="51">
        <f t="shared" si="95"/>
        <v>97118</v>
      </c>
      <c r="E274" s="51">
        <f t="shared" si="96"/>
        <v>100005</v>
      </c>
      <c r="F274" s="52">
        <f t="shared" si="97"/>
        <v>256814</v>
      </c>
      <c r="G274" s="52">
        <f t="shared" si="98"/>
        <v>127639</v>
      </c>
      <c r="H274" s="53">
        <f t="shared" si="99"/>
        <v>129175</v>
      </c>
      <c r="I274" s="53">
        <f t="shared" si="100"/>
        <v>97118</v>
      </c>
      <c r="J274" s="53">
        <f t="shared" si="101"/>
        <v>100005</v>
      </c>
      <c r="K274" s="50">
        <f t="shared" si="102"/>
        <v>30521</v>
      </c>
      <c r="L274" s="51">
        <f t="shared" si="103"/>
        <v>29170</v>
      </c>
      <c r="M274" s="52">
        <v>1514</v>
      </c>
      <c r="N274" s="52">
        <v>1566</v>
      </c>
      <c r="O274" s="52">
        <v>1595</v>
      </c>
      <c r="P274" s="52">
        <v>1628</v>
      </c>
      <c r="Q274" s="52">
        <v>1676</v>
      </c>
      <c r="R274" s="52">
        <v>1772</v>
      </c>
      <c r="S274" s="52">
        <v>1756</v>
      </c>
      <c r="T274" s="52">
        <v>1791</v>
      </c>
      <c r="U274" s="52">
        <v>1732</v>
      </c>
      <c r="V274" s="52">
        <v>1733</v>
      </c>
      <c r="W274" s="52">
        <v>1886</v>
      </c>
      <c r="X274" s="52">
        <v>1833</v>
      </c>
      <c r="Y274" s="52">
        <v>1786</v>
      </c>
      <c r="Z274" s="52">
        <v>1749</v>
      </c>
      <c r="AA274" s="52">
        <v>1671</v>
      </c>
      <c r="AB274" s="52">
        <v>1607</v>
      </c>
      <c r="AC274" s="52">
        <v>1644</v>
      </c>
      <c r="AD274" s="52">
        <v>1582</v>
      </c>
      <c r="AE274" s="52">
        <v>1654</v>
      </c>
      <c r="AF274" s="52">
        <v>1937</v>
      </c>
      <c r="AG274" s="52">
        <v>2036</v>
      </c>
      <c r="AH274" s="52">
        <v>2008</v>
      </c>
      <c r="AI274" s="52">
        <v>1981</v>
      </c>
      <c r="AJ274" s="52">
        <v>1902</v>
      </c>
      <c r="AK274" s="52">
        <v>1928</v>
      </c>
      <c r="AL274" s="52">
        <v>1863</v>
      </c>
      <c r="AM274" s="52">
        <v>1758</v>
      </c>
      <c r="AN274" s="52">
        <v>1918</v>
      </c>
      <c r="AO274" s="52">
        <v>1975</v>
      </c>
      <c r="AP274" s="52">
        <v>1973</v>
      </c>
      <c r="AQ274" s="52">
        <v>1890</v>
      </c>
      <c r="AR274" s="52">
        <v>1955</v>
      </c>
      <c r="AS274" s="52">
        <v>1814</v>
      </c>
      <c r="AT274" s="52">
        <v>1738</v>
      </c>
      <c r="AU274" s="52">
        <v>1719</v>
      </c>
      <c r="AV274" s="52">
        <v>1674</v>
      </c>
      <c r="AW274" s="52">
        <v>1638</v>
      </c>
      <c r="AX274" s="52">
        <v>1607</v>
      </c>
      <c r="AY274" s="52">
        <v>1612</v>
      </c>
      <c r="AZ274" s="52">
        <v>1700</v>
      </c>
      <c r="BA274" s="52">
        <v>1516</v>
      </c>
      <c r="BB274" s="52">
        <v>1479</v>
      </c>
      <c r="BC274" s="52">
        <v>1421</v>
      </c>
      <c r="BD274" s="52">
        <v>1370</v>
      </c>
      <c r="BE274" s="52">
        <v>1551</v>
      </c>
      <c r="BF274" s="52">
        <v>1520</v>
      </c>
      <c r="BG274" s="52">
        <v>1567</v>
      </c>
      <c r="BH274" s="52">
        <v>1481</v>
      </c>
      <c r="BI274" s="52">
        <v>1601</v>
      </c>
      <c r="BJ274" s="52">
        <v>1670</v>
      </c>
      <c r="BK274" s="52">
        <v>1582</v>
      </c>
      <c r="BL274" s="52">
        <v>1727</v>
      </c>
      <c r="BM274" s="52">
        <v>1738</v>
      </c>
      <c r="BN274" s="52">
        <v>1635</v>
      </c>
      <c r="BO274" s="52">
        <v>1651</v>
      </c>
      <c r="BP274" s="52">
        <v>1666</v>
      </c>
      <c r="BQ274" s="52">
        <v>1699</v>
      </c>
      <c r="BR274" s="52">
        <v>1566</v>
      </c>
      <c r="BS274" s="52">
        <v>1511</v>
      </c>
      <c r="BT274" s="52">
        <v>1426</v>
      </c>
      <c r="BU274" s="52">
        <v>1397</v>
      </c>
      <c r="BV274" s="52">
        <v>1307</v>
      </c>
      <c r="BW274" s="52">
        <v>1296</v>
      </c>
      <c r="BX274" s="52">
        <v>1203</v>
      </c>
      <c r="BY274" s="52">
        <v>1196</v>
      </c>
      <c r="BZ274" s="52">
        <v>1076</v>
      </c>
      <c r="CA274" s="52">
        <v>1072</v>
      </c>
      <c r="CB274" s="52">
        <v>1077</v>
      </c>
      <c r="CC274" s="52">
        <v>1029</v>
      </c>
      <c r="CD274" s="52">
        <v>1017</v>
      </c>
      <c r="CE274" s="52">
        <v>1050</v>
      </c>
      <c r="CF274" s="52">
        <v>1027</v>
      </c>
      <c r="CG274" s="52">
        <v>1058</v>
      </c>
      <c r="CH274" s="52">
        <v>1137</v>
      </c>
      <c r="CI274" s="52">
        <v>885</v>
      </c>
      <c r="CJ274" s="52">
        <v>868</v>
      </c>
      <c r="CK274" s="52">
        <v>837</v>
      </c>
      <c r="CL274" s="52">
        <v>748</v>
      </c>
      <c r="CM274" s="52">
        <v>640</v>
      </c>
      <c r="CN274" s="52">
        <v>534</v>
      </c>
      <c r="CO274" s="52">
        <v>596</v>
      </c>
      <c r="CP274" s="52">
        <v>615</v>
      </c>
      <c r="CQ274" s="52">
        <v>613</v>
      </c>
      <c r="CR274" s="52">
        <v>454</v>
      </c>
      <c r="CS274" s="52">
        <v>462</v>
      </c>
      <c r="CT274" s="52">
        <v>394</v>
      </c>
      <c r="CU274" s="52">
        <v>391</v>
      </c>
      <c r="CV274" s="52">
        <v>293</v>
      </c>
      <c r="CW274" s="52">
        <v>234</v>
      </c>
      <c r="CX274" s="52">
        <v>219</v>
      </c>
      <c r="CY274" s="52">
        <v>736</v>
      </c>
      <c r="CZ274" s="52">
        <v>1407</v>
      </c>
      <c r="DA274" s="52">
        <v>1571</v>
      </c>
      <c r="DB274" s="52">
        <v>1571</v>
      </c>
      <c r="DC274" s="52">
        <v>1641</v>
      </c>
      <c r="DD274" s="52">
        <v>1626</v>
      </c>
      <c r="DE274" s="52">
        <v>1614</v>
      </c>
      <c r="DF274" s="52">
        <v>1739</v>
      </c>
      <c r="DG274" s="52">
        <v>1718</v>
      </c>
      <c r="DH274" s="52">
        <v>1843</v>
      </c>
      <c r="DI274" s="52">
        <v>1770</v>
      </c>
      <c r="DJ274" s="52">
        <v>1693</v>
      </c>
      <c r="DK274" s="52">
        <v>1675</v>
      </c>
      <c r="DL274" s="52">
        <v>1810</v>
      </c>
      <c r="DM274" s="52">
        <v>1644</v>
      </c>
      <c r="DN274" s="52">
        <v>1469</v>
      </c>
      <c r="DO274" s="52">
        <v>1515</v>
      </c>
      <c r="DP274" s="52">
        <v>1458</v>
      </c>
      <c r="DQ274" s="52">
        <v>1406</v>
      </c>
      <c r="DR274" s="52">
        <v>1419</v>
      </c>
      <c r="DS274" s="52">
        <v>1739</v>
      </c>
      <c r="DT274" s="52">
        <v>1751</v>
      </c>
      <c r="DU274" s="52">
        <v>1834</v>
      </c>
      <c r="DV274" s="52">
        <v>1682</v>
      </c>
      <c r="DW274" s="52">
        <v>1686</v>
      </c>
      <c r="DX274" s="52">
        <v>1514</v>
      </c>
      <c r="DY274" s="52">
        <v>1511</v>
      </c>
      <c r="DZ274" s="52">
        <v>1761</v>
      </c>
      <c r="EA274" s="52">
        <v>1768</v>
      </c>
      <c r="EB274" s="52">
        <v>1773</v>
      </c>
      <c r="EC274" s="52">
        <v>1772</v>
      </c>
      <c r="ED274" s="52">
        <v>1887</v>
      </c>
      <c r="EE274" s="52">
        <v>1895</v>
      </c>
      <c r="EF274" s="52">
        <v>1733</v>
      </c>
      <c r="EG274" s="52">
        <v>1764</v>
      </c>
      <c r="EH274" s="52">
        <v>1773</v>
      </c>
      <c r="EI274" s="52">
        <v>1692</v>
      </c>
      <c r="EJ274" s="52">
        <v>1745</v>
      </c>
      <c r="EK274" s="52">
        <v>1678</v>
      </c>
      <c r="EL274" s="52">
        <v>1633</v>
      </c>
      <c r="EM274" s="52">
        <v>1723</v>
      </c>
      <c r="EN274" s="52">
        <v>1651</v>
      </c>
      <c r="EO274" s="52">
        <v>1688</v>
      </c>
      <c r="EP274" s="52">
        <v>1538</v>
      </c>
      <c r="EQ274" s="52">
        <v>1408</v>
      </c>
      <c r="ER274" s="52">
        <v>1476</v>
      </c>
      <c r="ES274" s="52">
        <v>1477</v>
      </c>
      <c r="ET274" s="52">
        <v>1522</v>
      </c>
      <c r="EU274" s="52">
        <v>1605</v>
      </c>
      <c r="EV274" s="52">
        <v>1627</v>
      </c>
      <c r="EW274" s="52">
        <v>1714</v>
      </c>
      <c r="EX274" s="52">
        <v>1708</v>
      </c>
      <c r="EY274" s="52">
        <v>1782</v>
      </c>
      <c r="EZ274" s="52">
        <v>1665</v>
      </c>
      <c r="FA274" s="52">
        <v>1683</v>
      </c>
      <c r="FB274" s="52">
        <v>1778</v>
      </c>
      <c r="FC274" s="52">
        <v>1702</v>
      </c>
      <c r="FD274" s="52">
        <v>1687</v>
      </c>
      <c r="FE274" s="52">
        <v>1595</v>
      </c>
      <c r="FF274" s="52">
        <v>1658</v>
      </c>
      <c r="FG274" s="52">
        <v>1434</v>
      </c>
      <c r="FH274" s="52">
        <v>1375</v>
      </c>
      <c r="FI274" s="52">
        <v>1335</v>
      </c>
      <c r="FJ274" s="52">
        <v>1333</v>
      </c>
      <c r="FK274" s="52">
        <v>1281</v>
      </c>
      <c r="FL274" s="52">
        <v>1251</v>
      </c>
      <c r="FM274" s="52">
        <v>1093</v>
      </c>
      <c r="FN274" s="52">
        <v>1197</v>
      </c>
      <c r="FO274" s="52">
        <v>1105</v>
      </c>
      <c r="FP274" s="52">
        <v>1113</v>
      </c>
      <c r="FQ274" s="52">
        <v>1046</v>
      </c>
      <c r="FR274" s="52">
        <v>1099</v>
      </c>
      <c r="FS274" s="52">
        <v>1158</v>
      </c>
      <c r="FT274" s="52">
        <v>1262</v>
      </c>
      <c r="FU274" s="52">
        <v>1296</v>
      </c>
      <c r="FV274" s="52">
        <v>937</v>
      </c>
      <c r="FW274" s="52">
        <v>1026</v>
      </c>
      <c r="FX274" s="52">
        <v>1009</v>
      </c>
      <c r="FY274" s="52">
        <v>859</v>
      </c>
      <c r="FZ274" s="52">
        <v>798</v>
      </c>
      <c r="GA274" s="52">
        <v>727</v>
      </c>
      <c r="GB274" s="52">
        <v>778</v>
      </c>
      <c r="GC274" s="52">
        <v>703</v>
      </c>
      <c r="GD274" s="52">
        <v>748</v>
      </c>
      <c r="GE274" s="52">
        <v>614</v>
      </c>
      <c r="GF274" s="52">
        <v>625</v>
      </c>
      <c r="GG274" s="52">
        <v>620</v>
      </c>
      <c r="GH274" s="52">
        <v>518</v>
      </c>
      <c r="GI274" s="52">
        <v>516</v>
      </c>
      <c r="GJ274" s="52">
        <v>427</v>
      </c>
      <c r="GK274" s="52">
        <v>389</v>
      </c>
      <c r="GL274" s="53">
        <v>1636</v>
      </c>
    </row>
    <row r="275" spans="1:194" s="1" customFormat="1" hidden="1" x14ac:dyDescent="0.25">
      <c r="A275" s="31" t="s">
        <v>247</v>
      </c>
      <c r="B275" s="1" t="s">
        <v>507</v>
      </c>
      <c r="C275" s="30" t="str">
        <f t="shared" si="104"/>
        <v>LA England - Derbyshire Dales</v>
      </c>
      <c r="D275" s="51">
        <f t="shared" si="95"/>
        <v>29502</v>
      </c>
      <c r="E275" s="51">
        <f t="shared" si="96"/>
        <v>30659</v>
      </c>
      <c r="F275" s="52">
        <f t="shared" si="97"/>
        <v>72422</v>
      </c>
      <c r="G275" s="52">
        <f t="shared" si="98"/>
        <v>35645</v>
      </c>
      <c r="H275" s="53">
        <f t="shared" si="99"/>
        <v>36777</v>
      </c>
      <c r="I275" s="53">
        <f t="shared" si="100"/>
        <v>29502</v>
      </c>
      <c r="J275" s="53">
        <f t="shared" si="101"/>
        <v>30659</v>
      </c>
      <c r="K275" s="50">
        <f t="shared" si="102"/>
        <v>6143</v>
      </c>
      <c r="L275" s="51">
        <f t="shared" si="103"/>
        <v>6118</v>
      </c>
      <c r="M275" s="52">
        <v>245</v>
      </c>
      <c r="N275" s="52">
        <v>237</v>
      </c>
      <c r="O275" s="52">
        <v>247</v>
      </c>
      <c r="P275" s="52">
        <v>311</v>
      </c>
      <c r="Q275" s="52">
        <v>287</v>
      </c>
      <c r="R275" s="52">
        <v>347</v>
      </c>
      <c r="S275" s="52">
        <v>310</v>
      </c>
      <c r="T275" s="52">
        <v>318</v>
      </c>
      <c r="U275" s="52">
        <v>337</v>
      </c>
      <c r="V275" s="52">
        <v>380</v>
      </c>
      <c r="W275" s="52">
        <v>362</v>
      </c>
      <c r="X275" s="52">
        <v>359</v>
      </c>
      <c r="Y275" s="52">
        <v>398</v>
      </c>
      <c r="Z275" s="52">
        <v>387</v>
      </c>
      <c r="AA275" s="52">
        <v>426</v>
      </c>
      <c r="AB275" s="52">
        <v>370</v>
      </c>
      <c r="AC275" s="52">
        <v>413</v>
      </c>
      <c r="AD275" s="52">
        <v>409</v>
      </c>
      <c r="AE275" s="52">
        <v>343</v>
      </c>
      <c r="AF275" s="52">
        <v>267</v>
      </c>
      <c r="AG275" s="52">
        <v>266</v>
      </c>
      <c r="AH275" s="52">
        <v>297</v>
      </c>
      <c r="AI275" s="52">
        <v>348</v>
      </c>
      <c r="AJ275" s="52">
        <v>360</v>
      </c>
      <c r="AK275" s="52">
        <v>362</v>
      </c>
      <c r="AL275" s="52">
        <v>372</v>
      </c>
      <c r="AM275" s="52">
        <v>340</v>
      </c>
      <c r="AN275" s="52">
        <v>367</v>
      </c>
      <c r="AO275" s="52">
        <v>333</v>
      </c>
      <c r="AP275" s="52">
        <v>364</v>
      </c>
      <c r="AQ275" s="52">
        <v>373</v>
      </c>
      <c r="AR275" s="52">
        <v>317</v>
      </c>
      <c r="AS275" s="52">
        <v>311</v>
      </c>
      <c r="AT275" s="52">
        <v>312</v>
      </c>
      <c r="AU275" s="52">
        <v>313</v>
      </c>
      <c r="AV275" s="52">
        <v>316</v>
      </c>
      <c r="AW275" s="52">
        <v>291</v>
      </c>
      <c r="AX275" s="52">
        <v>296</v>
      </c>
      <c r="AY275" s="52">
        <v>307</v>
      </c>
      <c r="AZ275" s="52">
        <v>340</v>
      </c>
      <c r="BA275" s="52">
        <v>351</v>
      </c>
      <c r="BB275" s="52">
        <v>347</v>
      </c>
      <c r="BC275" s="52">
        <v>298</v>
      </c>
      <c r="BD275" s="52">
        <v>325</v>
      </c>
      <c r="BE275" s="52">
        <v>387</v>
      </c>
      <c r="BF275" s="52">
        <v>443</v>
      </c>
      <c r="BG275" s="52">
        <v>430</v>
      </c>
      <c r="BH275" s="52">
        <v>475</v>
      </c>
      <c r="BI275" s="52">
        <v>485</v>
      </c>
      <c r="BJ275" s="52">
        <v>555</v>
      </c>
      <c r="BK275" s="52">
        <v>535</v>
      </c>
      <c r="BL275" s="52">
        <v>567</v>
      </c>
      <c r="BM275" s="52">
        <v>626</v>
      </c>
      <c r="BN275" s="52">
        <v>618</v>
      </c>
      <c r="BO275" s="52">
        <v>677</v>
      </c>
      <c r="BP275" s="52">
        <v>658</v>
      </c>
      <c r="BQ275" s="52">
        <v>622</v>
      </c>
      <c r="BR275" s="52">
        <v>649</v>
      </c>
      <c r="BS275" s="52">
        <v>583</v>
      </c>
      <c r="BT275" s="52">
        <v>608</v>
      </c>
      <c r="BU275" s="52">
        <v>582</v>
      </c>
      <c r="BV275" s="52">
        <v>554</v>
      </c>
      <c r="BW275" s="52">
        <v>587</v>
      </c>
      <c r="BX275" s="52">
        <v>527</v>
      </c>
      <c r="BY275" s="52">
        <v>532</v>
      </c>
      <c r="BZ275" s="52">
        <v>484</v>
      </c>
      <c r="CA275" s="52">
        <v>506</v>
      </c>
      <c r="CB275" s="52">
        <v>524</v>
      </c>
      <c r="CC275" s="52">
        <v>530</v>
      </c>
      <c r="CD275" s="52">
        <v>522</v>
      </c>
      <c r="CE275" s="52">
        <v>560</v>
      </c>
      <c r="CF275" s="52">
        <v>500</v>
      </c>
      <c r="CG275" s="52">
        <v>554</v>
      </c>
      <c r="CH275" s="52">
        <v>639</v>
      </c>
      <c r="CI275" s="52">
        <v>467</v>
      </c>
      <c r="CJ275" s="52">
        <v>429</v>
      </c>
      <c r="CK275" s="52">
        <v>471</v>
      </c>
      <c r="CL275" s="52">
        <v>386</v>
      </c>
      <c r="CM275" s="52">
        <v>341</v>
      </c>
      <c r="CN275" s="52">
        <v>287</v>
      </c>
      <c r="CO275" s="52">
        <v>254</v>
      </c>
      <c r="CP275" s="52">
        <v>254</v>
      </c>
      <c r="CQ275" s="52">
        <v>242</v>
      </c>
      <c r="CR275" s="52">
        <v>248</v>
      </c>
      <c r="CS275" s="52">
        <v>193</v>
      </c>
      <c r="CT275" s="52">
        <v>151</v>
      </c>
      <c r="CU275" s="52">
        <v>149</v>
      </c>
      <c r="CV275" s="52">
        <v>127</v>
      </c>
      <c r="CW275" s="52">
        <v>109</v>
      </c>
      <c r="CX275" s="52">
        <v>106</v>
      </c>
      <c r="CY275" s="52">
        <v>253</v>
      </c>
      <c r="CZ275" s="52">
        <v>226</v>
      </c>
      <c r="DA275" s="52">
        <v>241</v>
      </c>
      <c r="DB275" s="52">
        <v>243</v>
      </c>
      <c r="DC275" s="52">
        <v>293</v>
      </c>
      <c r="DD275" s="52">
        <v>336</v>
      </c>
      <c r="DE275" s="52">
        <v>299</v>
      </c>
      <c r="DF275" s="52">
        <v>321</v>
      </c>
      <c r="DG275" s="52">
        <v>332</v>
      </c>
      <c r="DH275" s="52">
        <v>380</v>
      </c>
      <c r="DI275" s="52">
        <v>358</v>
      </c>
      <c r="DJ275" s="52">
        <v>369</v>
      </c>
      <c r="DK275" s="52">
        <v>387</v>
      </c>
      <c r="DL275" s="52">
        <v>410</v>
      </c>
      <c r="DM275" s="52">
        <v>356</v>
      </c>
      <c r="DN275" s="52">
        <v>386</v>
      </c>
      <c r="DO275" s="52">
        <v>401</v>
      </c>
      <c r="DP275" s="52">
        <v>397</v>
      </c>
      <c r="DQ275" s="52">
        <v>383</v>
      </c>
      <c r="DR275" s="52">
        <v>341</v>
      </c>
      <c r="DS275" s="52">
        <v>220</v>
      </c>
      <c r="DT275" s="52">
        <v>206</v>
      </c>
      <c r="DU275" s="52">
        <v>221</v>
      </c>
      <c r="DV275" s="52">
        <v>305</v>
      </c>
      <c r="DW275" s="52">
        <v>350</v>
      </c>
      <c r="DX275" s="52">
        <v>325</v>
      </c>
      <c r="DY275" s="52">
        <v>315</v>
      </c>
      <c r="DZ275" s="52">
        <v>337</v>
      </c>
      <c r="EA275" s="52">
        <v>282</v>
      </c>
      <c r="EB275" s="52">
        <v>309</v>
      </c>
      <c r="EC275" s="52">
        <v>275</v>
      </c>
      <c r="ED275" s="52">
        <v>311</v>
      </c>
      <c r="EE275" s="52">
        <v>311</v>
      </c>
      <c r="EF275" s="52">
        <v>317</v>
      </c>
      <c r="EG275" s="52">
        <v>311</v>
      </c>
      <c r="EH275" s="52">
        <v>316</v>
      </c>
      <c r="EI275" s="52">
        <v>338</v>
      </c>
      <c r="EJ275" s="52">
        <v>266</v>
      </c>
      <c r="EK275" s="52">
        <v>357</v>
      </c>
      <c r="EL275" s="52">
        <v>338</v>
      </c>
      <c r="EM275" s="52">
        <v>363</v>
      </c>
      <c r="EN275" s="52">
        <v>362</v>
      </c>
      <c r="EO275" s="52">
        <v>358</v>
      </c>
      <c r="EP275" s="52">
        <v>325</v>
      </c>
      <c r="EQ275" s="52">
        <v>394</v>
      </c>
      <c r="ER275" s="52">
        <v>418</v>
      </c>
      <c r="ES275" s="52">
        <v>392</v>
      </c>
      <c r="ET275" s="52">
        <v>456</v>
      </c>
      <c r="EU275" s="52">
        <v>488</v>
      </c>
      <c r="EV275" s="52">
        <v>539</v>
      </c>
      <c r="EW275" s="52">
        <v>564</v>
      </c>
      <c r="EX275" s="52">
        <v>537</v>
      </c>
      <c r="EY275" s="52">
        <v>590</v>
      </c>
      <c r="EZ275" s="52">
        <v>615</v>
      </c>
      <c r="FA275" s="52">
        <v>660</v>
      </c>
      <c r="FB275" s="52">
        <v>647</v>
      </c>
      <c r="FC275" s="52">
        <v>653</v>
      </c>
      <c r="FD275" s="52">
        <v>648</v>
      </c>
      <c r="FE275" s="52">
        <v>641</v>
      </c>
      <c r="FF275" s="52">
        <v>598</v>
      </c>
      <c r="FG275" s="52">
        <v>599</v>
      </c>
      <c r="FH275" s="52">
        <v>623</v>
      </c>
      <c r="FI275" s="52">
        <v>555</v>
      </c>
      <c r="FJ275" s="52">
        <v>557</v>
      </c>
      <c r="FK275" s="52">
        <v>561</v>
      </c>
      <c r="FL275" s="52">
        <v>525</v>
      </c>
      <c r="FM275" s="52">
        <v>517</v>
      </c>
      <c r="FN275" s="52">
        <v>535</v>
      </c>
      <c r="FO275" s="52">
        <v>551</v>
      </c>
      <c r="FP275" s="52">
        <v>523</v>
      </c>
      <c r="FQ275" s="52">
        <v>573</v>
      </c>
      <c r="FR275" s="52">
        <v>487</v>
      </c>
      <c r="FS275" s="52">
        <v>580</v>
      </c>
      <c r="FT275" s="52">
        <v>625</v>
      </c>
      <c r="FU275" s="52">
        <v>656</v>
      </c>
      <c r="FV275" s="52">
        <v>487</v>
      </c>
      <c r="FW275" s="52">
        <v>428</v>
      </c>
      <c r="FX275" s="52">
        <v>482</v>
      </c>
      <c r="FY275" s="52">
        <v>451</v>
      </c>
      <c r="FZ275" s="52">
        <v>361</v>
      </c>
      <c r="GA275" s="52">
        <v>332</v>
      </c>
      <c r="GB275" s="52">
        <v>306</v>
      </c>
      <c r="GC275" s="52">
        <v>311</v>
      </c>
      <c r="GD275" s="52">
        <v>308</v>
      </c>
      <c r="GE275" s="52">
        <v>296</v>
      </c>
      <c r="GF275" s="52">
        <v>259</v>
      </c>
      <c r="GG275" s="52">
        <v>239</v>
      </c>
      <c r="GH275" s="52">
        <v>203</v>
      </c>
      <c r="GI275" s="52">
        <v>177</v>
      </c>
      <c r="GJ275" s="52">
        <v>168</v>
      </c>
      <c r="GK275" s="52">
        <v>174</v>
      </c>
      <c r="GL275" s="53">
        <v>611</v>
      </c>
    </row>
    <row r="276" spans="1:194" s="1" customFormat="1" hidden="1" x14ac:dyDescent="0.25">
      <c r="A276" s="31" t="s">
        <v>247</v>
      </c>
      <c r="B276" s="1" t="s">
        <v>508</v>
      </c>
      <c r="C276" s="30" t="str">
        <f t="shared" si="104"/>
        <v>LA England - Doncaster</v>
      </c>
      <c r="D276" s="51">
        <f t="shared" si="95"/>
        <v>121030</v>
      </c>
      <c r="E276" s="51">
        <f t="shared" si="96"/>
        <v>124393</v>
      </c>
      <c r="F276" s="52">
        <f t="shared" si="97"/>
        <v>312785</v>
      </c>
      <c r="G276" s="52">
        <f t="shared" si="98"/>
        <v>155520</v>
      </c>
      <c r="H276" s="53">
        <f t="shared" si="99"/>
        <v>157265</v>
      </c>
      <c r="I276" s="53">
        <f t="shared" si="100"/>
        <v>121030</v>
      </c>
      <c r="J276" s="53">
        <f t="shared" si="101"/>
        <v>124393</v>
      </c>
      <c r="K276" s="50">
        <f t="shared" si="102"/>
        <v>34490</v>
      </c>
      <c r="L276" s="51">
        <f t="shared" si="103"/>
        <v>32872</v>
      </c>
      <c r="M276" s="52">
        <v>1813</v>
      </c>
      <c r="N276" s="52">
        <v>1805</v>
      </c>
      <c r="O276" s="52">
        <v>1843</v>
      </c>
      <c r="P276" s="52">
        <v>1878</v>
      </c>
      <c r="Q276" s="52">
        <v>1977</v>
      </c>
      <c r="R276" s="52">
        <v>1915</v>
      </c>
      <c r="S276" s="52">
        <v>1987</v>
      </c>
      <c r="T276" s="52">
        <v>2003</v>
      </c>
      <c r="U276" s="52">
        <v>2047</v>
      </c>
      <c r="V276" s="52">
        <v>2039</v>
      </c>
      <c r="W276" s="52">
        <v>1989</v>
      </c>
      <c r="X276" s="52">
        <v>2114</v>
      </c>
      <c r="Y276" s="52">
        <v>2051</v>
      </c>
      <c r="Z276" s="52">
        <v>1866</v>
      </c>
      <c r="AA276" s="52">
        <v>1875</v>
      </c>
      <c r="AB276" s="52">
        <v>1853</v>
      </c>
      <c r="AC276" s="52">
        <v>1774</v>
      </c>
      <c r="AD276" s="52">
        <v>1661</v>
      </c>
      <c r="AE276" s="52">
        <v>1685</v>
      </c>
      <c r="AF276" s="52">
        <v>1400</v>
      </c>
      <c r="AG276" s="52">
        <v>1439</v>
      </c>
      <c r="AH276" s="52">
        <v>1537</v>
      </c>
      <c r="AI276" s="52">
        <v>1708</v>
      </c>
      <c r="AJ276" s="52">
        <v>1823</v>
      </c>
      <c r="AK276" s="52">
        <v>1845</v>
      </c>
      <c r="AL276" s="52">
        <v>1904</v>
      </c>
      <c r="AM276" s="52">
        <v>1999</v>
      </c>
      <c r="AN276" s="52">
        <v>2084</v>
      </c>
      <c r="AO276" s="52">
        <v>2113</v>
      </c>
      <c r="AP276" s="52">
        <v>2262</v>
      </c>
      <c r="AQ276" s="52">
        <v>2186</v>
      </c>
      <c r="AR276" s="52">
        <v>2065</v>
      </c>
      <c r="AS276" s="52">
        <v>2083</v>
      </c>
      <c r="AT276" s="52">
        <v>2111</v>
      </c>
      <c r="AU276" s="52">
        <v>2135</v>
      </c>
      <c r="AV276" s="52">
        <v>2227</v>
      </c>
      <c r="AW276" s="52">
        <v>2074</v>
      </c>
      <c r="AX276" s="52">
        <v>2116</v>
      </c>
      <c r="AY276" s="52">
        <v>2014</v>
      </c>
      <c r="AZ276" s="52">
        <v>2069</v>
      </c>
      <c r="BA276" s="52">
        <v>2015</v>
      </c>
      <c r="BB276" s="52">
        <v>1901</v>
      </c>
      <c r="BC276" s="52">
        <v>1802</v>
      </c>
      <c r="BD276" s="52">
        <v>1611</v>
      </c>
      <c r="BE276" s="52">
        <v>1866</v>
      </c>
      <c r="BF276" s="52">
        <v>1868</v>
      </c>
      <c r="BG276" s="52">
        <v>1844</v>
      </c>
      <c r="BH276" s="52">
        <v>2024</v>
      </c>
      <c r="BI276" s="52">
        <v>1998</v>
      </c>
      <c r="BJ276" s="52">
        <v>2179</v>
      </c>
      <c r="BK276" s="52">
        <v>2131</v>
      </c>
      <c r="BL276" s="52">
        <v>2095</v>
      </c>
      <c r="BM276" s="52">
        <v>2144</v>
      </c>
      <c r="BN276" s="52">
        <v>2094</v>
      </c>
      <c r="BO276" s="52">
        <v>2249</v>
      </c>
      <c r="BP276" s="52">
        <v>2131</v>
      </c>
      <c r="BQ276" s="52">
        <v>2265</v>
      </c>
      <c r="BR276" s="52">
        <v>2271</v>
      </c>
      <c r="BS276" s="52">
        <v>2147</v>
      </c>
      <c r="BT276" s="52">
        <v>2159</v>
      </c>
      <c r="BU276" s="52">
        <v>2024</v>
      </c>
      <c r="BV276" s="52">
        <v>1988</v>
      </c>
      <c r="BW276" s="52">
        <v>1941</v>
      </c>
      <c r="BX276" s="52">
        <v>1858</v>
      </c>
      <c r="BY276" s="52">
        <v>1846</v>
      </c>
      <c r="BZ276" s="52">
        <v>1724</v>
      </c>
      <c r="CA276" s="52">
        <v>1654</v>
      </c>
      <c r="CB276" s="52">
        <v>1639</v>
      </c>
      <c r="CC276" s="52">
        <v>1612</v>
      </c>
      <c r="CD276" s="52">
        <v>1618</v>
      </c>
      <c r="CE276" s="52">
        <v>1462</v>
      </c>
      <c r="CF276" s="52">
        <v>1658</v>
      </c>
      <c r="CG276" s="52">
        <v>1610</v>
      </c>
      <c r="CH276" s="52">
        <v>1699</v>
      </c>
      <c r="CI276" s="52">
        <v>1308</v>
      </c>
      <c r="CJ276" s="52">
        <v>1286</v>
      </c>
      <c r="CK276" s="52">
        <v>1242</v>
      </c>
      <c r="CL276" s="52">
        <v>1070</v>
      </c>
      <c r="CM276" s="52">
        <v>984</v>
      </c>
      <c r="CN276" s="52">
        <v>877</v>
      </c>
      <c r="CO276" s="52">
        <v>841</v>
      </c>
      <c r="CP276" s="52">
        <v>731</v>
      </c>
      <c r="CQ276" s="52">
        <v>704</v>
      </c>
      <c r="CR276" s="52">
        <v>648</v>
      </c>
      <c r="CS276" s="52">
        <v>596</v>
      </c>
      <c r="CT276" s="52">
        <v>498</v>
      </c>
      <c r="CU276" s="52">
        <v>420</v>
      </c>
      <c r="CV276" s="52">
        <v>397</v>
      </c>
      <c r="CW276" s="52">
        <v>355</v>
      </c>
      <c r="CX276" s="52">
        <v>230</v>
      </c>
      <c r="CY276" s="52">
        <v>837</v>
      </c>
      <c r="CZ276" s="52">
        <v>1636</v>
      </c>
      <c r="DA276" s="52">
        <v>1675</v>
      </c>
      <c r="DB276" s="52">
        <v>1792</v>
      </c>
      <c r="DC276" s="52">
        <v>1774</v>
      </c>
      <c r="DD276" s="52">
        <v>1764</v>
      </c>
      <c r="DE276" s="52">
        <v>1848</v>
      </c>
      <c r="DF276" s="52">
        <v>1854</v>
      </c>
      <c r="DG276" s="52">
        <v>1925</v>
      </c>
      <c r="DH276" s="52">
        <v>1878</v>
      </c>
      <c r="DI276" s="52">
        <v>1952</v>
      </c>
      <c r="DJ276" s="52">
        <v>1945</v>
      </c>
      <c r="DK276" s="52">
        <v>2025</v>
      </c>
      <c r="DL276" s="52">
        <v>1971</v>
      </c>
      <c r="DM276" s="52">
        <v>1868</v>
      </c>
      <c r="DN276" s="52">
        <v>1851</v>
      </c>
      <c r="DO276" s="52">
        <v>1768</v>
      </c>
      <c r="DP276" s="52">
        <v>1719</v>
      </c>
      <c r="DQ276" s="52">
        <v>1627</v>
      </c>
      <c r="DR276" s="52">
        <v>1553</v>
      </c>
      <c r="DS276" s="52">
        <v>1197</v>
      </c>
      <c r="DT276" s="52">
        <v>1168</v>
      </c>
      <c r="DU276" s="52">
        <v>1362</v>
      </c>
      <c r="DV276" s="52">
        <v>1556</v>
      </c>
      <c r="DW276" s="52">
        <v>1738</v>
      </c>
      <c r="DX276" s="52">
        <v>1832</v>
      </c>
      <c r="DY276" s="52">
        <v>1918</v>
      </c>
      <c r="DZ276" s="52">
        <v>1930</v>
      </c>
      <c r="EA276" s="52">
        <v>1936</v>
      </c>
      <c r="EB276" s="52">
        <v>2035</v>
      </c>
      <c r="EC276" s="52">
        <v>2189</v>
      </c>
      <c r="ED276" s="52">
        <v>2077</v>
      </c>
      <c r="EE276" s="52">
        <v>2206</v>
      </c>
      <c r="EF276" s="52">
        <v>2178</v>
      </c>
      <c r="EG276" s="52">
        <v>2202</v>
      </c>
      <c r="EH276" s="52">
        <v>2144</v>
      </c>
      <c r="EI276" s="52">
        <v>2141</v>
      </c>
      <c r="EJ276" s="52">
        <v>2042</v>
      </c>
      <c r="EK276" s="52">
        <v>1962</v>
      </c>
      <c r="EL276" s="52">
        <v>1983</v>
      </c>
      <c r="EM276" s="52">
        <v>1954</v>
      </c>
      <c r="EN276" s="52">
        <v>2061</v>
      </c>
      <c r="EO276" s="52">
        <v>1682</v>
      </c>
      <c r="EP276" s="52">
        <v>1623</v>
      </c>
      <c r="EQ276" s="52">
        <v>1666</v>
      </c>
      <c r="ER276" s="52">
        <v>1670</v>
      </c>
      <c r="ES276" s="52">
        <v>1778</v>
      </c>
      <c r="ET276" s="52">
        <v>1803</v>
      </c>
      <c r="EU276" s="52">
        <v>1991</v>
      </c>
      <c r="EV276" s="52">
        <v>2010</v>
      </c>
      <c r="EW276" s="52">
        <v>2234</v>
      </c>
      <c r="EX276" s="52">
        <v>2090</v>
      </c>
      <c r="EY276" s="52">
        <v>2273</v>
      </c>
      <c r="EZ276" s="52">
        <v>2199</v>
      </c>
      <c r="FA276" s="52">
        <v>2271</v>
      </c>
      <c r="FB276" s="52">
        <v>2265</v>
      </c>
      <c r="FC276" s="52">
        <v>2285</v>
      </c>
      <c r="FD276" s="52">
        <v>2256</v>
      </c>
      <c r="FE276" s="52">
        <v>2188</v>
      </c>
      <c r="FF276" s="52">
        <v>2138</v>
      </c>
      <c r="FG276" s="52">
        <v>2066</v>
      </c>
      <c r="FH276" s="52">
        <v>2105</v>
      </c>
      <c r="FI276" s="52">
        <v>2004</v>
      </c>
      <c r="FJ276" s="52">
        <v>2043</v>
      </c>
      <c r="FK276" s="52">
        <v>1932</v>
      </c>
      <c r="FL276" s="52">
        <v>1833</v>
      </c>
      <c r="FM276" s="52">
        <v>1784</v>
      </c>
      <c r="FN276" s="52">
        <v>1775</v>
      </c>
      <c r="FO276" s="52">
        <v>1722</v>
      </c>
      <c r="FP276" s="52">
        <v>1665</v>
      </c>
      <c r="FQ276" s="52">
        <v>1702</v>
      </c>
      <c r="FR276" s="52">
        <v>1672</v>
      </c>
      <c r="FS276" s="52">
        <v>1698</v>
      </c>
      <c r="FT276" s="52">
        <v>1826</v>
      </c>
      <c r="FU276" s="52">
        <v>1871</v>
      </c>
      <c r="FV276" s="52">
        <v>1412</v>
      </c>
      <c r="FW276" s="52">
        <v>1386</v>
      </c>
      <c r="FX276" s="52">
        <v>1379</v>
      </c>
      <c r="FY276" s="52">
        <v>1169</v>
      </c>
      <c r="FZ276" s="52">
        <v>1059</v>
      </c>
      <c r="GA276" s="52">
        <v>1022</v>
      </c>
      <c r="GB276" s="52">
        <v>1030</v>
      </c>
      <c r="GC276" s="52">
        <v>1054</v>
      </c>
      <c r="GD276" s="52">
        <v>942</v>
      </c>
      <c r="GE276" s="52">
        <v>908</v>
      </c>
      <c r="GF276" s="52">
        <v>858</v>
      </c>
      <c r="GG276" s="52">
        <v>760</v>
      </c>
      <c r="GH276" s="52">
        <v>658</v>
      </c>
      <c r="GI276" s="52">
        <v>588</v>
      </c>
      <c r="GJ276" s="52">
        <v>541</v>
      </c>
      <c r="GK276" s="52">
        <v>436</v>
      </c>
      <c r="GL276" s="53">
        <v>1707</v>
      </c>
    </row>
    <row r="277" spans="1:194" s="1" customFormat="1" hidden="1" x14ac:dyDescent="0.25">
      <c r="A277" s="31" t="s">
        <v>247</v>
      </c>
      <c r="B277" s="1" t="s">
        <v>404</v>
      </c>
      <c r="C277" s="30" t="str">
        <f t="shared" si="104"/>
        <v>LA England - Dorset</v>
      </c>
      <c r="D277" s="51">
        <f t="shared" si="95"/>
        <v>151011</v>
      </c>
      <c r="E277" s="51">
        <f t="shared" si="96"/>
        <v>161082</v>
      </c>
      <c r="F277" s="52">
        <f t="shared" si="97"/>
        <v>379791</v>
      </c>
      <c r="G277" s="52">
        <f t="shared" si="98"/>
        <v>185684</v>
      </c>
      <c r="H277" s="53">
        <f t="shared" si="99"/>
        <v>194107</v>
      </c>
      <c r="I277" s="53">
        <f t="shared" si="100"/>
        <v>151011</v>
      </c>
      <c r="J277" s="53">
        <f t="shared" si="101"/>
        <v>161082</v>
      </c>
      <c r="K277" s="50">
        <f t="shared" si="102"/>
        <v>34673</v>
      </c>
      <c r="L277" s="51">
        <f t="shared" si="103"/>
        <v>33025</v>
      </c>
      <c r="M277" s="52">
        <v>1428</v>
      </c>
      <c r="N277" s="52">
        <v>1476</v>
      </c>
      <c r="O277" s="52">
        <v>1539</v>
      </c>
      <c r="P277" s="52">
        <v>1665</v>
      </c>
      <c r="Q277" s="52">
        <v>1813</v>
      </c>
      <c r="R277" s="52">
        <v>1798</v>
      </c>
      <c r="S277" s="52">
        <v>1862</v>
      </c>
      <c r="T277" s="52">
        <v>1950</v>
      </c>
      <c r="U277" s="52">
        <v>2120</v>
      </c>
      <c r="V277" s="52">
        <v>2055</v>
      </c>
      <c r="W277" s="52">
        <v>2056</v>
      </c>
      <c r="X277" s="52">
        <v>2051</v>
      </c>
      <c r="Y277" s="52">
        <v>2155</v>
      </c>
      <c r="Z277" s="52">
        <v>2207</v>
      </c>
      <c r="AA277" s="52">
        <v>2112</v>
      </c>
      <c r="AB277" s="52">
        <v>2195</v>
      </c>
      <c r="AC277" s="52">
        <v>2064</v>
      </c>
      <c r="AD277" s="52">
        <v>2127</v>
      </c>
      <c r="AE277" s="52">
        <v>2017</v>
      </c>
      <c r="AF277" s="52">
        <v>1541</v>
      </c>
      <c r="AG277" s="52">
        <v>1451</v>
      </c>
      <c r="AH277" s="52">
        <v>1466</v>
      </c>
      <c r="AI277" s="52">
        <v>1535</v>
      </c>
      <c r="AJ277" s="52">
        <v>1751</v>
      </c>
      <c r="AK277" s="52">
        <v>1713</v>
      </c>
      <c r="AL277" s="52">
        <v>1776</v>
      </c>
      <c r="AM277" s="52">
        <v>1690</v>
      </c>
      <c r="AN277" s="52">
        <v>1710</v>
      </c>
      <c r="AO277" s="52">
        <v>1603</v>
      </c>
      <c r="AP277" s="52">
        <v>1922</v>
      </c>
      <c r="AQ277" s="52">
        <v>2067</v>
      </c>
      <c r="AR277" s="52">
        <v>1740</v>
      </c>
      <c r="AS277" s="52">
        <v>1834</v>
      </c>
      <c r="AT277" s="52">
        <v>1851</v>
      </c>
      <c r="AU277" s="52">
        <v>1728</v>
      </c>
      <c r="AV277" s="52">
        <v>1625</v>
      </c>
      <c r="AW277" s="52">
        <v>1510</v>
      </c>
      <c r="AX277" s="52">
        <v>1491</v>
      </c>
      <c r="AY277" s="52">
        <v>1652</v>
      </c>
      <c r="AZ277" s="52">
        <v>1864</v>
      </c>
      <c r="BA277" s="52">
        <v>1928</v>
      </c>
      <c r="BB277" s="52">
        <v>1942</v>
      </c>
      <c r="BC277" s="52">
        <v>1679</v>
      </c>
      <c r="BD277" s="52">
        <v>1853</v>
      </c>
      <c r="BE277" s="52">
        <v>1860</v>
      </c>
      <c r="BF277" s="52">
        <v>2012</v>
      </c>
      <c r="BG277" s="52">
        <v>2107</v>
      </c>
      <c r="BH277" s="52">
        <v>2120</v>
      </c>
      <c r="BI277" s="52">
        <v>2357</v>
      </c>
      <c r="BJ277" s="52">
        <v>2490</v>
      </c>
      <c r="BK277" s="52">
        <v>2543</v>
      </c>
      <c r="BL277" s="52">
        <v>2544</v>
      </c>
      <c r="BM277" s="52">
        <v>2679</v>
      </c>
      <c r="BN277" s="52">
        <v>2630</v>
      </c>
      <c r="BO277" s="52">
        <v>2830</v>
      </c>
      <c r="BP277" s="52">
        <v>2876</v>
      </c>
      <c r="BQ277" s="52">
        <v>2955</v>
      </c>
      <c r="BR277" s="52">
        <v>2945</v>
      </c>
      <c r="BS277" s="52">
        <v>2959</v>
      </c>
      <c r="BT277" s="52">
        <v>2794</v>
      </c>
      <c r="BU277" s="52">
        <v>2721</v>
      </c>
      <c r="BV277" s="52">
        <v>2757</v>
      </c>
      <c r="BW277" s="52">
        <v>2868</v>
      </c>
      <c r="BX277" s="52">
        <v>2652</v>
      </c>
      <c r="BY277" s="52">
        <v>2658</v>
      </c>
      <c r="BZ277" s="52">
        <v>2643</v>
      </c>
      <c r="CA277" s="52">
        <v>2535</v>
      </c>
      <c r="CB277" s="52">
        <v>2620</v>
      </c>
      <c r="CC277" s="52">
        <v>2621</v>
      </c>
      <c r="CD277" s="52">
        <v>2672</v>
      </c>
      <c r="CE277" s="52">
        <v>2763</v>
      </c>
      <c r="CF277" s="52">
        <v>2732</v>
      </c>
      <c r="CG277" s="52">
        <v>3088</v>
      </c>
      <c r="CH277" s="52">
        <v>3432</v>
      </c>
      <c r="CI277" s="52">
        <v>2645</v>
      </c>
      <c r="CJ277" s="52">
        <v>2410</v>
      </c>
      <c r="CK277" s="52">
        <v>2376</v>
      </c>
      <c r="CL277" s="52">
        <v>2251</v>
      </c>
      <c r="CM277" s="52">
        <v>1954</v>
      </c>
      <c r="CN277" s="52">
        <v>1629</v>
      </c>
      <c r="CO277" s="52">
        <v>1558</v>
      </c>
      <c r="CP277" s="52">
        <v>1540</v>
      </c>
      <c r="CQ277" s="52">
        <v>1512</v>
      </c>
      <c r="CR277" s="52">
        <v>1317</v>
      </c>
      <c r="CS277" s="52">
        <v>1167</v>
      </c>
      <c r="CT277" s="52">
        <v>1070</v>
      </c>
      <c r="CU277" s="52">
        <v>915</v>
      </c>
      <c r="CV277" s="52">
        <v>774</v>
      </c>
      <c r="CW277" s="52">
        <v>695</v>
      </c>
      <c r="CX277" s="52">
        <v>636</v>
      </c>
      <c r="CY277" s="52">
        <v>2160</v>
      </c>
      <c r="CZ277" s="52">
        <v>1313</v>
      </c>
      <c r="DA277" s="52">
        <v>1394</v>
      </c>
      <c r="DB277" s="52">
        <v>1578</v>
      </c>
      <c r="DC277" s="52">
        <v>1597</v>
      </c>
      <c r="DD277" s="52">
        <v>1679</v>
      </c>
      <c r="DE277" s="52">
        <v>1746</v>
      </c>
      <c r="DF277" s="52">
        <v>1815</v>
      </c>
      <c r="DG277" s="52">
        <v>1774</v>
      </c>
      <c r="DH277" s="52">
        <v>1948</v>
      </c>
      <c r="DI277" s="52">
        <v>2015</v>
      </c>
      <c r="DJ277" s="52">
        <v>2037</v>
      </c>
      <c r="DK277" s="52">
        <v>2019</v>
      </c>
      <c r="DL277" s="52">
        <v>2090</v>
      </c>
      <c r="DM277" s="52">
        <v>2033</v>
      </c>
      <c r="DN277" s="52">
        <v>2038</v>
      </c>
      <c r="DO277" s="52">
        <v>2003</v>
      </c>
      <c r="DP277" s="52">
        <v>1957</v>
      </c>
      <c r="DQ277" s="52">
        <v>1989</v>
      </c>
      <c r="DR277" s="52">
        <v>1752</v>
      </c>
      <c r="DS277" s="52">
        <v>1297</v>
      </c>
      <c r="DT277" s="52">
        <v>1159</v>
      </c>
      <c r="DU277" s="52">
        <v>1247</v>
      </c>
      <c r="DV277" s="52">
        <v>1391</v>
      </c>
      <c r="DW277" s="52">
        <v>1481</v>
      </c>
      <c r="DX277" s="52">
        <v>1443</v>
      </c>
      <c r="DY277" s="52">
        <v>1503</v>
      </c>
      <c r="DZ277" s="52">
        <v>1562</v>
      </c>
      <c r="EA277" s="52">
        <v>1534</v>
      </c>
      <c r="EB277" s="52">
        <v>1553</v>
      </c>
      <c r="EC277" s="52">
        <v>1676</v>
      </c>
      <c r="ED277" s="52">
        <v>1647</v>
      </c>
      <c r="EE277" s="52">
        <v>1805</v>
      </c>
      <c r="EF277" s="52">
        <v>1805</v>
      </c>
      <c r="EG277" s="52">
        <v>1797</v>
      </c>
      <c r="EH277" s="52">
        <v>1749</v>
      </c>
      <c r="EI277" s="52">
        <v>1808</v>
      </c>
      <c r="EJ277" s="52">
        <v>1761</v>
      </c>
      <c r="EK277" s="52">
        <v>1886</v>
      </c>
      <c r="EL277" s="52">
        <v>1941</v>
      </c>
      <c r="EM277" s="52">
        <v>1953</v>
      </c>
      <c r="EN277" s="52">
        <v>1938</v>
      </c>
      <c r="EO277" s="52">
        <v>1963</v>
      </c>
      <c r="EP277" s="52">
        <v>1845</v>
      </c>
      <c r="EQ277" s="52">
        <v>1859</v>
      </c>
      <c r="ER277" s="52">
        <v>1920</v>
      </c>
      <c r="ES277" s="52">
        <v>2060</v>
      </c>
      <c r="ET277" s="52">
        <v>2190</v>
      </c>
      <c r="EU277" s="52">
        <v>2300</v>
      </c>
      <c r="EV277" s="52">
        <v>2498</v>
      </c>
      <c r="EW277" s="52">
        <v>2676</v>
      </c>
      <c r="EX277" s="52">
        <v>2638</v>
      </c>
      <c r="EY277" s="52">
        <v>2741</v>
      </c>
      <c r="EZ277" s="52">
        <v>2760</v>
      </c>
      <c r="FA277" s="52">
        <v>2926</v>
      </c>
      <c r="FB277" s="52">
        <v>2916</v>
      </c>
      <c r="FC277" s="52">
        <v>2985</v>
      </c>
      <c r="FD277" s="52">
        <v>3199</v>
      </c>
      <c r="FE277" s="52">
        <v>3075</v>
      </c>
      <c r="FF277" s="52">
        <v>3076</v>
      </c>
      <c r="FG277" s="52">
        <v>3030</v>
      </c>
      <c r="FH277" s="52">
        <v>2958</v>
      </c>
      <c r="FI277" s="52">
        <v>2962</v>
      </c>
      <c r="FJ277" s="52">
        <v>3082</v>
      </c>
      <c r="FK277" s="52">
        <v>2946</v>
      </c>
      <c r="FL277" s="52">
        <v>2739</v>
      </c>
      <c r="FM277" s="52">
        <v>2791</v>
      </c>
      <c r="FN277" s="52">
        <v>2987</v>
      </c>
      <c r="FO277" s="52">
        <v>2828</v>
      </c>
      <c r="FP277" s="52">
        <v>2839</v>
      </c>
      <c r="FQ277" s="52">
        <v>2879</v>
      </c>
      <c r="FR277" s="52">
        <v>3187</v>
      </c>
      <c r="FS277" s="52">
        <v>3054</v>
      </c>
      <c r="FT277" s="52">
        <v>3369</v>
      </c>
      <c r="FU277" s="52">
        <v>3661</v>
      </c>
      <c r="FV277" s="52">
        <v>2794</v>
      </c>
      <c r="FW277" s="52">
        <v>2658</v>
      </c>
      <c r="FX277" s="52">
        <v>2614</v>
      </c>
      <c r="FY277" s="52">
        <v>2381</v>
      </c>
      <c r="FZ277" s="52">
        <v>2149</v>
      </c>
      <c r="GA277" s="52">
        <v>1830</v>
      </c>
      <c r="GB277" s="52">
        <v>1873</v>
      </c>
      <c r="GC277" s="52">
        <v>1776</v>
      </c>
      <c r="GD277" s="52">
        <v>1754</v>
      </c>
      <c r="GE277" s="52">
        <v>1551</v>
      </c>
      <c r="GF277" s="52">
        <v>1416</v>
      </c>
      <c r="GG277" s="52">
        <v>1355</v>
      </c>
      <c r="GH277" s="52">
        <v>1198</v>
      </c>
      <c r="GI277" s="52">
        <v>1167</v>
      </c>
      <c r="GJ277" s="52">
        <v>1073</v>
      </c>
      <c r="GK277" s="52">
        <v>940</v>
      </c>
      <c r="GL277" s="53">
        <v>3926</v>
      </c>
    </row>
    <row r="278" spans="1:194" s="1" customFormat="1" hidden="1" x14ac:dyDescent="0.25">
      <c r="A278" s="31" t="s">
        <v>247</v>
      </c>
      <c r="B278" s="1" t="s">
        <v>509</v>
      </c>
      <c r="C278" s="30" t="str">
        <f t="shared" si="104"/>
        <v>LA England - Dover</v>
      </c>
      <c r="D278" s="51">
        <f t="shared" si="95"/>
        <v>46534</v>
      </c>
      <c r="E278" s="51">
        <f t="shared" si="96"/>
        <v>48710</v>
      </c>
      <c r="F278" s="52">
        <f t="shared" si="97"/>
        <v>118514</v>
      </c>
      <c r="G278" s="52">
        <f t="shared" si="98"/>
        <v>58453</v>
      </c>
      <c r="H278" s="53">
        <f t="shared" si="99"/>
        <v>60061</v>
      </c>
      <c r="I278" s="53">
        <f t="shared" si="100"/>
        <v>46534</v>
      </c>
      <c r="J278" s="53">
        <f t="shared" si="101"/>
        <v>48710</v>
      </c>
      <c r="K278" s="50">
        <f t="shared" si="102"/>
        <v>11919</v>
      </c>
      <c r="L278" s="51">
        <f t="shared" si="103"/>
        <v>11351</v>
      </c>
      <c r="M278" s="52">
        <v>564</v>
      </c>
      <c r="N278" s="52">
        <v>552</v>
      </c>
      <c r="O278" s="52">
        <v>628</v>
      </c>
      <c r="P278" s="52">
        <v>618</v>
      </c>
      <c r="Q278" s="52">
        <v>669</v>
      </c>
      <c r="R278" s="52">
        <v>662</v>
      </c>
      <c r="S278" s="52">
        <v>662</v>
      </c>
      <c r="T278" s="52">
        <v>713</v>
      </c>
      <c r="U278" s="52">
        <v>699</v>
      </c>
      <c r="V278" s="52">
        <v>732</v>
      </c>
      <c r="W278" s="52">
        <v>700</v>
      </c>
      <c r="X278" s="52">
        <v>715</v>
      </c>
      <c r="Y278" s="52">
        <v>708</v>
      </c>
      <c r="Z278" s="52">
        <v>721</v>
      </c>
      <c r="AA278" s="52">
        <v>712</v>
      </c>
      <c r="AB278" s="52">
        <v>639</v>
      </c>
      <c r="AC278" s="52">
        <v>617</v>
      </c>
      <c r="AD278" s="52">
        <v>608</v>
      </c>
      <c r="AE278" s="52">
        <v>628</v>
      </c>
      <c r="AF278" s="52">
        <v>468</v>
      </c>
      <c r="AG278" s="52">
        <v>502</v>
      </c>
      <c r="AH278" s="52">
        <v>568</v>
      </c>
      <c r="AI278" s="52">
        <v>561</v>
      </c>
      <c r="AJ278" s="52">
        <v>682</v>
      </c>
      <c r="AK278" s="52">
        <v>675</v>
      </c>
      <c r="AL278" s="52">
        <v>693</v>
      </c>
      <c r="AM278" s="52">
        <v>672</v>
      </c>
      <c r="AN278" s="52">
        <v>624</v>
      </c>
      <c r="AO278" s="52">
        <v>626</v>
      </c>
      <c r="AP278" s="52">
        <v>627</v>
      </c>
      <c r="AQ278" s="52">
        <v>632</v>
      </c>
      <c r="AR278" s="52">
        <v>662</v>
      </c>
      <c r="AS278" s="52">
        <v>692</v>
      </c>
      <c r="AT278" s="52">
        <v>638</v>
      </c>
      <c r="AU278" s="52">
        <v>684</v>
      </c>
      <c r="AV278" s="52">
        <v>630</v>
      </c>
      <c r="AW278" s="52">
        <v>670</v>
      </c>
      <c r="AX278" s="52">
        <v>663</v>
      </c>
      <c r="AY278" s="52">
        <v>584</v>
      </c>
      <c r="AZ278" s="52">
        <v>655</v>
      </c>
      <c r="BA278" s="52">
        <v>602</v>
      </c>
      <c r="BB278" s="52">
        <v>618</v>
      </c>
      <c r="BC278" s="52">
        <v>636</v>
      </c>
      <c r="BD278" s="52">
        <v>599</v>
      </c>
      <c r="BE278" s="52">
        <v>592</v>
      </c>
      <c r="BF278" s="52">
        <v>600</v>
      </c>
      <c r="BG278" s="52">
        <v>668</v>
      </c>
      <c r="BH278" s="52">
        <v>741</v>
      </c>
      <c r="BI278" s="52">
        <v>765</v>
      </c>
      <c r="BJ278" s="52">
        <v>833</v>
      </c>
      <c r="BK278" s="52">
        <v>822</v>
      </c>
      <c r="BL278" s="52">
        <v>833</v>
      </c>
      <c r="BM278" s="52">
        <v>797</v>
      </c>
      <c r="BN278" s="52">
        <v>947</v>
      </c>
      <c r="BO278" s="52">
        <v>897</v>
      </c>
      <c r="BP278" s="52">
        <v>974</v>
      </c>
      <c r="BQ278" s="52">
        <v>887</v>
      </c>
      <c r="BR278" s="52">
        <v>895</v>
      </c>
      <c r="BS278" s="52">
        <v>915</v>
      </c>
      <c r="BT278" s="52">
        <v>813</v>
      </c>
      <c r="BU278" s="52">
        <v>776</v>
      </c>
      <c r="BV278" s="52">
        <v>876</v>
      </c>
      <c r="BW278" s="52">
        <v>797</v>
      </c>
      <c r="BX278" s="52">
        <v>840</v>
      </c>
      <c r="BY278" s="52">
        <v>765</v>
      </c>
      <c r="BZ278" s="52">
        <v>744</v>
      </c>
      <c r="CA278" s="52">
        <v>808</v>
      </c>
      <c r="CB278" s="52">
        <v>748</v>
      </c>
      <c r="CC278" s="52">
        <v>680</v>
      </c>
      <c r="CD278" s="52">
        <v>688</v>
      </c>
      <c r="CE278" s="52">
        <v>717</v>
      </c>
      <c r="CF278" s="52">
        <v>787</v>
      </c>
      <c r="CG278" s="52">
        <v>839</v>
      </c>
      <c r="CH278" s="52">
        <v>920</v>
      </c>
      <c r="CI278" s="52">
        <v>669</v>
      </c>
      <c r="CJ278" s="52">
        <v>639</v>
      </c>
      <c r="CK278" s="52">
        <v>589</v>
      </c>
      <c r="CL278" s="52">
        <v>489</v>
      </c>
      <c r="CM278" s="52">
        <v>504</v>
      </c>
      <c r="CN278" s="52">
        <v>384</v>
      </c>
      <c r="CO278" s="52">
        <v>383</v>
      </c>
      <c r="CP278" s="52">
        <v>362</v>
      </c>
      <c r="CQ278" s="52">
        <v>343</v>
      </c>
      <c r="CR278" s="52">
        <v>311</v>
      </c>
      <c r="CS278" s="52">
        <v>265</v>
      </c>
      <c r="CT278" s="52">
        <v>249</v>
      </c>
      <c r="CU278" s="52">
        <v>183</v>
      </c>
      <c r="CV278" s="52">
        <v>183</v>
      </c>
      <c r="CW278" s="52">
        <v>146</v>
      </c>
      <c r="CX278" s="52">
        <v>134</v>
      </c>
      <c r="CY278" s="52">
        <v>446</v>
      </c>
      <c r="CZ278" s="52">
        <v>504</v>
      </c>
      <c r="DA278" s="52">
        <v>541</v>
      </c>
      <c r="DB278" s="52">
        <v>549</v>
      </c>
      <c r="DC278" s="52">
        <v>588</v>
      </c>
      <c r="DD278" s="52">
        <v>621</v>
      </c>
      <c r="DE278" s="52">
        <v>618</v>
      </c>
      <c r="DF278" s="52">
        <v>639</v>
      </c>
      <c r="DG278" s="52">
        <v>638</v>
      </c>
      <c r="DH278" s="52">
        <v>665</v>
      </c>
      <c r="DI278" s="52">
        <v>654</v>
      </c>
      <c r="DJ278" s="52">
        <v>626</v>
      </c>
      <c r="DK278" s="52">
        <v>662</v>
      </c>
      <c r="DL278" s="52">
        <v>732</v>
      </c>
      <c r="DM278" s="52">
        <v>717</v>
      </c>
      <c r="DN278" s="52">
        <v>653</v>
      </c>
      <c r="DO278" s="52">
        <v>699</v>
      </c>
      <c r="DP278" s="52">
        <v>623</v>
      </c>
      <c r="DQ278" s="52">
        <v>622</v>
      </c>
      <c r="DR278" s="52">
        <v>565</v>
      </c>
      <c r="DS278" s="52">
        <v>457</v>
      </c>
      <c r="DT278" s="52">
        <v>436</v>
      </c>
      <c r="DU278" s="52">
        <v>485</v>
      </c>
      <c r="DV278" s="52">
        <v>541</v>
      </c>
      <c r="DW278" s="52">
        <v>600</v>
      </c>
      <c r="DX278" s="52">
        <v>572</v>
      </c>
      <c r="DY278" s="52">
        <v>660</v>
      </c>
      <c r="DZ278" s="52">
        <v>683</v>
      </c>
      <c r="EA278" s="52">
        <v>625</v>
      </c>
      <c r="EB278" s="52">
        <v>710</v>
      </c>
      <c r="EC278" s="52">
        <v>682</v>
      </c>
      <c r="ED278" s="52">
        <v>651</v>
      </c>
      <c r="EE278" s="52">
        <v>634</v>
      </c>
      <c r="EF278" s="52">
        <v>650</v>
      </c>
      <c r="EG278" s="52">
        <v>629</v>
      </c>
      <c r="EH278" s="52">
        <v>688</v>
      </c>
      <c r="EI278" s="52">
        <v>679</v>
      </c>
      <c r="EJ278" s="52">
        <v>691</v>
      </c>
      <c r="EK278" s="52">
        <v>663</v>
      </c>
      <c r="EL278" s="52">
        <v>634</v>
      </c>
      <c r="EM278" s="52">
        <v>703</v>
      </c>
      <c r="EN278" s="52">
        <v>730</v>
      </c>
      <c r="EO278" s="52">
        <v>622</v>
      </c>
      <c r="EP278" s="52">
        <v>603</v>
      </c>
      <c r="EQ278" s="52">
        <v>597</v>
      </c>
      <c r="ER278" s="52">
        <v>683</v>
      </c>
      <c r="ES278" s="52">
        <v>618</v>
      </c>
      <c r="ET278" s="52">
        <v>707</v>
      </c>
      <c r="EU278" s="52">
        <v>748</v>
      </c>
      <c r="EV278" s="52">
        <v>791</v>
      </c>
      <c r="EW278" s="52">
        <v>851</v>
      </c>
      <c r="EX278" s="52">
        <v>806</v>
      </c>
      <c r="EY278" s="52">
        <v>805</v>
      </c>
      <c r="EZ278" s="52">
        <v>868</v>
      </c>
      <c r="FA278" s="52">
        <v>872</v>
      </c>
      <c r="FB278" s="52">
        <v>962</v>
      </c>
      <c r="FC278" s="52">
        <v>941</v>
      </c>
      <c r="FD278" s="52">
        <v>914</v>
      </c>
      <c r="FE278" s="52">
        <v>898</v>
      </c>
      <c r="FF278" s="52">
        <v>966</v>
      </c>
      <c r="FG278" s="52">
        <v>847</v>
      </c>
      <c r="FH278" s="52">
        <v>850</v>
      </c>
      <c r="FI278" s="52">
        <v>905</v>
      </c>
      <c r="FJ278" s="52">
        <v>850</v>
      </c>
      <c r="FK278" s="52">
        <v>823</v>
      </c>
      <c r="FL278" s="52">
        <v>824</v>
      </c>
      <c r="FM278" s="52">
        <v>805</v>
      </c>
      <c r="FN278" s="52">
        <v>764</v>
      </c>
      <c r="FO278" s="52">
        <v>772</v>
      </c>
      <c r="FP278" s="52">
        <v>744</v>
      </c>
      <c r="FQ278" s="52">
        <v>794</v>
      </c>
      <c r="FR278" s="52">
        <v>734</v>
      </c>
      <c r="FS278" s="52">
        <v>821</v>
      </c>
      <c r="FT278" s="52">
        <v>888</v>
      </c>
      <c r="FU278" s="52">
        <v>932</v>
      </c>
      <c r="FV278" s="52">
        <v>699</v>
      </c>
      <c r="FW278" s="52">
        <v>656</v>
      </c>
      <c r="FX278" s="52">
        <v>644</v>
      </c>
      <c r="FY278" s="52">
        <v>583</v>
      </c>
      <c r="FZ278" s="52">
        <v>509</v>
      </c>
      <c r="GA278" s="52">
        <v>433</v>
      </c>
      <c r="GB278" s="52">
        <v>426</v>
      </c>
      <c r="GC278" s="52">
        <v>425</v>
      </c>
      <c r="GD278" s="52">
        <v>407</v>
      </c>
      <c r="GE278" s="52">
        <v>384</v>
      </c>
      <c r="GF278" s="52">
        <v>365</v>
      </c>
      <c r="GG278" s="52">
        <v>306</v>
      </c>
      <c r="GH278" s="52">
        <v>269</v>
      </c>
      <c r="GI278" s="52">
        <v>265</v>
      </c>
      <c r="GJ278" s="52">
        <v>249</v>
      </c>
      <c r="GK278" s="52">
        <v>185</v>
      </c>
      <c r="GL278" s="53">
        <v>932</v>
      </c>
    </row>
    <row r="279" spans="1:194" s="1" customFormat="1" hidden="1" x14ac:dyDescent="0.25">
      <c r="A279" s="31" t="s">
        <v>247</v>
      </c>
      <c r="B279" s="1" t="s">
        <v>510</v>
      </c>
      <c r="C279" s="30" t="str">
        <f t="shared" si="104"/>
        <v>LA England - Dudley</v>
      </c>
      <c r="D279" s="51">
        <f t="shared" si="95"/>
        <v>122507</v>
      </c>
      <c r="E279" s="51">
        <f t="shared" si="96"/>
        <v>130262</v>
      </c>
      <c r="F279" s="52">
        <f t="shared" si="97"/>
        <v>322363</v>
      </c>
      <c r="G279" s="52">
        <f t="shared" si="98"/>
        <v>157963</v>
      </c>
      <c r="H279" s="53">
        <f t="shared" si="99"/>
        <v>164400</v>
      </c>
      <c r="I279" s="53">
        <f t="shared" si="100"/>
        <v>122507</v>
      </c>
      <c r="J279" s="53">
        <f t="shared" si="101"/>
        <v>130262</v>
      </c>
      <c r="K279" s="50">
        <f t="shared" si="102"/>
        <v>35456</v>
      </c>
      <c r="L279" s="51">
        <f t="shared" si="103"/>
        <v>34138</v>
      </c>
      <c r="M279" s="52">
        <v>1756</v>
      </c>
      <c r="N279" s="52">
        <v>1841</v>
      </c>
      <c r="O279" s="52">
        <v>1948</v>
      </c>
      <c r="P279" s="52">
        <v>1997</v>
      </c>
      <c r="Q279" s="52">
        <v>1940</v>
      </c>
      <c r="R279" s="52">
        <v>1943</v>
      </c>
      <c r="S279" s="52">
        <v>2030</v>
      </c>
      <c r="T279" s="52">
        <v>2106</v>
      </c>
      <c r="U279" s="52">
        <v>2094</v>
      </c>
      <c r="V279" s="52">
        <v>2053</v>
      </c>
      <c r="W279" s="52">
        <v>2063</v>
      </c>
      <c r="X279" s="52">
        <v>2014</v>
      </c>
      <c r="Y279" s="52">
        <v>2055</v>
      </c>
      <c r="Z279" s="52">
        <v>1874</v>
      </c>
      <c r="AA279" s="52">
        <v>1998</v>
      </c>
      <c r="AB279" s="52">
        <v>1999</v>
      </c>
      <c r="AC279" s="52">
        <v>1982</v>
      </c>
      <c r="AD279" s="52">
        <v>1763</v>
      </c>
      <c r="AE279" s="52">
        <v>1841</v>
      </c>
      <c r="AF279" s="52">
        <v>1648</v>
      </c>
      <c r="AG279" s="52">
        <v>1563</v>
      </c>
      <c r="AH279" s="52">
        <v>1645</v>
      </c>
      <c r="AI279" s="52">
        <v>1694</v>
      </c>
      <c r="AJ279" s="52">
        <v>1874</v>
      </c>
      <c r="AK279" s="52">
        <v>1829</v>
      </c>
      <c r="AL279" s="52">
        <v>1923</v>
      </c>
      <c r="AM279" s="52">
        <v>2002</v>
      </c>
      <c r="AN279" s="52">
        <v>1915</v>
      </c>
      <c r="AO279" s="52">
        <v>2042</v>
      </c>
      <c r="AP279" s="52">
        <v>2007</v>
      </c>
      <c r="AQ279" s="52">
        <v>1898</v>
      </c>
      <c r="AR279" s="52">
        <v>2014</v>
      </c>
      <c r="AS279" s="52">
        <v>1953</v>
      </c>
      <c r="AT279" s="52">
        <v>2020</v>
      </c>
      <c r="AU279" s="52">
        <v>2007</v>
      </c>
      <c r="AV279" s="52">
        <v>1923</v>
      </c>
      <c r="AW279" s="52">
        <v>1875</v>
      </c>
      <c r="AX279" s="52">
        <v>2020</v>
      </c>
      <c r="AY279" s="52">
        <v>1926</v>
      </c>
      <c r="AZ279" s="52">
        <v>1944</v>
      </c>
      <c r="BA279" s="52">
        <v>1918</v>
      </c>
      <c r="BB279" s="52">
        <v>1831</v>
      </c>
      <c r="BC279" s="52">
        <v>1794</v>
      </c>
      <c r="BD279" s="52">
        <v>1620</v>
      </c>
      <c r="BE279" s="52">
        <v>1826</v>
      </c>
      <c r="BF279" s="52">
        <v>1849</v>
      </c>
      <c r="BG279" s="52">
        <v>1892</v>
      </c>
      <c r="BH279" s="52">
        <v>1986</v>
      </c>
      <c r="BI279" s="52">
        <v>2221</v>
      </c>
      <c r="BJ279" s="52">
        <v>2319</v>
      </c>
      <c r="BK279" s="52">
        <v>2377</v>
      </c>
      <c r="BL279" s="52">
        <v>2362</v>
      </c>
      <c r="BM279" s="52">
        <v>2354</v>
      </c>
      <c r="BN279" s="52">
        <v>2298</v>
      </c>
      <c r="BO279" s="52">
        <v>2254</v>
      </c>
      <c r="BP279" s="52">
        <v>2296</v>
      </c>
      <c r="BQ279" s="52">
        <v>2291</v>
      </c>
      <c r="BR279" s="52">
        <v>2131</v>
      </c>
      <c r="BS279" s="52">
        <v>2183</v>
      </c>
      <c r="BT279" s="52">
        <v>2023</v>
      </c>
      <c r="BU279" s="52">
        <v>1879</v>
      </c>
      <c r="BV279" s="52">
        <v>1818</v>
      </c>
      <c r="BW279" s="52">
        <v>1835</v>
      </c>
      <c r="BX279" s="52">
        <v>1779</v>
      </c>
      <c r="BY279" s="52">
        <v>1693</v>
      </c>
      <c r="BZ279" s="52">
        <v>1644</v>
      </c>
      <c r="CA279" s="52">
        <v>1609</v>
      </c>
      <c r="CB279" s="52">
        <v>1726</v>
      </c>
      <c r="CC279" s="52">
        <v>1574</v>
      </c>
      <c r="CD279" s="52">
        <v>1588</v>
      </c>
      <c r="CE279" s="52">
        <v>1570</v>
      </c>
      <c r="CF279" s="52">
        <v>1620</v>
      </c>
      <c r="CG279" s="52">
        <v>1668</v>
      </c>
      <c r="CH279" s="52">
        <v>1845</v>
      </c>
      <c r="CI279" s="52">
        <v>1425</v>
      </c>
      <c r="CJ279" s="52">
        <v>1453</v>
      </c>
      <c r="CK279" s="52">
        <v>1484</v>
      </c>
      <c r="CL279" s="52">
        <v>1345</v>
      </c>
      <c r="CM279" s="52">
        <v>1157</v>
      </c>
      <c r="CN279" s="52">
        <v>966</v>
      </c>
      <c r="CO279" s="52">
        <v>1025</v>
      </c>
      <c r="CP279" s="52">
        <v>927</v>
      </c>
      <c r="CQ279" s="52">
        <v>899</v>
      </c>
      <c r="CR279" s="52">
        <v>814</v>
      </c>
      <c r="CS279" s="52">
        <v>690</v>
      </c>
      <c r="CT279" s="52">
        <v>626</v>
      </c>
      <c r="CU279" s="52">
        <v>470</v>
      </c>
      <c r="CV279" s="52">
        <v>461</v>
      </c>
      <c r="CW279" s="52">
        <v>347</v>
      </c>
      <c r="CX279" s="52">
        <v>306</v>
      </c>
      <c r="CY279" s="52">
        <v>876</v>
      </c>
      <c r="CZ279" s="52">
        <v>1678</v>
      </c>
      <c r="DA279" s="52">
        <v>1709</v>
      </c>
      <c r="DB279" s="52">
        <v>1814</v>
      </c>
      <c r="DC279" s="52">
        <v>1876</v>
      </c>
      <c r="DD279" s="52">
        <v>1907</v>
      </c>
      <c r="DE279" s="52">
        <v>1872</v>
      </c>
      <c r="DF279" s="52">
        <v>2006</v>
      </c>
      <c r="DG279" s="52">
        <v>1989</v>
      </c>
      <c r="DH279" s="52">
        <v>2030</v>
      </c>
      <c r="DI279" s="52">
        <v>2005</v>
      </c>
      <c r="DJ279" s="52">
        <v>1951</v>
      </c>
      <c r="DK279" s="52">
        <v>1908</v>
      </c>
      <c r="DL279" s="52">
        <v>1981</v>
      </c>
      <c r="DM279" s="52">
        <v>1909</v>
      </c>
      <c r="DN279" s="52">
        <v>1965</v>
      </c>
      <c r="DO279" s="52">
        <v>1931</v>
      </c>
      <c r="DP279" s="52">
        <v>1830</v>
      </c>
      <c r="DQ279" s="52">
        <v>1777</v>
      </c>
      <c r="DR279" s="52">
        <v>1736</v>
      </c>
      <c r="DS279" s="52">
        <v>1487</v>
      </c>
      <c r="DT279" s="52">
        <v>1454</v>
      </c>
      <c r="DU279" s="52">
        <v>1510</v>
      </c>
      <c r="DV279" s="52">
        <v>1712</v>
      </c>
      <c r="DW279" s="52">
        <v>1843</v>
      </c>
      <c r="DX279" s="52">
        <v>1955</v>
      </c>
      <c r="DY279" s="52">
        <v>1926</v>
      </c>
      <c r="DZ279" s="52">
        <v>1985</v>
      </c>
      <c r="EA279" s="52">
        <v>2023</v>
      </c>
      <c r="EB279" s="52">
        <v>2111</v>
      </c>
      <c r="EC279" s="52">
        <v>2121</v>
      </c>
      <c r="ED279" s="52">
        <v>2075</v>
      </c>
      <c r="EE279" s="52">
        <v>2115</v>
      </c>
      <c r="EF279" s="52">
        <v>2072</v>
      </c>
      <c r="EG279" s="52">
        <v>2116</v>
      </c>
      <c r="EH279" s="52">
        <v>2142</v>
      </c>
      <c r="EI279" s="52">
        <v>2137</v>
      </c>
      <c r="EJ279" s="52">
        <v>2003</v>
      </c>
      <c r="EK279" s="52">
        <v>2082</v>
      </c>
      <c r="EL279" s="52">
        <v>2075</v>
      </c>
      <c r="EM279" s="52">
        <v>1968</v>
      </c>
      <c r="EN279" s="52">
        <v>2130</v>
      </c>
      <c r="EO279" s="52">
        <v>1999</v>
      </c>
      <c r="EP279" s="52">
        <v>1771</v>
      </c>
      <c r="EQ279" s="52">
        <v>1813</v>
      </c>
      <c r="ER279" s="52">
        <v>1732</v>
      </c>
      <c r="ES279" s="52">
        <v>1826</v>
      </c>
      <c r="ET279" s="52">
        <v>1922</v>
      </c>
      <c r="EU279" s="52">
        <v>2041</v>
      </c>
      <c r="EV279" s="52">
        <v>2290</v>
      </c>
      <c r="EW279" s="52">
        <v>2425</v>
      </c>
      <c r="EX279" s="52">
        <v>2374</v>
      </c>
      <c r="EY279" s="52">
        <v>2346</v>
      </c>
      <c r="EZ279" s="52">
        <v>2342</v>
      </c>
      <c r="FA279" s="52">
        <v>2401</v>
      </c>
      <c r="FB279" s="52">
        <v>2256</v>
      </c>
      <c r="FC279" s="52">
        <v>2440</v>
      </c>
      <c r="FD279" s="52">
        <v>2313</v>
      </c>
      <c r="FE279" s="52">
        <v>2227</v>
      </c>
      <c r="FF279" s="52">
        <v>2230</v>
      </c>
      <c r="FG279" s="52">
        <v>1974</v>
      </c>
      <c r="FH279" s="52">
        <v>1914</v>
      </c>
      <c r="FI279" s="52">
        <v>1885</v>
      </c>
      <c r="FJ279" s="52">
        <v>1801</v>
      </c>
      <c r="FK279" s="52">
        <v>1792</v>
      </c>
      <c r="FL279" s="52">
        <v>1829</v>
      </c>
      <c r="FM279" s="52">
        <v>1630</v>
      </c>
      <c r="FN279" s="52">
        <v>1679</v>
      </c>
      <c r="FO279" s="52">
        <v>1692</v>
      </c>
      <c r="FP279" s="52">
        <v>1759</v>
      </c>
      <c r="FQ279" s="52">
        <v>1719</v>
      </c>
      <c r="FR279" s="52">
        <v>1738</v>
      </c>
      <c r="FS279" s="52">
        <v>1786</v>
      </c>
      <c r="FT279" s="52">
        <v>1765</v>
      </c>
      <c r="FU279" s="52">
        <v>1911</v>
      </c>
      <c r="FV279" s="52">
        <v>1526</v>
      </c>
      <c r="FW279" s="52">
        <v>1614</v>
      </c>
      <c r="FX279" s="52">
        <v>1696</v>
      </c>
      <c r="FY279" s="52">
        <v>1528</v>
      </c>
      <c r="FZ279" s="52">
        <v>1379</v>
      </c>
      <c r="GA279" s="52">
        <v>1163</v>
      </c>
      <c r="GB279" s="52">
        <v>1149</v>
      </c>
      <c r="GC279" s="52">
        <v>1201</v>
      </c>
      <c r="GD279" s="52">
        <v>1148</v>
      </c>
      <c r="GE279" s="52">
        <v>1027</v>
      </c>
      <c r="GF279" s="52">
        <v>960</v>
      </c>
      <c r="GG279" s="52">
        <v>928</v>
      </c>
      <c r="GH279" s="52">
        <v>725</v>
      </c>
      <c r="GI279" s="52">
        <v>682</v>
      </c>
      <c r="GJ279" s="52">
        <v>586</v>
      </c>
      <c r="GK279" s="52">
        <v>562</v>
      </c>
      <c r="GL279" s="53">
        <v>1988</v>
      </c>
    </row>
    <row r="280" spans="1:194" s="1" customFormat="1" hidden="1" x14ac:dyDescent="0.25">
      <c r="A280" s="31" t="s">
        <v>247</v>
      </c>
      <c r="B280" s="1" t="s">
        <v>511</v>
      </c>
      <c r="C280" s="30" t="str">
        <f t="shared" si="104"/>
        <v>LA England - Ealing</v>
      </c>
      <c r="D280" s="51">
        <f t="shared" si="95"/>
        <v>129479</v>
      </c>
      <c r="E280" s="51">
        <f t="shared" si="96"/>
        <v>128656</v>
      </c>
      <c r="F280" s="52">
        <f t="shared" si="97"/>
        <v>340341</v>
      </c>
      <c r="G280" s="52">
        <f t="shared" si="98"/>
        <v>171769</v>
      </c>
      <c r="H280" s="53">
        <f t="shared" si="99"/>
        <v>168572</v>
      </c>
      <c r="I280" s="53">
        <f t="shared" si="100"/>
        <v>129479</v>
      </c>
      <c r="J280" s="53">
        <f t="shared" si="101"/>
        <v>128656</v>
      </c>
      <c r="K280" s="50">
        <f t="shared" si="102"/>
        <v>42290</v>
      </c>
      <c r="L280" s="51">
        <f t="shared" si="103"/>
        <v>39916</v>
      </c>
      <c r="M280" s="52">
        <v>2345</v>
      </c>
      <c r="N280" s="52">
        <v>2408</v>
      </c>
      <c r="O280" s="52">
        <v>2432</v>
      </c>
      <c r="P280" s="52">
        <v>2405</v>
      </c>
      <c r="Q280" s="52">
        <v>2470</v>
      </c>
      <c r="R280" s="52">
        <v>2540</v>
      </c>
      <c r="S280" s="52">
        <v>2565</v>
      </c>
      <c r="T280" s="52">
        <v>2510</v>
      </c>
      <c r="U280" s="52">
        <v>2604</v>
      </c>
      <c r="V280" s="52">
        <v>2497</v>
      </c>
      <c r="W280" s="52">
        <v>2499</v>
      </c>
      <c r="X280" s="52">
        <v>2253</v>
      </c>
      <c r="Y280" s="52">
        <v>2353</v>
      </c>
      <c r="Z280" s="52">
        <v>2224</v>
      </c>
      <c r="AA280" s="52">
        <v>2190</v>
      </c>
      <c r="AB280" s="52">
        <v>2040</v>
      </c>
      <c r="AC280" s="52">
        <v>1984</v>
      </c>
      <c r="AD280" s="52">
        <v>1971</v>
      </c>
      <c r="AE280" s="52">
        <v>1872</v>
      </c>
      <c r="AF280" s="52">
        <v>1858</v>
      </c>
      <c r="AG280" s="52">
        <v>1577</v>
      </c>
      <c r="AH280" s="52">
        <v>1686</v>
      </c>
      <c r="AI280" s="52">
        <v>1854</v>
      </c>
      <c r="AJ280" s="52">
        <v>1999</v>
      </c>
      <c r="AK280" s="52">
        <v>2425</v>
      </c>
      <c r="AL280" s="52">
        <v>2331</v>
      </c>
      <c r="AM280" s="52">
        <v>2576</v>
      </c>
      <c r="AN280" s="52">
        <v>2392</v>
      </c>
      <c r="AO280" s="52">
        <v>2539</v>
      </c>
      <c r="AP280" s="52">
        <v>2639</v>
      </c>
      <c r="AQ280" s="52">
        <v>2718</v>
      </c>
      <c r="AR280" s="52">
        <v>2835</v>
      </c>
      <c r="AS280" s="52">
        <v>2643</v>
      </c>
      <c r="AT280" s="52">
        <v>2675</v>
      </c>
      <c r="AU280" s="52">
        <v>3006</v>
      </c>
      <c r="AV280" s="52">
        <v>2717</v>
      </c>
      <c r="AW280" s="52">
        <v>2681</v>
      </c>
      <c r="AX280" s="52">
        <v>2602</v>
      </c>
      <c r="AY280" s="52">
        <v>2734</v>
      </c>
      <c r="AZ280" s="52">
        <v>2776</v>
      </c>
      <c r="BA280" s="52">
        <v>2860</v>
      </c>
      <c r="BB280" s="52">
        <v>2906</v>
      </c>
      <c r="BC280" s="52">
        <v>2403</v>
      </c>
      <c r="BD280" s="52">
        <v>2599</v>
      </c>
      <c r="BE280" s="52">
        <v>2572</v>
      </c>
      <c r="BF280" s="52">
        <v>2469</v>
      </c>
      <c r="BG280" s="52">
        <v>2430</v>
      </c>
      <c r="BH280" s="52">
        <v>2315</v>
      </c>
      <c r="BI280" s="52">
        <v>2521</v>
      </c>
      <c r="BJ280" s="52">
        <v>2457</v>
      </c>
      <c r="BK280" s="52">
        <v>2469</v>
      </c>
      <c r="BL280" s="52">
        <v>2383</v>
      </c>
      <c r="BM280" s="52">
        <v>2333</v>
      </c>
      <c r="BN280" s="52">
        <v>2281</v>
      </c>
      <c r="BO280" s="52">
        <v>2155</v>
      </c>
      <c r="BP280" s="52">
        <v>2177</v>
      </c>
      <c r="BQ280" s="52">
        <v>2138</v>
      </c>
      <c r="BR280" s="52">
        <v>2009</v>
      </c>
      <c r="BS280" s="52">
        <v>1987</v>
      </c>
      <c r="BT280" s="52">
        <v>1817</v>
      </c>
      <c r="BU280" s="52">
        <v>1732</v>
      </c>
      <c r="BV280" s="52">
        <v>1756</v>
      </c>
      <c r="BW280" s="52">
        <v>1603</v>
      </c>
      <c r="BX280" s="52">
        <v>1510</v>
      </c>
      <c r="BY280" s="52">
        <v>1534</v>
      </c>
      <c r="BZ280" s="52">
        <v>1427</v>
      </c>
      <c r="CA280" s="52">
        <v>1433</v>
      </c>
      <c r="CB280" s="52">
        <v>1316</v>
      </c>
      <c r="CC280" s="52">
        <v>1260</v>
      </c>
      <c r="CD280" s="52">
        <v>1242</v>
      </c>
      <c r="CE280" s="52">
        <v>1191</v>
      </c>
      <c r="CF280" s="52">
        <v>1137</v>
      </c>
      <c r="CG280" s="52">
        <v>1107</v>
      </c>
      <c r="CH280" s="52">
        <v>1055</v>
      </c>
      <c r="CI280" s="52">
        <v>825</v>
      </c>
      <c r="CJ280" s="52">
        <v>814</v>
      </c>
      <c r="CK280" s="52">
        <v>767</v>
      </c>
      <c r="CL280" s="52">
        <v>758</v>
      </c>
      <c r="CM280" s="52">
        <v>669</v>
      </c>
      <c r="CN280" s="52">
        <v>640</v>
      </c>
      <c r="CO280" s="52">
        <v>648</v>
      </c>
      <c r="CP280" s="52">
        <v>642</v>
      </c>
      <c r="CQ280" s="52">
        <v>606</v>
      </c>
      <c r="CR280" s="52">
        <v>508</v>
      </c>
      <c r="CS280" s="52">
        <v>456</v>
      </c>
      <c r="CT280" s="52">
        <v>416</v>
      </c>
      <c r="CU280" s="52">
        <v>352</v>
      </c>
      <c r="CV280" s="52">
        <v>319</v>
      </c>
      <c r="CW280" s="52">
        <v>252</v>
      </c>
      <c r="CX280" s="52">
        <v>229</v>
      </c>
      <c r="CY280" s="52">
        <v>859</v>
      </c>
      <c r="CZ280" s="52">
        <v>2177</v>
      </c>
      <c r="DA280" s="52">
        <v>2386</v>
      </c>
      <c r="DB280" s="52">
        <v>2348</v>
      </c>
      <c r="DC280" s="52">
        <v>2378</v>
      </c>
      <c r="DD280" s="52">
        <v>2303</v>
      </c>
      <c r="DE280" s="52">
        <v>2291</v>
      </c>
      <c r="DF280" s="52">
        <v>2360</v>
      </c>
      <c r="DG280" s="52">
        <v>2519</v>
      </c>
      <c r="DH280" s="52">
        <v>2367</v>
      </c>
      <c r="DI280" s="52">
        <v>2308</v>
      </c>
      <c r="DJ280" s="52">
        <v>2175</v>
      </c>
      <c r="DK280" s="52">
        <v>2080</v>
      </c>
      <c r="DL280" s="52">
        <v>2266</v>
      </c>
      <c r="DM280" s="52">
        <v>2128</v>
      </c>
      <c r="DN280" s="52">
        <v>2071</v>
      </c>
      <c r="DO280" s="52">
        <v>1967</v>
      </c>
      <c r="DP280" s="52">
        <v>1859</v>
      </c>
      <c r="DQ280" s="52">
        <v>1933</v>
      </c>
      <c r="DR280" s="52">
        <v>1868</v>
      </c>
      <c r="DS280" s="52">
        <v>1423</v>
      </c>
      <c r="DT280" s="52">
        <v>1397</v>
      </c>
      <c r="DU280" s="52">
        <v>1546</v>
      </c>
      <c r="DV280" s="52">
        <v>1692</v>
      </c>
      <c r="DW280" s="52">
        <v>1926</v>
      </c>
      <c r="DX280" s="52">
        <v>2260</v>
      </c>
      <c r="DY280" s="52">
        <v>2185</v>
      </c>
      <c r="DZ280" s="52">
        <v>2077</v>
      </c>
      <c r="EA280" s="52">
        <v>2175</v>
      </c>
      <c r="EB280" s="52">
        <v>2120</v>
      </c>
      <c r="EC280" s="52">
        <v>2232</v>
      </c>
      <c r="ED280" s="52">
        <v>2308</v>
      </c>
      <c r="EE280" s="52">
        <v>2434</v>
      </c>
      <c r="EF280" s="52">
        <v>2617</v>
      </c>
      <c r="EG280" s="52">
        <v>2599</v>
      </c>
      <c r="EH280" s="52">
        <v>2707</v>
      </c>
      <c r="EI280" s="52">
        <v>2625</v>
      </c>
      <c r="EJ280" s="52">
        <v>2523</v>
      </c>
      <c r="EK280" s="52">
        <v>2619</v>
      </c>
      <c r="EL280" s="52">
        <v>2589</v>
      </c>
      <c r="EM280" s="52">
        <v>2831</v>
      </c>
      <c r="EN280" s="52">
        <v>2681</v>
      </c>
      <c r="EO280" s="52">
        <v>2619</v>
      </c>
      <c r="EP280" s="52">
        <v>2341</v>
      </c>
      <c r="EQ280" s="52">
        <v>2435</v>
      </c>
      <c r="ER280" s="52">
        <v>2471</v>
      </c>
      <c r="ES280" s="52">
        <v>2426</v>
      </c>
      <c r="ET280" s="52">
        <v>2622</v>
      </c>
      <c r="EU280" s="52">
        <v>2482</v>
      </c>
      <c r="EV280" s="52">
        <v>2444</v>
      </c>
      <c r="EW280" s="52">
        <v>2324</v>
      </c>
      <c r="EX280" s="52">
        <v>2351</v>
      </c>
      <c r="EY280" s="52">
        <v>2383</v>
      </c>
      <c r="EZ280" s="52">
        <v>2306</v>
      </c>
      <c r="FA280" s="52">
        <v>2226</v>
      </c>
      <c r="FB280" s="52">
        <v>2321</v>
      </c>
      <c r="FC280" s="52">
        <v>2202</v>
      </c>
      <c r="FD280" s="52">
        <v>2086</v>
      </c>
      <c r="FE280" s="52">
        <v>2039</v>
      </c>
      <c r="FF280" s="52">
        <v>2006</v>
      </c>
      <c r="FG280" s="52">
        <v>1889</v>
      </c>
      <c r="FH280" s="52">
        <v>1828</v>
      </c>
      <c r="FI280" s="52">
        <v>1729</v>
      </c>
      <c r="FJ280" s="52">
        <v>1698</v>
      </c>
      <c r="FK280" s="52">
        <v>1689</v>
      </c>
      <c r="FL280" s="52">
        <v>1572</v>
      </c>
      <c r="FM280" s="52">
        <v>1619</v>
      </c>
      <c r="FN280" s="52">
        <v>1494</v>
      </c>
      <c r="FO280" s="52">
        <v>1543</v>
      </c>
      <c r="FP280" s="52">
        <v>1399</v>
      </c>
      <c r="FQ280" s="52">
        <v>1244</v>
      </c>
      <c r="FR280" s="52">
        <v>1232</v>
      </c>
      <c r="FS280" s="52">
        <v>1294</v>
      </c>
      <c r="FT280" s="52">
        <v>1200</v>
      </c>
      <c r="FU280" s="52">
        <v>1198</v>
      </c>
      <c r="FV280" s="52">
        <v>1053</v>
      </c>
      <c r="FW280" s="52">
        <v>902</v>
      </c>
      <c r="FX280" s="52">
        <v>920</v>
      </c>
      <c r="FY280" s="52">
        <v>893</v>
      </c>
      <c r="FZ280" s="52">
        <v>831</v>
      </c>
      <c r="GA280" s="52">
        <v>734</v>
      </c>
      <c r="GB280" s="52">
        <v>744</v>
      </c>
      <c r="GC280" s="52">
        <v>730</v>
      </c>
      <c r="GD280" s="52">
        <v>732</v>
      </c>
      <c r="GE280" s="52">
        <v>630</v>
      </c>
      <c r="GF280" s="52">
        <v>644</v>
      </c>
      <c r="GG280" s="52">
        <v>577</v>
      </c>
      <c r="GH280" s="52">
        <v>515</v>
      </c>
      <c r="GI280" s="52">
        <v>423</v>
      </c>
      <c r="GJ280" s="52">
        <v>415</v>
      </c>
      <c r="GK280" s="52">
        <v>359</v>
      </c>
      <c r="GL280" s="53">
        <v>1408</v>
      </c>
    </row>
    <row r="281" spans="1:194" s="1" customFormat="1" hidden="1" x14ac:dyDescent="0.25">
      <c r="A281" s="31" t="s">
        <v>247</v>
      </c>
      <c r="B281" s="1" t="s">
        <v>512</v>
      </c>
      <c r="C281" s="30" t="str">
        <f t="shared" si="104"/>
        <v>LA England - East Cambridgeshire</v>
      </c>
      <c r="D281" s="51">
        <f t="shared" si="95"/>
        <v>34081</v>
      </c>
      <c r="E281" s="51">
        <f t="shared" si="96"/>
        <v>36495</v>
      </c>
      <c r="F281" s="52">
        <f t="shared" si="97"/>
        <v>90172</v>
      </c>
      <c r="G281" s="52">
        <f t="shared" si="98"/>
        <v>44166</v>
      </c>
      <c r="H281" s="53">
        <f t="shared" si="99"/>
        <v>46006</v>
      </c>
      <c r="I281" s="53">
        <f t="shared" si="100"/>
        <v>34081</v>
      </c>
      <c r="J281" s="53">
        <f t="shared" si="101"/>
        <v>36495</v>
      </c>
      <c r="K281" s="50">
        <f t="shared" si="102"/>
        <v>10085</v>
      </c>
      <c r="L281" s="51">
        <f t="shared" si="103"/>
        <v>9511</v>
      </c>
      <c r="M281" s="52">
        <v>430</v>
      </c>
      <c r="N281" s="52">
        <v>451</v>
      </c>
      <c r="O281" s="52">
        <v>507</v>
      </c>
      <c r="P281" s="52">
        <v>473</v>
      </c>
      <c r="Q281" s="52">
        <v>568</v>
      </c>
      <c r="R281" s="52">
        <v>527</v>
      </c>
      <c r="S281" s="52">
        <v>506</v>
      </c>
      <c r="T281" s="52">
        <v>603</v>
      </c>
      <c r="U281" s="52">
        <v>600</v>
      </c>
      <c r="V281" s="52">
        <v>683</v>
      </c>
      <c r="W281" s="52">
        <v>593</v>
      </c>
      <c r="X281" s="52">
        <v>674</v>
      </c>
      <c r="Y281" s="52">
        <v>612</v>
      </c>
      <c r="Z281" s="52">
        <v>564</v>
      </c>
      <c r="AA281" s="52">
        <v>621</v>
      </c>
      <c r="AB281" s="52">
        <v>583</v>
      </c>
      <c r="AC281" s="52">
        <v>518</v>
      </c>
      <c r="AD281" s="52">
        <v>572</v>
      </c>
      <c r="AE281" s="52">
        <v>515</v>
      </c>
      <c r="AF281" s="52">
        <v>332</v>
      </c>
      <c r="AG281" s="52">
        <v>358</v>
      </c>
      <c r="AH281" s="52">
        <v>408</v>
      </c>
      <c r="AI281" s="52">
        <v>401</v>
      </c>
      <c r="AJ281" s="52">
        <v>393</v>
      </c>
      <c r="AK281" s="52">
        <v>429</v>
      </c>
      <c r="AL281" s="52">
        <v>452</v>
      </c>
      <c r="AM281" s="52">
        <v>435</v>
      </c>
      <c r="AN281" s="52">
        <v>424</v>
      </c>
      <c r="AO281" s="52">
        <v>432</v>
      </c>
      <c r="AP281" s="52">
        <v>458</v>
      </c>
      <c r="AQ281" s="52">
        <v>463</v>
      </c>
      <c r="AR281" s="52">
        <v>474</v>
      </c>
      <c r="AS281" s="52">
        <v>486</v>
      </c>
      <c r="AT281" s="52">
        <v>464</v>
      </c>
      <c r="AU281" s="52">
        <v>473</v>
      </c>
      <c r="AV281" s="52">
        <v>461</v>
      </c>
      <c r="AW281" s="52">
        <v>527</v>
      </c>
      <c r="AX281" s="52">
        <v>556</v>
      </c>
      <c r="AY281" s="52">
        <v>614</v>
      </c>
      <c r="AZ281" s="52">
        <v>555</v>
      </c>
      <c r="BA281" s="52">
        <v>633</v>
      </c>
      <c r="BB281" s="52">
        <v>600</v>
      </c>
      <c r="BC281" s="52">
        <v>568</v>
      </c>
      <c r="BD281" s="52">
        <v>568</v>
      </c>
      <c r="BE281" s="52">
        <v>601</v>
      </c>
      <c r="BF281" s="52">
        <v>605</v>
      </c>
      <c r="BG281" s="52">
        <v>673</v>
      </c>
      <c r="BH281" s="52">
        <v>675</v>
      </c>
      <c r="BI281" s="52">
        <v>676</v>
      </c>
      <c r="BJ281" s="52">
        <v>631</v>
      </c>
      <c r="BK281" s="52">
        <v>660</v>
      </c>
      <c r="BL281" s="52">
        <v>683</v>
      </c>
      <c r="BM281" s="52">
        <v>630</v>
      </c>
      <c r="BN281" s="52">
        <v>682</v>
      </c>
      <c r="BO281" s="52">
        <v>676</v>
      </c>
      <c r="BP281" s="52">
        <v>642</v>
      </c>
      <c r="BQ281" s="52">
        <v>616</v>
      </c>
      <c r="BR281" s="52">
        <v>673</v>
      </c>
      <c r="BS281" s="52">
        <v>599</v>
      </c>
      <c r="BT281" s="52">
        <v>570</v>
      </c>
      <c r="BU281" s="52">
        <v>563</v>
      </c>
      <c r="BV281" s="52">
        <v>499</v>
      </c>
      <c r="BW281" s="52">
        <v>562</v>
      </c>
      <c r="BX281" s="52">
        <v>514</v>
      </c>
      <c r="BY281" s="52">
        <v>473</v>
      </c>
      <c r="BZ281" s="52">
        <v>491</v>
      </c>
      <c r="CA281" s="52">
        <v>476</v>
      </c>
      <c r="CB281" s="52">
        <v>460</v>
      </c>
      <c r="CC281" s="52">
        <v>454</v>
      </c>
      <c r="CD281" s="52">
        <v>448</v>
      </c>
      <c r="CE281" s="52">
        <v>489</v>
      </c>
      <c r="CF281" s="52">
        <v>504</v>
      </c>
      <c r="CG281" s="52">
        <v>501</v>
      </c>
      <c r="CH281" s="52">
        <v>561</v>
      </c>
      <c r="CI281" s="52">
        <v>467</v>
      </c>
      <c r="CJ281" s="52">
        <v>408</v>
      </c>
      <c r="CK281" s="52">
        <v>396</v>
      </c>
      <c r="CL281" s="52">
        <v>336</v>
      </c>
      <c r="CM281" s="52">
        <v>295</v>
      </c>
      <c r="CN281" s="52">
        <v>292</v>
      </c>
      <c r="CO281" s="52">
        <v>300</v>
      </c>
      <c r="CP281" s="52">
        <v>221</v>
      </c>
      <c r="CQ281" s="52">
        <v>235</v>
      </c>
      <c r="CR281" s="52">
        <v>219</v>
      </c>
      <c r="CS281" s="52">
        <v>189</v>
      </c>
      <c r="CT281" s="52">
        <v>206</v>
      </c>
      <c r="CU281" s="52">
        <v>151</v>
      </c>
      <c r="CV281" s="52">
        <v>138</v>
      </c>
      <c r="CW281" s="52">
        <v>102</v>
      </c>
      <c r="CX281" s="52">
        <v>86</v>
      </c>
      <c r="CY281" s="52">
        <v>274</v>
      </c>
      <c r="CZ281" s="52">
        <v>412</v>
      </c>
      <c r="DA281" s="52">
        <v>412</v>
      </c>
      <c r="DB281" s="52">
        <v>474</v>
      </c>
      <c r="DC281" s="52">
        <v>490</v>
      </c>
      <c r="DD281" s="52">
        <v>538</v>
      </c>
      <c r="DE281" s="52">
        <v>533</v>
      </c>
      <c r="DF281" s="52">
        <v>556</v>
      </c>
      <c r="DG281" s="52">
        <v>609</v>
      </c>
      <c r="DH281" s="52">
        <v>602</v>
      </c>
      <c r="DI281" s="52">
        <v>589</v>
      </c>
      <c r="DJ281" s="52">
        <v>591</v>
      </c>
      <c r="DK281" s="52">
        <v>583</v>
      </c>
      <c r="DL281" s="52">
        <v>581</v>
      </c>
      <c r="DM281" s="52">
        <v>522</v>
      </c>
      <c r="DN281" s="52">
        <v>559</v>
      </c>
      <c r="DO281" s="52">
        <v>508</v>
      </c>
      <c r="DP281" s="52">
        <v>481</v>
      </c>
      <c r="DQ281" s="52">
        <v>471</v>
      </c>
      <c r="DR281" s="52">
        <v>435</v>
      </c>
      <c r="DS281" s="52">
        <v>299</v>
      </c>
      <c r="DT281" s="52">
        <v>273</v>
      </c>
      <c r="DU281" s="52">
        <v>348</v>
      </c>
      <c r="DV281" s="52">
        <v>338</v>
      </c>
      <c r="DW281" s="52">
        <v>414</v>
      </c>
      <c r="DX281" s="52">
        <v>482</v>
      </c>
      <c r="DY281" s="52">
        <v>432</v>
      </c>
      <c r="DZ281" s="52">
        <v>442</v>
      </c>
      <c r="EA281" s="52">
        <v>411</v>
      </c>
      <c r="EB281" s="52">
        <v>442</v>
      </c>
      <c r="EC281" s="52">
        <v>450</v>
      </c>
      <c r="ED281" s="52">
        <v>523</v>
      </c>
      <c r="EE281" s="52">
        <v>524</v>
      </c>
      <c r="EF281" s="52">
        <v>557</v>
      </c>
      <c r="EG281" s="52">
        <v>546</v>
      </c>
      <c r="EH281" s="52">
        <v>558</v>
      </c>
      <c r="EI281" s="52">
        <v>701</v>
      </c>
      <c r="EJ281" s="52">
        <v>532</v>
      </c>
      <c r="EK281" s="52">
        <v>671</v>
      </c>
      <c r="EL281" s="52">
        <v>672</v>
      </c>
      <c r="EM281" s="52">
        <v>694</v>
      </c>
      <c r="EN281" s="52">
        <v>674</v>
      </c>
      <c r="EO281" s="52">
        <v>671</v>
      </c>
      <c r="EP281" s="52">
        <v>568</v>
      </c>
      <c r="EQ281" s="52">
        <v>656</v>
      </c>
      <c r="ER281" s="52">
        <v>591</v>
      </c>
      <c r="ES281" s="52">
        <v>626</v>
      </c>
      <c r="ET281" s="52">
        <v>624</v>
      </c>
      <c r="EU281" s="52">
        <v>671</v>
      </c>
      <c r="EV281" s="52">
        <v>696</v>
      </c>
      <c r="EW281" s="52">
        <v>718</v>
      </c>
      <c r="EX281" s="52">
        <v>652</v>
      </c>
      <c r="EY281" s="52">
        <v>680</v>
      </c>
      <c r="EZ281" s="52">
        <v>693</v>
      </c>
      <c r="FA281" s="52">
        <v>680</v>
      </c>
      <c r="FB281" s="52">
        <v>662</v>
      </c>
      <c r="FC281" s="52">
        <v>687</v>
      </c>
      <c r="FD281" s="52">
        <v>674</v>
      </c>
      <c r="FE281" s="52">
        <v>608</v>
      </c>
      <c r="FF281" s="52">
        <v>642</v>
      </c>
      <c r="FG281" s="52">
        <v>585</v>
      </c>
      <c r="FH281" s="52">
        <v>599</v>
      </c>
      <c r="FI281" s="52">
        <v>537</v>
      </c>
      <c r="FJ281" s="52">
        <v>567</v>
      </c>
      <c r="FK281" s="52">
        <v>498</v>
      </c>
      <c r="FL281" s="52">
        <v>535</v>
      </c>
      <c r="FM281" s="52">
        <v>510</v>
      </c>
      <c r="FN281" s="52">
        <v>533</v>
      </c>
      <c r="FO281" s="52">
        <v>499</v>
      </c>
      <c r="FP281" s="52">
        <v>548</v>
      </c>
      <c r="FQ281" s="52">
        <v>483</v>
      </c>
      <c r="FR281" s="52">
        <v>497</v>
      </c>
      <c r="FS281" s="52">
        <v>512</v>
      </c>
      <c r="FT281" s="52">
        <v>554</v>
      </c>
      <c r="FU281" s="52">
        <v>632</v>
      </c>
      <c r="FV281" s="52">
        <v>422</v>
      </c>
      <c r="FW281" s="52">
        <v>466</v>
      </c>
      <c r="FX281" s="52">
        <v>418</v>
      </c>
      <c r="FY281" s="52">
        <v>396</v>
      </c>
      <c r="FZ281" s="52">
        <v>308</v>
      </c>
      <c r="GA281" s="52">
        <v>279</v>
      </c>
      <c r="GB281" s="52">
        <v>297</v>
      </c>
      <c r="GC281" s="52">
        <v>260</v>
      </c>
      <c r="GD281" s="52">
        <v>277</v>
      </c>
      <c r="GE281" s="52">
        <v>255</v>
      </c>
      <c r="GF281" s="52">
        <v>245</v>
      </c>
      <c r="GG281" s="52">
        <v>217</v>
      </c>
      <c r="GH281" s="52">
        <v>194</v>
      </c>
      <c r="GI281" s="52">
        <v>174</v>
      </c>
      <c r="GJ281" s="52">
        <v>157</v>
      </c>
      <c r="GK281" s="52">
        <v>143</v>
      </c>
      <c r="GL281" s="53">
        <v>681</v>
      </c>
    </row>
    <row r="282" spans="1:194" s="1" customFormat="1" hidden="1" x14ac:dyDescent="0.25">
      <c r="A282" s="31" t="s">
        <v>247</v>
      </c>
      <c r="B282" s="1" t="s">
        <v>513</v>
      </c>
      <c r="C282" s="30" t="str">
        <f t="shared" si="104"/>
        <v>LA England - East Devon</v>
      </c>
      <c r="D282" s="51">
        <f t="shared" si="95"/>
        <v>57713</v>
      </c>
      <c r="E282" s="51">
        <f t="shared" si="96"/>
        <v>63868</v>
      </c>
      <c r="F282" s="52">
        <f t="shared" si="97"/>
        <v>148080</v>
      </c>
      <c r="G282" s="52">
        <f t="shared" si="98"/>
        <v>71418</v>
      </c>
      <c r="H282" s="53">
        <f t="shared" si="99"/>
        <v>76662</v>
      </c>
      <c r="I282" s="53">
        <f t="shared" si="100"/>
        <v>57713</v>
      </c>
      <c r="J282" s="53">
        <f t="shared" si="101"/>
        <v>63868</v>
      </c>
      <c r="K282" s="50">
        <f t="shared" si="102"/>
        <v>13705</v>
      </c>
      <c r="L282" s="51">
        <f t="shared" si="103"/>
        <v>12794</v>
      </c>
      <c r="M282" s="52">
        <v>611</v>
      </c>
      <c r="N282" s="52">
        <v>641</v>
      </c>
      <c r="O282" s="52">
        <v>661</v>
      </c>
      <c r="P282" s="52">
        <v>610</v>
      </c>
      <c r="Q282" s="52">
        <v>769</v>
      </c>
      <c r="R282" s="52">
        <v>714</v>
      </c>
      <c r="S282" s="52">
        <v>805</v>
      </c>
      <c r="T282" s="52">
        <v>819</v>
      </c>
      <c r="U282" s="52">
        <v>850</v>
      </c>
      <c r="V282" s="52">
        <v>875</v>
      </c>
      <c r="W282" s="52">
        <v>810</v>
      </c>
      <c r="X282" s="52">
        <v>792</v>
      </c>
      <c r="Y282" s="52">
        <v>851</v>
      </c>
      <c r="Z282" s="52">
        <v>837</v>
      </c>
      <c r="AA282" s="52">
        <v>798</v>
      </c>
      <c r="AB282" s="52">
        <v>767</v>
      </c>
      <c r="AC282" s="52">
        <v>752</v>
      </c>
      <c r="AD282" s="52">
        <v>743</v>
      </c>
      <c r="AE282" s="52">
        <v>741</v>
      </c>
      <c r="AF282" s="52">
        <v>599</v>
      </c>
      <c r="AG282" s="52">
        <v>550</v>
      </c>
      <c r="AH282" s="52">
        <v>519</v>
      </c>
      <c r="AI282" s="52">
        <v>593</v>
      </c>
      <c r="AJ282" s="52">
        <v>695</v>
      </c>
      <c r="AK282" s="52">
        <v>597</v>
      </c>
      <c r="AL282" s="52">
        <v>643</v>
      </c>
      <c r="AM282" s="52">
        <v>629</v>
      </c>
      <c r="AN282" s="52">
        <v>669</v>
      </c>
      <c r="AO282" s="52">
        <v>706</v>
      </c>
      <c r="AP282" s="52">
        <v>707</v>
      </c>
      <c r="AQ282" s="52">
        <v>706</v>
      </c>
      <c r="AR282" s="52">
        <v>646</v>
      </c>
      <c r="AS282" s="52">
        <v>763</v>
      </c>
      <c r="AT282" s="52">
        <v>741</v>
      </c>
      <c r="AU282" s="52">
        <v>733</v>
      </c>
      <c r="AV282" s="52">
        <v>662</v>
      </c>
      <c r="AW282" s="52">
        <v>644</v>
      </c>
      <c r="AX282" s="52">
        <v>676</v>
      </c>
      <c r="AY282" s="52">
        <v>679</v>
      </c>
      <c r="AZ282" s="52">
        <v>695</v>
      </c>
      <c r="BA282" s="52">
        <v>727</v>
      </c>
      <c r="BB282" s="52">
        <v>707</v>
      </c>
      <c r="BC282" s="52">
        <v>738</v>
      </c>
      <c r="BD282" s="52">
        <v>658</v>
      </c>
      <c r="BE282" s="52">
        <v>708</v>
      </c>
      <c r="BF282" s="52">
        <v>774</v>
      </c>
      <c r="BG282" s="52">
        <v>734</v>
      </c>
      <c r="BH282" s="52">
        <v>847</v>
      </c>
      <c r="BI282" s="52">
        <v>944</v>
      </c>
      <c r="BJ282" s="52">
        <v>860</v>
      </c>
      <c r="BK282" s="52">
        <v>895</v>
      </c>
      <c r="BL282" s="52">
        <v>985</v>
      </c>
      <c r="BM282" s="52">
        <v>991</v>
      </c>
      <c r="BN282" s="52">
        <v>1057</v>
      </c>
      <c r="BO282" s="52">
        <v>1029</v>
      </c>
      <c r="BP282" s="52">
        <v>1009</v>
      </c>
      <c r="BQ282" s="52">
        <v>1046</v>
      </c>
      <c r="BR282" s="52">
        <v>992</v>
      </c>
      <c r="BS282" s="52">
        <v>1045</v>
      </c>
      <c r="BT282" s="52">
        <v>946</v>
      </c>
      <c r="BU282" s="52">
        <v>952</v>
      </c>
      <c r="BV282" s="52">
        <v>1026</v>
      </c>
      <c r="BW282" s="52">
        <v>1013</v>
      </c>
      <c r="BX282" s="52">
        <v>1002</v>
      </c>
      <c r="BY282" s="52">
        <v>998</v>
      </c>
      <c r="BZ282" s="52">
        <v>939</v>
      </c>
      <c r="CA282" s="52">
        <v>1008</v>
      </c>
      <c r="CB282" s="52">
        <v>997</v>
      </c>
      <c r="CC282" s="52">
        <v>981</v>
      </c>
      <c r="CD282" s="52">
        <v>1045</v>
      </c>
      <c r="CE282" s="52">
        <v>1156</v>
      </c>
      <c r="CF282" s="52">
        <v>1089</v>
      </c>
      <c r="CG282" s="52">
        <v>1184</v>
      </c>
      <c r="CH282" s="52">
        <v>1295</v>
      </c>
      <c r="CI282" s="52">
        <v>970</v>
      </c>
      <c r="CJ282" s="52">
        <v>987</v>
      </c>
      <c r="CK282" s="52">
        <v>951</v>
      </c>
      <c r="CL282" s="52">
        <v>909</v>
      </c>
      <c r="CM282" s="52">
        <v>790</v>
      </c>
      <c r="CN282" s="52">
        <v>639</v>
      </c>
      <c r="CO282" s="52">
        <v>663</v>
      </c>
      <c r="CP282" s="52">
        <v>585</v>
      </c>
      <c r="CQ282" s="52">
        <v>600</v>
      </c>
      <c r="CR282" s="52">
        <v>532</v>
      </c>
      <c r="CS282" s="52">
        <v>533</v>
      </c>
      <c r="CT282" s="52">
        <v>407</v>
      </c>
      <c r="CU282" s="52">
        <v>369</v>
      </c>
      <c r="CV282" s="52">
        <v>342</v>
      </c>
      <c r="CW282" s="52">
        <v>322</v>
      </c>
      <c r="CX282" s="52">
        <v>273</v>
      </c>
      <c r="CY282" s="52">
        <v>871</v>
      </c>
      <c r="CZ282" s="52">
        <v>518</v>
      </c>
      <c r="DA282" s="52">
        <v>582</v>
      </c>
      <c r="DB282" s="52">
        <v>604</v>
      </c>
      <c r="DC282" s="52">
        <v>712</v>
      </c>
      <c r="DD282" s="52">
        <v>710</v>
      </c>
      <c r="DE282" s="52">
        <v>686</v>
      </c>
      <c r="DF282" s="52">
        <v>708</v>
      </c>
      <c r="DG282" s="52">
        <v>718</v>
      </c>
      <c r="DH282" s="52">
        <v>719</v>
      </c>
      <c r="DI282" s="52">
        <v>803</v>
      </c>
      <c r="DJ282" s="52">
        <v>833</v>
      </c>
      <c r="DK282" s="52">
        <v>799</v>
      </c>
      <c r="DL282" s="52">
        <v>761</v>
      </c>
      <c r="DM282" s="52">
        <v>754</v>
      </c>
      <c r="DN282" s="52">
        <v>797</v>
      </c>
      <c r="DO282" s="52">
        <v>693</v>
      </c>
      <c r="DP282" s="52">
        <v>716</v>
      </c>
      <c r="DQ282" s="52">
        <v>681</v>
      </c>
      <c r="DR282" s="52">
        <v>690</v>
      </c>
      <c r="DS282" s="52">
        <v>501</v>
      </c>
      <c r="DT282" s="52">
        <v>412</v>
      </c>
      <c r="DU282" s="52">
        <v>415</v>
      </c>
      <c r="DV282" s="52">
        <v>554</v>
      </c>
      <c r="DW282" s="52">
        <v>611</v>
      </c>
      <c r="DX282" s="52">
        <v>586</v>
      </c>
      <c r="DY282" s="52">
        <v>610</v>
      </c>
      <c r="DZ282" s="52">
        <v>616</v>
      </c>
      <c r="EA282" s="52">
        <v>556</v>
      </c>
      <c r="EB282" s="52">
        <v>679</v>
      </c>
      <c r="EC282" s="52">
        <v>646</v>
      </c>
      <c r="ED282" s="52">
        <v>668</v>
      </c>
      <c r="EE282" s="52">
        <v>705</v>
      </c>
      <c r="EF282" s="52">
        <v>689</v>
      </c>
      <c r="EG282" s="52">
        <v>749</v>
      </c>
      <c r="EH282" s="52">
        <v>751</v>
      </c>
      <c r="EI282" s="52">
        <v>690</v>
      </c>
      <c r="EJ282" s="52">
        <v>742</v>
      </c>
      <c r="EK282" s="52">
        <v>773</v>
      </c>
      <c r="EL282" s="52">
        <v>762</v>
      </c>
      <c r="EM282" s="52">
        <v>773</v>
      </c>
      <c r="EN282" s="52">
        <v>849</v>
      </c>
      <c r="EO282" s="52">
        <v>791</v>
      </c>
      <c r="EP282" s="52">
        <v>729</v>
      </c>
      <c r="EQ282" s="52">
        <v>755</v>
      </c>
      <c r="ER282" s="52">
        <v>754</v>
      </c>
      <c r="ES282" s="52">
        <v>769</v>
      </c>
      <c r="ET282" s="52">
        <v>883</v>
      </c>
      <c r="EU282" s="52">
        <v>937</v>
      </c>
      <c r="EV282" s="52">
        <v>992</v>
      </c>
      <c r="EW282" s="52">
        <v>1016</v>
      </c>
      <c r="EX282" s="52">
        <v>1058</v>
      </c>
      <c r="EY282" s="52">
        <v>1093</v>
      </c>
      <c r="EZ282" s="52">
        <v>1038</v>
      </c>
      <c r="FA282" s="52">
        <v>1082</v>
      </c>
      <c r="FB282" s="52">
        <v>1100</v>
      </c>
      <c r="FC282" s="52">
        <v>1130</v>
      </c>
      <c r="FD282" s="52">
        <v>1184</v>
      </c>
      <c r="FE282" s="52">
        <v>1151</v>
      </c>
      <c r="FF282" s="52">
        <v>1104</v>
      </c>
      <c r="FG282" s="52">
        <v>1087</v>
      </c>
      <c r="FH282" s="52">
        <v>1098</v>
      </c>
      <c r="FI282" s="52">
        <v>1096</v>
      </c>
      <c r="FJ282" s="52">
        <v>1104</v>
      </c>
      <c r="FK282" s="52">
        <v>1120</v>
      </c>
      <c r="FL282" s="52">
        <v>1103</v>
      </c>
      <c r="FM282" s="52">
        <v>1127</v>
      </c>
      <c r="FN282" s="52">
        <v>1130</v>
      </c>
      <c r="FO282" s="52">
        <v>1159</v>
      </c>
      <c r="FP282" s="52">
        <v>1142</v>
      </c>
      <c r="FQ282" s="52">
        <v>1103</v>
      </c>
      <c r="FR282" s="52">
        <v>1102</v>
      </c>
      <c r="FS282" s="52">
        <v>1276</v>
      </c>
      <c r="FT282" s="52">
        <v>1359</v>
      </c>
      <c r="FU282" s="52">
        <v>1396</v>
      </c>
      <c r="FV282" s="52">
        <v>1176</v>
      </c>
      <c r="FW282" s="52">
        <v>1109</v>
      </c>
      <c r="FX282" s="52">
        <v>1079</v>
      </c>
      <c r="FY282" s="52">
        <v>971</v>
      </c>
      <c r="FZ282" s="52">
        <v>847</v>
      </c>
      <c r="GA282" s="52">
        <v>779</v>
      </c>
      <c r="GB282" s="52">
        <v>773</v>
      </c>
      <c r="GC282" s="52">
        <v>749</v>
      </c>
      <c r="GD282" s="52">
        <v>738</v>
      </c>
      <c r="GE282" s="52">
        <v>698</v>
      </c>
      <c r="GF282" s="52">
        <v>601</v>
      </c>
      <c r="GG282" s="52">
        <v>594</v>
      </c>
      <c r="GH282" s="52">
        <v>519</v>
      </c>
      <c r="GI282" s="52">
        <v>475</v>
      </c>
      <c r="GJ282" s="52">
        <v>450</v>
      </c>
      <c r="GK282" s="52">
        <v>482</v>
      </c>
      <c r="GL282" s="53">
        <v>1833</v>
      </c>
    </row>
    <row r="283" spans="1:194" s="1" customFormat="1" hidden="1" x14ac:dyDescent="0.25">
      <c r="A283" s="31" t="s">
        <v>247</v>
      </c>
      <c r="B283" s="1" t="s">
        <v>514</v>
      </c>
      <c r="C283" s="30" t="str">
        <f t="shared" si="104"/>
        <v>LA England - East Hampshire</v>
      </c>
      <c r="D283" s="51">
        <f t="shared" si="95"/>
        <v>46879</v>
      </c>
      <c r="E283" s="51">
        <f t="shared" si="96"/>
        <v>51756</v>
      </c>
      <c r="F283" s="52">
        <f t="shared" si="97"/>
        <v>123838</v>
      </c>
      <c r="G283" s="52">
        <f t="shared" si="98"/>
        <v>59672</v>
      </c>
      <c r="H283" s="53">
        <f t="shared" si="99"/>
        <v>64166</v>
      </c>
      <c r="I283" s="53">
        <f t="shared" si="100"/>
        <v>46879</v>
      </c>
      <c r="J283" s="53">
        <f t="shared" si="101"/>
        <v>51756</v>
      </c>
      <c r="K283" s="50">
        <f t="shared" si="102"/>
        <v>12793</v>
      </c>
      <c r="L283" s="51">
        <f t="shared" si="103"/>
        <v>12410</v>
      </c>
      <c r="M283" s="52">
        <v>572</v>
      </c>
      <c r="N283" s="52">
        <v>587</v>
      </c>
      <c r="O283" s="52">
        <v>603</v>
      </c>
      <c r="P283" s="52">
        <v>653</v>
      </c>
      <c r="Q283" s="52">
        <v>641</v>
      </c>
      <c r="R283" s="52">
        <v>683</v>
      </c>
      <c r="S283" s="52">
        <v>705</v>
      </c>
      <c r="T283" s="52">
        <v>766</v>
      </c>
      <c r="U283" s="52">
        <v>819</v>
      </c>
      <c r="V283" s="52">
        <v>728</v>
      </c>
      <c r="W283" s="52">
        <v>766</v>
      </c>
      <c r="X283" s="52">
        <v>746</v>
      </c>
      <c r="Y283" s="52">
        <v>758</v>
      </c>
      <c r="Z283" s="52">
        <v>764</v>
      </c>
      <c r="AA283" s="52">
        <v>778</v>
      </c>
      <c r="AB283" s="52">
        <v>720</v>
      </c>
      <c r="AC283" s="52">
        <v>799</v>
      </c>
      <c r="AD283" s="52">
        <v>705</v>
      </c>
      <c r="AE283" s="52">
        <v>755</v>
      </c>
      <c r="AF283" s="52">
        <v>567</v>
      </c>
      <c r="AG283" s="52">
        <v>445</v>
      </c>
      <c r="AH283" s="52">
        <v>515</v>
      </c>
      <c r="AI283" s="52">
        <v>541</v>
      </c>
      <c r="AJ283" s="52">
        <v>657</v>
      </c>
      <c r="AK283" s="52">
        <v>625</v>
      </c>
      <c r="AL283" s="52">
        <v>671</v>
      </c>
      <c r="AM283" s="52">
        <v>555</v>
      </c>
      <c r="AN283" s="52">
        <v>502</v>
      </c>
      <c r="AO283" s="52">
        <v>523</v>
      </c>
      <c r="AP283" s="52">
        <v>561</v>
      </c>
      <c r="AQ283" s="52">
        <v>595</v>
      </c>
      <c r="AR283" s="52">
        <v>554</v>
      </c>
      <c r="AS283" s="52">
        <v>566</v>
      </c>
      <c r="AT283" s="52">
        <v>542</v>
      </c>
      <c r="AU283" s="52">
        <v>594</v>
      </c>
      <c r="AV283" s="52">
        <v>540</v>
      </c>
      <c r="AW283" s="52">
        <v>593</v>
      </c>
      <c r="AX283" s="52">
        <v>627</v>
      </c>
      <c r="AY283" s="52">
        <v>575</v>
      </c>
      <c r="AZ283" s="52">
        <v>564</v>
      </c>
      <c r="BA283" s="52">
        <v>632</v>
      </c>
      <c r="BB283" s="52">
        <v>653</v>
      </c>
      <c r="BC283" s="52">
        <v>657</v>
      </c>
      <c r="BD283" s="52">
        <v>643</v>
      </c>
      <c r="BE283" s="52">
        <v>627</v>
      </c>
      <c r="BF283" s="52">
        <v>753</v>
      </c>
      <c r="BG283" s="52">
        <v>743</v>
      </c>
      <c r="BH283" s="52">
        <v>912</v>
      </c>
      <c r="BI283" s="52">
        <v>882</v>
      </c>
      <c r="BJ283" s="52">
        <v>902</v>
      </c>
      <c r="BK283" s="52">
        <v>894</v>
      </c>
      <c r="BL283" s="52">
        <v>929</v>
      </c>
      <c r="BM283" s="52">
        <v>837</v>
      </c>
      <c r="BN283" s="52">
        <v>934</v>
      </c>
      <c r="BO283" s="52">
        <v>937</v>
      </c>
      <c r="BP283" s="52">
        <v>849</v>
      </c>
      <c r="BQ283" s="52">
        <v>948</v>
      </c>
      <c r="BR283" s="52">
        <v>980</v>
      </c>
      <c r="BS283" s="52">
        <v>906</v>
      </c>
      <c r="BT283" s="52">
        <v>981</v>
      </c>
      <c r="BU283" s="52">
        <v>894</v>
      </c>
      <c r="BV283" s="52">
        <v>834</v>
      </c>
      <c r="BW283" s="52">
        <v>858</v>
      </c>
      <c r="BX283" s="52">
        <v>810</v>
      </c>
      <c r="BY283" s="52">
        <v>782</v>
      </c>
      <c r="BZ283" s="52">
        <v>718</v>
      </c>
      <c r="CA283" s="52">
        <v>713</v>
      </c>
      <c r="CB283" s="52">
        <v>662</v>
      </c>
      <c r="CC283" s="52">
        <v>738</v>
      </c>
      <c r="CD283" s="52">
        <v>665</v>
      </c>
      <c r="CE283" s="52">
        <v>700</v>
      </c>
      <c r="CF283" s="52">
        <v>764</v>
      </c>
      <c r="CG283" s="52">
        <v>764</v>
      </c>
      <c r="CH283" s="52">
        <v>875</v>
      </c>
      <c r="CI283" s="52">
        <v>711</v>
      </c>
      <c r="CJ283" s="52">
        <v>594</v>
      </c>
      <c r="CK283" s="52">
        <v>653</v>
      </c>
      <c r="CL283" s="52">
        <v>539</v>
      </c>
      <c r="CM283" s="52">
        <v>500</v>
      </c>
      <c r="CN283" s="52">
        <v>388</v>
      </c>
      <c r="CO283" s="52">
        <v>374</v>
      </c>
      <c r="CP283" s="52">
        <v>370</v>
      </c>
      <c r="CQ283" s="52">
        <v>361</v>
      </c>
      <c r="CR283" s="52">
        <v>339</v>
      </c>
      <c r="CS283" s="52">
        <v>346</v>
      </c>
      <c r="CT283" s="52">
        <v>279</v>
      </c>
      <c r="CU283" s="52">
        <v>271</v>
      </c>
      <c r="CV283" s="52">
        <v>211</v>
      </c>
      <c r="CW283" s="52">
        <v>186</v>
      </c>
      <c r="CX283" s="52">
        <v>171</v>
      </c>
      <c r="CY283" s="52">
        <v>543</v>
      </c>
      <c r="CZ283" s="52">
        <v>530</v>
      </c>
      <c r="DA283" s="52">
        <v>563</v>
      </c>
      <c r="DB283" s="52">
        <v>560</v>
      </c>
      <c r="DC283" s="52">
        <v>634</v>
      </c>
      <c r="DD283" s="52">
        <v>639</v>
      </c>
      <c r="DE283" s="52">
        <v>634</v>
      </c>
      <c r="DF283" s="52">
        <v>705</v>
      </c>
      <c r="DG283" s="52">
        <v>702</v>
      </c>
      <c r="DH283" s="52">
        <v>733</v>
      </c>
      <c r="DI283" s="52">
        <v>692</v>
      </c>
      <c r="DJ283" s="52">
        <v>759</v>
      </c>
      <c r="DK283" s="52">
        <v>757</v>
      </c>
      <c r="DL283" s="52">
        <v>820</v>
      </c>
      <c r="DM283" s="52">
        <v>761</v>
      </c>
      <c r="DN283" s="52">
        <v>710</v>
      </c>
      <c r="DO283" s="52">
        <v>792</v>
      </c>
      <c r="DP283" s="52">
        <v>712</v>
      </c>
      <c r="DQ283" s="52">
        <v>707</v>
      </c>
      <c r="DR283" s="52">
        <v>697</v>
      </c>
      <c r="DS283" s="52">
        <v>475</v>
      </c>
      <c r="DT283" s="52">
        <v>404</v>
      </c>
      <c r="DU283" s="52">
        <v>450</v>
      </c>
      <c r="DV283" s="52">
        <v>513</v>
      </c>
      <c r="DW283" s="52">
        <v>647</v>
      </c>
      <c r="DX283" s="52">
        <v>576</v>
      </c>
      <c r="DY283" s="52">
        <v>616</v>
      </c>
      <c r="DZ283" s="52">
        <v>540</v>
      </c>
      <c r="EA283" s="52">
        <v>565</v>
      </c>
      <c r="EB283" s="52">
        <v>593</v>
      </c>
      <c r="EC283" s="52">
        <v>604</v>
      </c>
      <c r="ED283" s="52">
        <v>608</v>
      </c>
      <c r="EE283" s="52">
        <v>666</v>
      </c>
      <c r="EF283" s="52">
        <v>611</v>
      </c>
      <c r="EG283" s="52">
        <v>602</v>
      </c>
      <c r="EH283" s="52">
        <v>589</v>
      </c>
      <c r="EI283" s="52">
        <v>599</v>
      </c>
      <c r="EJ283" s="52">
        <v>626</v>
      </c>
      <c r="EK283" s="52">
        <v>661</v>
      </c>
      <c r="EL283" s="52">
        <v>667</v>
      </c>
      <c r="EM283" s="52">
        <v>771</v>
      </c>
      <c r="EN283" s="52">
        <v>777</v>
      </c>
      <c r="EO283" s="52">
        <v>847</v>
      </c>
      <c r="EP283" s="52">
        <v>698</v>
      </c>
      <c r="EQ283" s="52">
        <v>796</v>
      </c>
      <c r="ER283" s="52">
        <v>816</v>
      </c>
      <c r="ES283" s="52">
        <v>841</v>
      </c>
      <c r="ET283" s="52">
        <v>870</v>
      </c>
      <c r="EU283" s="52">
        <v>861</v>
      </c>
      <c r="EV283" s="52">
        <v>961</v>
      </c>
      <c r="EW283" s="52">
        <v>971</v>
      </c>
      <c r="EX283" s="52">
        <v>963</v>
      </c>
      <c r="EY283" s="52">
        <v>1003</v>
      </c>
      <c r="EZ283" s="52">
        <v>1017</v>
      </c>
      <c r="FA283" s="52">
        <v>995</v>
      </c>
      <c r="FB283" s="52">
        <v>1063</v>
      </c>
      <c r="FC283" s="52">
        <v>1006</v>
      </c>
      <c r="FD283" s="52">
        <v>1084</v>
      </c>
      <c r="FE283" s="52">
        <v>1057</v>
      </c>
      <c r="FF283" s="52">
        <v>964</v>
      </c>
      <c r="FG283" s="52">
        <v>957</v>
      </c>
      <c r="FH283" s="52">
        <v>889</v>
      </c>
      <c r="FI283" s="52">
        <v>869</v>
      </c>
      <c r="FJ283" s="52">
        <v>837</v>
      </c>
      <c r="FK283" s="52">
        <v>866</v>
      </c>
      <c r="FL283" s="52">
        <v>803</v>
      </c>
      <c r="FM283" s="52">
        <v>750</v>
      </c>
      <c r="FN283" s="52">
        <v>738</v>
      </c>
      <c r="FO283" s="52">
        <v>711</v>
      </c>
      <c r="FP283" s="52">
        <v>699</v>
      </c>
      <c r="FQ283" s="52">
        <v>724</v>
      </c>
      <c r="FR283" s="52">
        <v>766</v>
      </c>
      <c r="FS283" s="52">
        <v>809</v>
      </c>
      <c r="FT283" s="52">
        <v>899</v>
      </c>
      <c r="FU283" s="52">
        <v>947</v>
      </c>
      <c r="FV283" s="52">
        <v>755</v>
      </c>
      <c r="FW283" s="52">
        <v>671</v>
      </c>
      <c r="FX283" s="52">
        <v>666</v>
      </c>
      <c r="FY283" s="52">
        <v>627</v>
      </c>
      <c r="FZ283" s="52">
        <v>589</v>
      </c>
      <c r="GA283" s="52">
        <v>501</v>
      </c>
      <c r="GB283" s="52">
        <v>546</v>
      </c>
      <c r="GC283" s="52">
        <v>511</v>
      </c>
      <c r="GD283" s="52">
        <v>473</v>
      </c>
      <c r="GE283" s="52">
        <v>430</v>
      </c>
      <c r="GF283" s="52">
        <v>404</v>
      </c>
      <c r="GG283" s="52">
        <v>329</v>
      </c>
      <c r="GH283" s="52">
        <v>328</v>
      </c>
      <c r="GI283" s="52">
        <v>342</v>
      </c>
      <c r="GJ283" s="52">
        <v>285</v>
      </c>
      <c r="GK283" s="52">
        <v>241</v>
      </c>
      <c r="GL283" s="53">
        <v>1124</v>
      </c>
    </row>
    <row r="284" spans="1:194" s="1" customFormat="1" hidden="1" x14ac:dyDescent="0.25">
      <c r="A284" s="31" t="s">
        <v>247</v>
      </c>
      <c r="B284" s="1" t="s">
        <v>515</v>
      </c>
      <c r="C284" s="30" t="str">
        <f t="shared" si="104"/>
        <v>LA England - East Hertfordshire</v>
      </c>
      <c r="D284" s="51">
        <f t="shared" si="95"/>
        <v>57061</v>
      </c>
      <c r="E284" s="51">
        <f t="shared" si="96"/>
        <v>61103</v>
      </c>
      <c r="F284" s="52">
        <f t="shared" si="97"/>
        <v>151786</v>
      </c>
      <c r="G284" s="52">
        <f t="shared" si="98"/>
        <v>74340</v>
      </c>
      <c r="H284" s="53">
        <f t="shared" si="99"/>
        <v>77446</v>
      </c>
      <c r="I284" s="53">
        <f t="shared" si="100"/>
        <v>57061</v>
      </c>
      <c r="J284" s="53">
        <f t="shared" si="101"/>
        <v>61103</v>
      </c>
      <c r="K284" s="50">
        <f t="shared" si="102"/>
        <v>17279</v>
      </c>
      <c r="L284" s="51">
        <f t="shared" si="103"/>
        <v>16343</v>
      </c>
      <c r="M284" s="52">
        <v>826</v>
      </c>
      <c r="N284" s="52">
        <v>826</v>
      </c>
      <c r="O284" s="52">
        <v>885</v>
      </c>
      <c r="P284" s="52">
        <v>997</v>
      </c>
      <c r="Q284" s="52">
        <v>902</v>
      </c>
      <c r="R284" s="52">
        <v>952</v>
      </c>
      <c r="S284" s="52">
        <v>906</v>
      </c>
      <c r="T284" s="52">
        <v>973</v>
      </c>
      <c r="U284" s="52">
        <v>1027</v>
      </c>
      <c r="V284" s="52">
        <v>1009</v>
      </c>
      <c r="W284" s="52">
        <v>1094</v>
      </c>
      <c r="X284" s="52">
        <v>1032</v>
      </c>
      <c r="Y284" s="52">
        <v>1012</v>
      </c>
      <c r="Z284" s="52">
        <v>961</v>
      </c>
      <c r="AA284" s="52">
        <v>1026</v>
      </c>
      <c r="AB284" s="52">
        <v>961</v>
      </c>
      <c r="AC284" s="52">
        <v>991</v>
      </c>
      <c r="AD284" s="52">
        <v>899</v>
      </c>
      <c r="AE284" s="52">
        <v>901</v>
      </c>
      <c r="AF284" s="52">
        <v>600</v>
      </c>
      <c r="AG284" s="52">
        <v>576</v>
      </c>
      <c r="AH284" s="52">
        <v>688</v>
      </c>
      <c r="AI284" s="52">
        <v>727</v>
      </c>
      <c r="AJ284" s="52">
        <v>718</v>
      </c>
      <c r="AK284" s="52">
        <v>767</v>
      </c>
      <c r="AL284" s="52">
        <v>849</v>
      </c>
      <c r="AM284" s="52">
        <v>770</v>
      </c>
      <c r="AN284" s="52">
        <v>791</v>
      </c>
      <c r="AO284" s="52">
        <v>711</v>
      </c>
      <c r="AP284" s="52">
        <v>788</v>
      </c>
      <c r="AQ284" s="52">
        <v>786</v>
      </c>
      <c r="AR284" s="52">
        <v>869</v>
      </c>
      <c r="AS284" s="52">
        <v>871</v>
      </c>
      <c r="AT284" s="52">
        <v>868</v>
      </c>
      <c r="AU284" s="52">
        <v>869</v>
      </c>
      <c r="AV284" s="52">
        <v>795</v>
      </c>
      <c r="AW284" s="52">
        <v>902</v>
      </c>
      <c r="AX284" s="52">
        <v>820</v>
      </c>
      <c r="AY284" s="52">
        <v>967</v>
      </c>
      <c r="AZ284" s="52">
        <v>1054</v>
      </c>
      <c r="BA284" s="52">
        <v>1084</v>
      </c>
      <c r="BB284" s="52">
        <v>1090</v>
      </c>
      <c r="BC284" s="52">
        <v>1021</v>
      </c>
      <c r="BD284" s="52">
        <v>899</v>
      </c>
      <c r="BE284" s="52">
        <v>1032</v>
      </c>
      <c r="BF284" s="52">
        <v>1063</v>
      </c>
      <c r="BG284" s="52">
        <v>1172</v>
      </c>
      <c r="BH284" s="52">
        <v>1116</v>
      </c>
      <c r="BI284" s="52">
        <v>1222</v>
      </c>
      <c r="BJ284" s="52">
        <v>1132</v>
      </c>
      <c r="BK284" s="52">
        <v>1054</v>
      </c>
      <c r="BL284" s="52">
        <v>1167</v>
      </c>
      <c r="BM284" s="52">
        <v>1182</v>
      </c>
      <c r="BN284" s="52">
        <v>1124</v>
      </c>
      <c r="BO284" s="52">
        <v>1222</v>
      </c>
      <c r="BP284" s="52">
        <v>1240</v>
      </c>
      <c r="BQ284" s="52">
        <v>1167</v>
      </c>
      <c r="BR284" s="52">
        <v>1112</v>
      </c>
      <c r="BS284" s="52">
        <v>1122</v>
      </c>
      <c r="BT284" s="52">
        <v>965</v>
      </c>
      <c r="BU284" s="52">
        <v>987</v>
      </c>
      <c r="BV284" s="52">
        <v>886</v>
      </c>
      <c r="BW284" s="52">
        <v>910</v>
      </c>
      <c r="BX284" s="52">
        <v>891</v>
      </c>
      <c r="BY284" s="52">
        <v>818</v>
      </c>
      <c r="BZ284" s="52">
        <v>777</v>
      </c>
      <c r="CA284" s="52">
        <v>708</v>
      </c>
      <c r="CB284" s="52">
        <v>734</v>
      </c>
      <c r="CC284" s="52">
        <v>644</v>
      </c>
      <c r="CD284" s="52">
        <v>662</v>
      </c>
      <c r="CE284" s="52">
        <v>681</v>
      </c>
      <c r="CF284" s="52">
        <v>708</v>
      </c>
      <c r="CG284" s="52">
        <v>759</v>
      </c>
      <c r="CH284" s="52">
        <v>839</v>
      </c>
      <c r="CI284" s="52">
        <v>555</v>
      </c>
      <c r="CJ284" s="52">
        <v>595</v>
      </c>
      <c r="CK284" s="52">
        <v>557</v>
      </c>
      <c r="CL284" s="52">
        <v>509</v>
      </c>
      <c r="CM284" s="52">
        <v>414</v>
      </c>
      <c r="CN284" s="52">
        <v>355</v>
      </c>
      <c r="CO284" s="52">
        <v>401</v>
      </c>
      <c r="CP284" s="52">
        <v>383</v>
      </c>
      <c r="CQ284" s="52">
        <v>352</v>
      </c>
      <c r="CR284" s="52">
        <v>289</v>
      </c>
      <c r="CS284" s="52">
        <v>314</v>
      </c>
      <c r="CT284" s="52">
        <v>241</v>
      </c>
      <c r="CU284" s="52">
        <v>237</v>
      </c>
      <c r="CV284" s="52">
        <v>199</v>
      </c>
      <c r="CW284" s="52">
        <v>173</v>
      </c>
      <c r="CX284" s="52">
        <v>133</v>
      </c>
      <c r="CY284" s="52">
        <v>477</v>
      </c>
      <c r="CZ284" s="52">
        <v>765</v>
      </c>
      <c r="DA284" s="52">
        <v>758</v>
      </c>
      <c r="DB284" s="52">
        <v>842</v>
      </c>
      <c r="DC284" s="52">
        <v>836</v>
      </c>
      <c r="DD284" s="52">
        <v>903</v>
      </c>
      <c r="DE284" s="52">
        <v>867</v>
      </c>
      <c r="DF284" s="52">
        <v>873</v>
      </c>
      <c r="DG284" s="52">
        <v>870</v>
      </c>
      <c r="DH284" s="52">
        <v>964</v>
      </c>
      <c r="DI284" s="52">
        <v>1028</v>
      </c>
      <c r="DJ284" s="52">
        <v>988</v>
      </c>
      <c r="DK284" s="52">
        <v>934</v>
      </c>
      <c r="DL284" s="52">
        <v>1046</v>
      </c>
      <c r="DM284" s="52">
        <v>961</v>
      </c>
      <c r="DN284" s="52">
        <v>956</v>
      </c>
      <c r="DO284" s="52">
        <v>953</v>
      </c>
      <c r="DP284" s="52">
        <v>910</v>
      </c>
      <c r="DQ284" s="52">
        <v>889</v>
      </c>
      <c r="DR284" s="52">
        <v>821</v>
      </c>
      <c r="DS284" s="52">
        <v>512</v>
      </c>
      <c r="DT284" s="52">
        <v>528</v>
      </c>
      <c r="DU284" s="52">
        <v>613</v>
      </c>
      <c r="DV284" s="52">
        <v>601</v>
      </c>
      <c r="DW284" s="52">
        <v>799</v>
      </c>
      <c r="DX284" s="52">
        <v>796</v>
      </c>
      <c r="DY284" s="52">
        <v>827</v>
      </c>
      <c r="DZ284" s="52">
        <v>840</v>
      </c>
      <c r="EA284" s="52">
        <v>833</v>
      </c>
      <c r="EB284" s="52">
        <v>842</v>
      </c>
      <c r="EC284" s="52">
        <v>890</v>
      </c>
      <c r="ED284" s="52">
        <v>865</v>
      </c>
      <c r="EE284" s="52">
        <v>989</v>
      </c>
      <c r="EF284" s="52">
        <v>945</v>
      </c>
      <c r="EG284" s="52">
        <v>948</v>
      </c>
      <c r="EH284" s="52">
        <v>1062</v>
      </c>
      <c r="EI284" s="52">
        <v>910</v>
      </c>
      <c r="EJ284" s="52">
        <v>985</v>
      </c>
      <c r="EK284" s="52">
        <v>1001</v>
      </c>
      <c r="EL284" s="52">
        <v>995</v>
      </c>
      <c r="EM284" s="52">
        <v>1086</v>
      </c>
      <c r="EN284" s="52">
        <v>1165</v>
      </c>
      <c r="EO284" s="52">
        <v>1103</v>
      </c>
      <c r="EP284" s="52">
        <v>1089</v>
      </c>
      <c r="EQ284" s="52">
        <v>1081</v>
      </c>
      <c r="ER284" s="52">
        <v>1040</v>
      </c>
      <c r="ES284" s="52">
        <v>1159</v>
      </c>
      <c r="ET284" s="52">
        <v>1165</v>
      </c>
      <c r="EU284" s="52">
        <v>1211</v>
      </c>
      <c r="EV284" s="52">
        <v>1139</v>
      </c>
      <c r="EW284" s="52">
        <v>1173</v>
      </c>
      <c r="EX284" s="52">
        <v>1170</v>
      </c>
      <c r="EY284" s="52">
        <v>1242</v>
      </c>
      <c r="EZ284" s="52">
        <v>1218</v>
      </c>
      <c r="FA284" s="52">
        <v>1241</v>
      </c>
      <c r="FB284" s="52">
        <v>1180</v>
      </c>
      <c r="FC284" s="52">
        <v>1190</v>
      </c>
      <c r="FD284" s="52">
        <v>1186</v>
      </c>
      <c r="FE284" s="52">
        <v>1070</v>
      </c>
      <c r="FF284" s="52">
        <v>1119</v>
      </c>
      <c r="FG284" s="52">
        <v>1070</v>
      </c>
      <c r="FH284" s="52">
        <v>971</v>
      </c>
      <c r="FI284" s="52">
        <v>960</v>
      </c>
      <c r="FJ284" s="52">
        <v>870</v>
      </c>
      <c r="FK284" s="52">
        <v>842</v>
      </c>
      <c r="FL284" s="52">
        <v>778</v>
      </c>
      <c r="FM284" s="52">
        <v>751</v>
      </c>
      <c r="FN284" s="52">
        <v>790</v>
      </c>
      <c r="FO284" s="52">
        <v>747</v>
      </c>
      <c r="FP284" s="52">
        <v>672</v>
      </c>
      <c r="FQ284" s="52">
        <v>745</v>
      </c>
      <c r="FR284" s="52">
        <v>737</v>
      </c>
      <c r="FS284" s="52">
        <v>798</v>
      </c>
      <c r="FT284" s="52">
        <v>784</v>
      </c>
      <c r="FU284" s="52">
        <v>958</v>
      </c>
      <c r="FV284" s="52">
        <v>644</v>
      </c>
      <c r="FW284" s="52">
        <v>619</v>
      </c>
      <c r="FX284" s="52">
        <v>622</v>
      </c>
      <c r="FY284" s="52">
        <v>599</v>
      </c>
      <c r="FZ284" s="52">
        <v>518</v>
      </c>
      <c r="GA284" s="52">
        <v>427</v>
      </c>
      <c r="GB284" s="52">
        <v>460</v>
      </c>
      <c r="GC284" s="52">
        <v>455</v>
      </c>
      <c r="GD284" s="52">
        <v>452</v>
      </c>
      <c r="GE284" s="52">
        <v>394</v>
      </c>
      <c r="GF284" s="52">
        <v>394</v>
      </c>
      <c r="GG284" s="52">
        <v>361</v>
      </c>
      <c r="GH284" s="52">
        <v>327</v>
      </c>
      <c r="GI284" s="52">
        <v>305</v>
      </c>
      <c r="GJ284" s="52">
        <v>271</v>
      </c>
      <c r="GK284" s="52">
        <v>231</v>
      </c>
      <c r="GL284" s="53">
        <v>922</v>
      </c>
    </row>
    <row r="285" spans="1:194" s="1" customFormat="1" hidden="1" x14ac:dyDescent="0.25">
      <c r="A285" s="31" t="s">
        <v>247</v>
      </c>
      <c r="B285" s="1" t="s">
        <v>516</v>
      </c>
      <c r="C285" s="30" t="str">
        <f t="shared" si="104"/>
        <v>LA England - East Lindsey</v>
      </c>
      <c r="D285" s="51">
        <f t="shared" si="95"/>
        <v>56932</v>
      </c>
      <c r="E285" s="51">
        <f t="shared" si="96"/>
        <v>60759</v>
      </c>
      <c r="F285" s="52">
        <f t="shared" si="97"/>
        <v>142030</v>
      </c>
      <c r="G285" s="52">
        <f t="shared" si="98"/>
        <v>69303</v>
      </c>
      <c r="H285" s="53">
        <f t="shared" si="99"/>
        <v>72727</v>
      </c>
      <c r="I285" s="53">
        <f t="shared" si="100"/>
        <v>56932</v>
      </c>
      <c r="J285" s="53">
        <f t="shared" si="101"/>
        <v>60759</v>
      </c>
      <c r="K285" s="50">
        <f t="shared" si="102"/>
        <v>12371</v>
      </c>
      <c r="L285" s="51">
        <f t="shared" si="103"/>
        <v>11968</v>
      </c>
      <c r="M285" s="52">
        <v>583</v>
      </c>
      <c r="N285" s="52">
        <v>611</v>
      </c>
      <c r="O285" s="52">
        <v>633</v>
      </c>
      <c r="P285" s="52">
        <v>611</v>
      </c>
      <c r="Q285" s="52">
        <v>707</v>
      </c>
      <c r="R285" s="52">
        <v>675</v>
      </c>
      <c r="S285" s="52">
        <v>672</v>
      </c>
      <c r="T285" s="52">
        <v>712</v>
      </c>
      <c r="U285" s="52">
        <v>695</v>
      </c>
      <c r="V285" s="52">
        <v>752</v>
      </c>
      <c r="W285" s="52">
        <v>780</v>
      </c>
      <c r="X285" s="52">
        <v>683</v>
      </c>
      <c r="Y285" s="52">
        <v>790</v>
      </c>
      <c r="Z285" s="52">
        <v>675</v>
      </c>
      <c r="AA285" s="52">
        <v>743</v>
      </c>
      <c r="AB285" s="52">
        <v>649</v>
      </c>
      <c r="AC285" s="52">
        <v>688</v>
      </c>
      <c r="AD285" s="52">
        <v>712</v>
      </c>
      <c r="AE285" s="52">
        <v>624</v>
      </c>
      <c r="AF285" s="52">
        <v>517</v>
      </c>
      <c r="AG285" s="52">
        <v>533</v>
      </c>
      <c r="AH285" s="52">
        <v>551</v>
      </c>
      <c r="AI285" s="52">
        <v>552</v>
      </c>
      <c r="AJ285" s="52">
        <v>685</v>
      </c>
      <c r="AK285" s="52">
        <v>679</v>
      </c>
      <c r="AL285" s="52">
        <v>616</v>
      </c>
      <c r="AM285" s="52">
        <v>655</v>
      </c>
      <c r="AN285" s="52">
        <v>667</v>
      </c>
      <c r="AO285" s="52">
        <v>666</v>
      </c>
      <c r="AP285" s="52">
        <v>671</v>
      </c>
      <c r="AQ285" s="52">
        <v>681</v>
      </c>
      <c r="AR285" s="52">
        <v>640</v>
      </c>
      <c r="AS285" s="52">
        <v>648</v>
      </c>
      <c r="AT285" s="52">
        <v>653</v>
      </c>
      <c r="AU285" s="52">
        <v>576</v>
      </c>
      <c r="AV285" s="52">
        <v>602</v>
      </c>
      <c r="AW285" s="52">
        <v>625</v>
      </c>
      <c r="AX285" s="52">
        <v>616</v>
      </c>
      <c r="AY285" s="52">
        <v>617</v>
      </c>
      <c r="AZ285" s="52">
        <v>614</v>
      </c>
      <c r="BA285" s="52">
        <v>614</v>
      </c>
      <c r="BB285" s="52">
        <v>590</v>
      </c>
      <c r="BC285" s="52">
        <v>515</v>
      </c>
      <c r="BD285" s="52">
        <v>621</v>
      </c>
      <c r="BE285" s="52">
        <v>599</v>
      </c>
      <c r="BF285" s="52">
        <v>622</v>
      </c>
      <c r="BG285" s="52">
        <v>667</v>
      </c>
      <c r="BH285" s="52">
        <v>765</v>
      </c>
      <c r="BI285" s="52">
        <v>860</v>
      </c>
      <c r="BJ285" s="52">
        <v>843</v>
      </c>
      <c r="BK285" s="52">
        <v>865</v>
      </c>
      <c r="BL285" s="52">
        <v>982</v>
      </c>
      <c r="BM285" s="52">
        <v>914</v>
      </c>
      <c r="BN285" s="52">
        <v>1009</v>
      </c>
      <c r="BO285" s="52">
        <v>1008</v>
      </c>
      <c r="BP285" s="52">
        <v>1130</v>
      </c>
      <c r="BQ285" s="52">
        <v>1061</v>
      </c>
      <c r="BR285" s="52">
        <v>1087</v>
      </c>
      <c r="BS285" s="52">
        <v>1151</v>
      </c>
      <c r="BT285" s="52">
        <v>1064</v>
      </c>
      <c r="BU285" s="52">
        <v>1123</v>
      </c>
      <c r="BV285" s="52">
        <v>1073</v>
      </c>
      <c r="BW285" s="52">
        <v>1120</v>
      </c>
      <c r="BX285" s="52">
        <v>1107</v>
      </c>
      <c r="BY285" s="52">
        <v>1088</v>
      </c>
      <c r="BZ285" s="52">
        <v>1068</v>
      </c>
      <c r="CA285" s="52">
        <v>1073</v>
      </c>
      <c r="CB285" s="52">
        <v>1208</v>
      </c>
      <c r="CC285" s="52">
        <v>1082</v>
      </c>
      <c r="CD285" s="52">
        <v>1189</v>
      </c>
      <c r="CE285" s="52">
        <v>1204</v>
      </c>
      <c r="CF285" s="52">
        <v>1141</v>
      </c>
      <c r="CG285" s="52">
        <v>1248</v>
      </c>
      <c r="CH285" s="52">
        <v>1443</v>
      </c>
      <c r="CI285" s="52">
        <v>1135</v>
      </c>
      <c r="CJ285" s="52">
        <v>1049</v>
      </c>
      <c r="CK285" s="52">
        <v>1010</v>
      </c>
      <c r="CL285" s="52">
        <v>858</v>
      </c>
      <c r="CM285" s="52">
        <v>829</v>
      </c>
      <c r="CN285" s="52">
        <v>598</v>
      </c>
      <c r="CO285" s="52">
        <v>600</v>
      </c>
      <c r="CP285" s="52">
        <v>564</v>
      </c>
      <c r="CQ285" s="52">
        <v>539</v>
      </c>
      <c r="CR285" s="52">
        <v>502</v>
      </c>
      <c r="CS285" s="52">
        <v>429</v>
      </c>
      <c r="CT285" s="52">
        <v>368</v>
      </c>
      <c r="CU285" s="52">
        <v>291</v>
      </c>
      <c r="CV285" s="52">
        <v>276</v>
      </c>
      <c r="CW285" s="52">
        <v>252</v>
      </c>
      <c r="CX285" s="52">
        <v>200</v>
      </c>
      <c r="CY285" s="52">
        <v>610</v>
      </c>
      <c r="CZ285" s="52">
        <v>475</v>
      </c>
      <c r="DA285" s="52">
        <v>532</v>
      </c>
      <c r="DB285" s="52">
        <v>600</v>
      </c>
      <c r="DC285" s="52">
        <v>617</v>
      </c>
      <c r="DD285" s="52">
        <v>641</v>
      </c>
      <c r="DE285" s="52">
        <v>657</v>
      </c>
      <c r="DF285" s="52">
        <v>663</v>
      </c>
      <c r="DG285" s="52">
        <v>668</v>
      </c>
      <c r="DH285" s="52">
        <v>780</v>
      </c>
      <c r="DI285" s="52">
        <v>722</v>
      </c>
      <c r="DJ285" s="52">
        <v>721</v>
      </c>
      <c r="DK285" s="52">
        <v>729</v>
      </c>
      <c r="DL285" s="52">
        <v>726</v>
      </c>
      <c r="DM285" s="52">
        <v>685</v>
      </c>
      <c r="DN285" s="52">
        <v>741</v>
      </c>
      <c r="DO285" s="52">
        <v>682</v>
      </c>
      <c r="DP285" s="52">
        <v>677</v>
      </c>
      <c r="DQ285" s="52">
        <v>652</v>
      </c>
      <c r="DR285" s="52">
        <v>532</v>
      </c>
      <c r="DS285" s="52">
        <v>476</v>
      </c>
      <c r="DT285" s="52">
        <v>395</v>
      </c>
      <c r="DU285" s="52">
        <v>552</v>
      </c>
      <c r="DV285" s="52">
        <v>586</v>
      </c>
      <c r="DW285" s="52">
        <v>562</v>
      </c>
      <c r="DX285" s="52">
        <v>605</v>
      </c>
      <c r="DY285" s="52">
        <v>565</v>
      </c>
      <c r="DZ285" s="52">
        <v>607</v>
      </c>
      <c r="EA285" s="52">
        <v>566</v>
      </c>
      <c r="EB285" s="52">
        <v>575</v>
      </c>
      <c r="EC285" s="52">
        <v>634</v>
      </c>
      <c r="ED285" s="52">
        <v>657</v>
      </c>
      <c r="EE285" s="52">
        <v>684</v>
      </c>
      <c r="EF285" s="52">
        <v>716</v>
      </c>
      <c r="EG285" s="52">
        <v>642</v>
      </c>
      <c r="EH285" s="52">
        <v>730</v>
      </c>
      <c r="EI285" s="52">
        <v>585</v>
      </c>
      <c r="EJ285" s="52">
        <v>638</v>
      </c>
      <c r="EK285" s="52">
        <v>646</v>
      </c>
      <c r="EL285" s="52">
        <v>608</v>
      </c>
      <c r="EM285" s="52">
        <v>705</v>
      </c>
      <c r="EN285" s="52">
        <v>676</v>
      </c>
      <c r="EO285" s="52">
        <v>666</v>
      </c>
      <c r="EP285" s="52">
        <v>636</v>
      </c>
      <c r="EQ285" s="52">
        <v>600</v>
      </c>
      <c r="ER285" s="52">
        <v>629</v>
      </c>
      <c r="ES285" s="52">
        <v>706</v>
      </c>
      <c r="ET285" s="52">
        <v>840</v>
      </c>
      <c r="EU285" s="52">
        <v>849</v>
      </c>
      <c r="EV285" s="52">
        <v>944</v>
      </c>
      <c r="EW285" s="52">
        <v>1050</v>
      </c>
      <c r="EX285" s="52">
        <v>994</v>
      </c>
      <c r="EY285" s="52">
        <v>1079</v>
      </c>
      <c r="EZ285" s="52">
        <v>957</v>
      </c>
      <c r="FA285" s="52">
        <v>1101</v>
      </c>
      <c r="FB285" s="52">
        <v>1136</v>
      </c>
      <c r="FC285" s="52">
        <v>1270</v>
      </c>
      <c r="FD285" s="52">
        <v>1230</v>
      </c>
      <c r="FE285" s="52">
        <v>1210</v>
      </c>
      <c r="FF285" s="52">
        <v>1192</v>
      </c>
      <c r="FG285" s="52">
        <v>1238</v>
      </c>
      <c r="FH285" s="52">
        <v>1207</v>
      </c>
      <c r="FI285" s="52">
        <v>1243</v>
      </c>
      <c r="FJ285" s="52">
        <v>1191</v>
      </c>
      <c r="FK285" s="52">
        <v>1217</v>
      </c>
      <c r="FL285" s="52">
        <v>1239</v>
      </c>
      <c r="FM285" s="52">
        <v>1161</v>
      </c>
      <c r="FN285" s="52">
        <v>1195</v>
      </c>
      <c r="FO285" s="52">
        <v>1185</v>
      </c>
      <c r="FP285" s="52">
        <v>1125</v>
      </c>
      <c r="FQ285" s="52">
        <v>1172</v>
      </c>
      <c r="FR285" s="52">
        <v>1226</v>
      </c>
      <c r="FS285" s="52">
        <v>1253</v>
      </c>
      <c r="FT285" s="52">
        <v>1298</v>
      </c>
      <c r="FU285" s="52">
        <v>1350</v>
      </c>
      <c r="FV285" s="52">
        <v>1072</v>
      </c>
      <c r="FW285" s="52">
        <v>1068</v>
      </c>
      <c r="FX285" s="52">
        <v>1038</v>
      </c>
      <c r="FY285" s="52">
        <v>874</v>
      </c>
      <c r="FZ285" s="52">
        <v>780</v>
      </c>
      <c r="GA285" s="52">
        <v>698</v>
      </c>
      <c r="GB285" s="52">
        <v>684</v>
      </c>
      <c r="GC285" s="52">
        <v>698</v>
      </c>
      <c r="GD285" s="52">
        <v>587</v>
      </c>
      <c r="GE285" s="52">
        <v>511</v>
      </c>
      <c r="GF285" s="52">
        <v>486</v>
      </c>
      <c r="GG285" s="52">
        <v>453</v>
      </c>
      <c r="GH285" s="52">
        <v>339</v>
      </c>
      <c r="GI285" s="52">
        <v>387</v>
      </c>
      <c r="GJ285" s="52">
        <v>371</v>
      </c>
      <c r="GK285" s="52">
        <v>279</v>
      </c>
      <c r="GL285" s="53">
        <v>1103</v>
      </c>
    </row>
    <row r="286" spans="1:194" s="1" customFormat="1" hidden="1" x14ac:dyDescent="0.25">
      <c r="A286" s="31" t="s">
        <v>247</v>
      </c>
      <c r="B286" s="1" t="s">
        <v>517</v>
      </c>
      <c r="C286" s="30" t="str">
        <f t="shared" si="104"/>
        <v>LA England - East Northamptonshire</v>
      </c>
      <c r="D286" s="51">
        <f t="shared" si="95"/>
        <v>36467</v>
      </c>
      <c r="E286" s="51">
        <f t="shared" si="96"/>
        <v>38347</v>
      </c>
      <c r="F286" s="52">
        <f t="shared" si="97"/>
        <v>95103</v>
      </c>
      <c r="G286" s="52">
        <f t="shared" si="98"/>
        <v>46924</v>
      </c>
      <c r="H286" s="53">
        <f t="shared" si="99"/>
        <v>48179</v>
      </c>
      <c r="I286" s="53">
        <f t="shared" si="100"/>
        <v>36467</v>
      </c>
      <c r="J286" s="53">
        <f t="shared" si="101"/>
        <v>38347</v>
      </c>
      <c r="K286" s="50">
        <f t="shared" si="102"/>
        <v>10457</v>
      </c>
      <c r="L286" s="51">
        <f t="shared" si="103"/>
        <v>9832</v>
      </c>
      <c r="M286" s="52">
        <v>451</v>
      </c>
      <c r="N286" s="52">
        <v>455</v>
      </c>
      <c r="O286" s="52">
        <v>537</v>
      </c>
      <c r="P286" s="52">
        <v>560</v>
      </c>
      <c r="Q286" s="52">
        <v>514</v>
      </c>
      <c r="R286" s="52">
        <v>586</v>
      </c>
      <c r="S286" s="52">
        <v>552</v>
      </c>
      <c r="T286" s="52">
        <v>560</v>
      </c>
      <c r="U286" s="52">
        <v>561</v>
      </c>
      <c r="V286" s="52">
        <v>622</v>
      </c>
      <c r="W286" s="52">
        <v>564</v>
      </c>
      <c r="X286" s="52">
        <v>601</v>
      </c>
      <c r="Y286" s="52">
        <v>612</v>
      </c>
      <c r="Z286" s="52">
        <v>619</v>
      </c>
      <c r="AA286" s="52">
        <v>709</v>
      </c>
      <c r="AB286" s="52">
        <v>631</v>
      </c>
      <c r="AC286" s="52">
        <v>709</v>
      </c>
      <c r="AD286" s="52">
        <v>614</v>
      </c>
      <c r="AE286" s="52">
        <v>524</v>
      </c>
      <c r="AF286" s="52">
        <v>422</v>
      </c>
      <c r="AG286" s="52">
        <v>378</v>
      </c>
      <c r="AH286" s="52">
        <v>415</v>
      </c>
      <c r="AI286" s="52">
        <v>491</v>
      </c>
      <c r="AJ286" s="52">
        <v>528</v>
      </c>
      <c r="AK286" s="52">
        <v>493</v>
      </c>
      <c r="AL286" s="52">
        <v>491</v>
      </c>
      <c r="AM286" s="52">
        <v>470</v>
      </c>
      <c r="AN286" s="52">
        <v>452</v>
      </c>
      <c r="AO286" s="52">
        <v>523</v>
      </c>
      <c r="AP286" s="52">
        <v>474</v>
      </c>
      <c r="AQ286" s="52">
        <v>473</v>
      </c>
      <c r="AR286" s="52">
        <v>476</v>
      </c>
      <c r="AS286" s="52">
        <v>561</v>
      </c>
      <c r="AT286" s="52">
        <v>469</v>
      </c>
      <c r="AU286" s="52">
        <v>502</v>
      </c>
      <c r="AV286" s="52">
        <v>482</v>
      </c>
      <c r="AW286" s="52">
        <v>479</v>
      </c>
      <c r="AX286" s="52">
        <v>520</v>
      </c>
      <c r="AY286" s="52">
        <v>544</v>
      </c>
      <c r="AZ286" s="52">
        <v>470</v>
      </c>
      <c r="BA286" s="52">
        <v>592</v>
      </c>
      <c r="BB286" s="52">
        <v>556</v>
      </c>
      <c r="BC286" s="52">
        <v>500</v>
      </c>
      <c r="BD286" s="52">
        <v>490</v>
      </c>
      <c r="BE286" s="52">
        <v>583</v>
      </c>
      <c r="BF286" s="52">
        <v>556</v>
      </c>
      <c r="BG286" s="52">
        <v>621</v>
      </c>
      <c r="BH286" s="52">
        <v>665</v>
      </c>
      <c r="BI286" s="52">
        <v>752</v>
      </c>
      <c r="BJ286" s="52">
        <v>748</v>
      </c>
      <c r="BK286" s="52">
        <v>743</v>
      </c>
      <c r="BL286" s="52">
        <v>719</v>
      </c>
      <c r="BM286" s="52">
        <v>771</v>
      </c>
      <c r="BN286" s="52">
        <v>786</v>
      </c>
      <c r="BO286" s="52">
        <v>745</v>
      </c>
      <c r="BP286" s="52">
        <v>795</v>
      </c>
      <c r="BQ286" s="52">
        <v>707</v>
      </c>
      <c r="BR286" s="52">
        <v>720</v>
      </c>
      <c r="BS286" s="52">
        <v>712</v>
      </c>
      <c r="BT286" s="52">
        <v>627</v>
      </c>
      <c r="BU286" s="52">
        <v>615</v>
      </c>
      <c r="BV286" s="52">
        <v>555</v>
      </c>
      <c r="BW286" s="52">
        <v>642</v>
      </c>
      <c r="BX286" s="52">
        <v>585</v>
      </c>
      <c r="BY286" s="52">
        <v>512</v>
      </c>
      <c r="BZ286" s="52">
        <v>505</v>
      </c>
      <c r="CA286" s="52">
        <v>600</v>
      </c>
      <c r="CB286" s="52">
        <v>497</v>
      </c>
      <c r="CC286" s="52">
        <v>501</v>
      </c>
      <c r="CD286" s="52">
        <v>548</v>
      </c>
      <c r="CE286" s="52">
        <v>522</v>
      </c>
      <c r="CF286" s="52">
        <v>567</v>
      </c>
      <c r="CG286" s="52">
        <v>619</v>
      </c>
      <c r="CH286" s="52">
        <v>642</v>
      </c>
      <c r="CI286" s="52">
        <v>478</v>
      </c>
      <c r="CJ286" s="52">
        <v>478</v>
      </c>
      <c r="CK286" s="52">
        <v>428</v>
      </c>
      <c r="CL286" s="52">
        <v>356</v>
      </c>
      <c r="CM286" s="52">
        <v>307</v>
      </c>
      <c r="CN286" s="52">
        <v>300</v>
      </c>
      <c r="CO286" s="52">
        <v>255</v>
      </c>
      <c r="CP286" s="52">
        <v>278</v>
      </c>
      <c r="CQ286" s="52">
        <v>263</v>
      </c>
      <c r="CR286" s="52">
        <v>212</v>
      </c>
      <c r="CS286" s="52">
        <v>194</v>
      </c>
      <c r="CT286" s="52">
        <v>153</v>
      </c>
      <c r="CU286" s="52">
        <v>179</v>
      </c>
      <c r="CV286" s="52">
        <v>138</v>
      </c>
      <c r="CW286" s="52">
        <v>114</v>
      </c>
      <c r="CX286" s="52">
        <v>79</v>
      </c>
      <c r="CY286" s="52">
        <v>320</v>
      </c>
      <c r="CZ286" s="52">
        <v>450</v>
      </c>
      <c r="DA286" s="52">
        <v>467</v>
      </c>
      <c r="DB286" s="52">
        <v>487</v>
      </c>
      <c r="DC286" s="52">
        <v>520</v>
      </c>
      <c r="DD286" s="52">
        <v>545</v>
      </c>
      <c r="DE286" s="52">
        <v>487</v>
      </c>
      <c r="DF286" s="52">
        <v>536</v>
      </c>
      <c r="DG286" s="52">
        <v>558</v>
      </c>
      <c r="DH286" s="52">
        <v>567</v>
      </c>
      <c r="DI286" s="52">
        <v>571</v>
      </c>
      <c r="DJ286" s="52">
        <v>561</v>
      </c>
      <c r="DK286" s="52">
        <v>549</v>
      </c>
      <c r="DL286" s="52">
        <v>606</v>
      </c>
      <c r="DM286" s="52">
        <v>612</v>
      </c>
      <c r="DN286" s="52">
        <v>644</v>
      </c>
      <c r="DO286" s="52">
        <v>569</v>
      </c>
      <c r="DP286" s="52">
        <v>559</v>
      </c>
      <c r="DQ286" s="52">
        <v>544</v>
      </c>
      <c r="DR286" s="52">
        <v>504</v>
      </c>
      <c r="DS286" s="52">
        <v>340</v>
      </c>
      <c r="DT286" s="52">
        <v>281</v>
      </c>
      <c r="DU286" s="52">
        <v>413</v>
      </c>
      <c r="DV286" s="52">
        <v>486</v>
      </c>
      <c r="DW286" s="52">
        <v>405</v>
      </c>
      <c r="DX286" s="52">
        <v>436</v>
      </c>
      <c r="DY286" s="52">
        <v>487</v>
      </c>
      <c r="DZ286" s="52">
        <v>468</v>
      </c>
      <c r="EA286" s="52">
        <v>480</v>
      </c>
      <c r="EB286" s="52">
        <v>531</v>
      </c>
      <c r="EC286" s="52">
        <v>490</v>
      </c>
      <c r="ED286" s="52">
        <v>593</v>
      </c>
      <c r="EE286" s="52">
        <v>554</v>
      </c>
      <c r="EF286" s="52">
        <v>549</v>
      </c>
      <c r="EG286" s="52">
        <v>507</v>
      </c>
      <c r="EH286" s="52">
        <v>538</v>
      </c>
      <c r="EI286" s="52">
        <v>655</v>
      </c>
      <c r="EJ286" s="52">
        <v>524</v>
      </c>
      <c r="EK286" s="52">
        <v>580</v>
      </c>
      <c r="EL286" s="52">
        <v>585</v>
      </c>
      <c r="EM286" s="52">
        <v>569</v>
      </c>
      <c r="EN286" s="52">
        <v>634</v>
      </c>
      <c r="EO286" s="52">
        <v>580</v>
      </c>
      <c r="EP286" s="52">
        <v>530</v>
      </c>
      <c r="EQ286" s="52">
        <v>624</v>
      </c>
      <c r="ER286" s="52">
        <v>558</v>
      </c>
      <c r="ES286" s="52">
        <v>626</v>
      </c>
      <c r="ET286" s="52">
        <v>677</v>
      </c>
      <c r="EU286" s="52">
        <v>729</v>
      </c>
      <c r="EV286" s="52">
        <v>728</v>
      </c>
      <c r="EW286" s="52">
        <v>747</v>
      </c>
      <c r="EX286" s="52">
        <v>729</v>
      </c>
      <c r="EY286" s="52">
        <v>736</v>
      </c>
      <c r="EZ286" s="52">
        <v>807</v>
      </c>
      <c r="FA286" s="52">
        <v>806</v>
      </c>
      <c r="FB286" s="52">
        <v>734</v>
      </c>
      <c r="FC286" s="52">
        <v>747</v>
      </c>
      <c r="FD286" s="52">
        <v>651</v>
      </c>
      <c r="FE286" s="52">
        <v>695</v>
      </c>
      <c r="FF286" s="52">
        <v>710</v>
      </c>
      <c r="FG286" s="52">
        <v>676</v>
      </c>
      <c r="FH286" s="52">
        <v>663</v>
      </c>
      <c r="FI286" s="52">
        <v>628</v>
      </c>
      <c r="FJ286" s="52">
        <v>581</v>
      </c>
      <c r="FK286" s="52">
        <v>573</v>
      </c>
      <c r="FL286" s="52">
        <v>503</v>
      </c>
      <c r="FM286" s="52">
        <v>514</v>
      </c>
      <c r="FN286" s="52">
        <v>573</v>
      </c>
      <c r="FO286" s="52">
        <v>570</v>
      </c>
      <c r="FP286" s="52">
        <v>611</v>
      </c>
      <c r="FQ286" s="52">
        <v>618</v>
      </c>
      <c r="FR286" s="52">
        <v>605</v>
      </c>
      <c r="FS286" s="52">
        <v>607</v>
      </c>
      <c r="FT286" s="52">
        <v>637</v>
      </c>
      <c r="FU286" s="52">
        <v>665</v>
      </c>
      <c r="FV286" s="52">
        <v>484</v>
      </c>
      <c r="FW286" s="52">
        <v>490</v>
      </c>
      <c r="FX286" s="52">
        <v>453</v>
      </c>
      <c r="FY286" s="52">
        <v>419</v>
      </c>
      <c r="FZ286" s="52">
        <v>359</v>
      </c>
      <c r="GA286" s="52">
        <v>298</v>
      </c>
      <c r="GB286" s="52">
        <v>279</v>
      </c>
      <c r="GC286" s="52">
        <v>315</v>
      </c>
      <c r="GD286" s="52">
        <v>297</v>
      </c>
      <c r="GE286" s="52">
        <v>243</v>
      </c>
      <c r="GF286" s="52">
        <v>197</v>
      </c>
      <c r="GG286" s="52">
        <v>196</v>
      </c>
      <c r="GH286" s="52">
        <v>200</v>
      </c>
      <c r="GI286" s="52">
        <v>167</v>
      </c>
      <c r="GJ286" s="52">
        <v>134</v>
      </c>
      <c r="GK286" s="52">
        <v>140</v>
      </c>
      <c r="GL286" s="53">
        <v>629</v>
      </c>
    </row>
    <row r="287" spans="1:194" s="1" customFormat="1" hidden="1" x14ac:dyDescent="0.25">
      <c r="A287" s="31" t="s">
        <v>247</v>
      </c>
      <c r="B287" s="1" t="s">
        <v>518</v>
      </c>
      <c r="C287" s="30" t="str">
        <f t="shared" si="104"/>
        <v>LA England - East Riding of Yorkshire</v>
      </c>
      <c r="D287" s="51">
        <f t="shared" si="95"/>
        <v>135669</v>
      </c>
      <c r="E287" s="51">
        <f t="shared" si="96"/>
        <v>144154</v>
      </c>
      <c r="F287" s="52">
        <f t="shared" si="97"/>
        <v>343201</v>
      </c>
      <c r="G287" s="52">
        <f t="shared" si="98"/>
        <v>168372</v>
      </c>
      <c r="H287" s="53">
        <f t="shared" si="99"/>
        <v>174829</v>
      </c>
      <c r="I287" s="53">
        <f t="shared" si="100"/>
        <v>135669</v>
      </c>
      <c r="J287" s="53">
        <f t="shared" si="101"/>
        <v>144154</v>
      </c>
      <c r="K287" s="50">
        <f t="shared" si="102"/>
        <v>32703</v>
      </c>
      <c r="L287" s="51">
        <f t="shared" si="103"/>
        <v>30675</v>
      </c>
      <c r="M287" s="52">
        <v>1457</v>
      </c>
      <c r="N287" s="52">
        <v>1481</v>
      </c>
      <c r="O287" s="52">
        <v>1612</v>
      </c>
      <c r="P287" s="52">
        <v>1700</v>
      </c>
      <c r="Q287" s="52">
        <v>1736</v>
      </c>
      <c r="R287" s="52">
        <v>1818</v>
      </c>
      <c r="S287" s="52">
        <v>1812</v>
      </c>
      <c r="T287" s="52">
        <v>1864</v>
      </c>
      <c r="U287" s="52">
        <v>2033</v>
      </c>
      <c r="V287" s="52">
        <v>1950</v>
      </c>
      <c r="W287" s="52">
        <v>1897</v>
      </c>
      <c r="X287" s="52">
        <v>1891</v>
      </c>
      <c r="Y287" s="52">
        <v>2043</v>
      </c>
      <c r="Z287" s="52">
        <v>1981</v>
      </c>
      <c r="AA287" s="52">
        <v>1875</v>
      </c>
      <c r="AB287" s="52">
        <v>1859</v>
      </c>
      <c r="AC287" s="52">
        <v>1840</v>
      </c>
      <c r="AD287" s="52">
        <v>1854</v>
      </c>
      <c r="AE287" s="52">
        <v>1783</v>
      </c>
      <c r="AF287" s="52">
        <v>1408</v>
      </c>
      <c r="AG287" s="52">
        <v>1437</v>
      </c>
      <c r="AH287" s="52">
        <v>1509</v>
      </c>
      <c r="AI287" s="52">
        <v>1457</v>
      </c>
      <c r="AJ287" s="52">
        <v>1611</v>
      </c>
      <c r="AK287" s="52">
        <v>1639</v>
      </c>
      <c r="AL287" s="52">
        <v>1661</v>
      </c>
      <c r="AM287" s="52">
        <v>1721</v>
      </c>
      <c r="AN287" s="52">
        <v>1679</v>
      </c>
      <c r="AO287" s="52">
        <v>1686</v>
      </c>
      <c r="AP287" s="52">
        <v>1434</v>
      </c>
      <c r="AQ287" s="52">
        <v>1501</v>
      </c>
      <c r="AR287" s="52">
        <v>1631</v>
      </c>
      <c r="AS287" s="52">
        <v>1573</v>
      </c>
      <c r="AT287" s="52">
        <v>1613</v>
      </c>
      <c r="AU287" s="52">
        <v>1596</v>
      </c>
      <c r="AV287" s="52">
        <v>1508</v>
      </c>
      <c r="AW287" s="52">
        <v>1715</v>
      </c>
      <c r="AX287" s="52">
        <v>1644</v>
      </c>
      <c r="AY287" s="52">
        <v>1788</v>
      </c>
      <c r="AZ287" s="52">
        <v>1696</v>
      </c>
      <c r="BA287" s="52">
        <v>1748</v>
      </c>
      <c r="BB287" s="52">
        <v>1853</v>
      </c>
      <c r="BC287" s="52">
        <v>1724</v>
      </c>
      <c r="BD287" s="52">
        <v>1694</v>
      </c>
      <c r="BE287" s="52">
        <v>1832</v>
      </c>
      <c r="BF287" s="52">
        <v>1966</v>
      </c>
      <c r="BG287" s="52">
        <v>2062</v>
      </c>
      <c r="BH287" s="52">
        <v>2145</v>
      </c>
      <c r="BI287" s="52">
        <v>2376</v>
      </c>
      <c r="BJ287" s="52">
        <v>2488</v>
      </c>
      <c r="BK287" s="52">
        <v>2429</v>
      </c>
      <c r="BL287" s="52">
        <v>2515</v>
      </c>
      <c r="BM287" s="52">
        <v>2498</v>
      </c>
      <c r="BN287" s="52">
        <v>2597</v>
      </c>
      <c r="BO287" s="52">
        <v>2693</v>
      </c>
      <c r="BP287" s="52">
        <v>2713</v>
      </c>
      <c r="BQ287" s="52">
        <v>2759</v>
      </c>
      <c r="BR287" s="52">
        <v>2790</v>
      </c>
      <c r="BS287" s="52">
        <v>2743</v>
      </c>
      <c r="BT287" s="52">
        <v>2613</v>
      </c>
      <c r="BU287" s="52">
        <v>2549</v>
      </c>
      <c r="BV287" s="52">
        <v>2410</v>
      </c>
      <c r="BW287" s="52">
        <v>2524</v>
      </c>
      <c r="BX287" s="52">
        <v>2427</v>
      </c>
      <c r="BY287" s="52">
        <v>2351</v>
      </c>
      <c r="BZ287" s="52">
        <v>2289</v>
      </c>
      <c r="CA287" s="52">
        <v>2330</v>
      </c>
      <c r="CB287" s="52">
        <v>2218</v>
      </c>
      <c r="CC287" s="52">
        <v>2256</v>
      </c>
      <c r="CD287" s="52">
        <v>2364</v>
      </c>
      <c r="CE287" s="52">
        <v>2440</v>
      </c>
      <c r="CF287" s="52">
        <v>2457</v>
      </c>
      <c r="CG287" s="52">
        <v>2507</v>
      </c>
      <c r="CH287" s="52">
        <v>2968</v>
      </c>
      <c r="CI287" s="52">
        <v>2109</v>
      </c>
      <c r="CJ287" s="52">
        <v>1910</v>
      </c>
      <c r="CK287" s="52">
        <v>1807</v>
      </c>
      <c r="CL287" s="52">
        <v>1659</v>
      </c>
      <c r="CM287" s="52">
        <v>1424</v>
      </c>
      <c r="CN287" s="52">
        <v>1235</v>
      </c>
      <c r="CO287" s="52">
        <v>1263</v>
      </c>
      <c r="CP287" s="52">
        <v>1288</v>
      </c>
      <c r="CQ287" s="52">
        <v>1188</v>
      </c>
      <c r="CR287" s="52">
        <v>1045</v>
      </c>
      <c r="CS287" s="52">
        <v>908</v>
      </c>
      <c r="CT287" s="52">
        <v>787</v>
      </c>
      <c r="CU287" s="52">
        <v>698</v>
      </c>
      <c r="CV287" s="52">
        <v>613</v>
      </c>
      <c r="CW287" s="52">
        <v>520</v>
      </c>
      <c r="CX287" s="52">
        <v>425</v>
      </c>
      <c r="CY287" s="52">
        <v>1172</v>
      </c>
      <c r="CZ287" s="52">
        <v>1238</v>
      </c>
      <c r="DA287" s="52">
        <v>1316</v>
      </c>
      <c r="DB287" s="52">
        <v>1454</v>
      </c>
      <c r="DC287" s="52">
        <v>1541</v>
      </c>
      <c r="DD287" s="52">
        <v>1613</v>
      </c>
      <c r="DE287" s="52">
        <v>1649</v>
      </c>
      <c r="DF287" s="52">
        <v>1691</v>
      </c>
      <c r="DG287" s="52">
        <v>1734</v>
      </c>
      <c r="DH287" s="52">
        <v>1835</v>
      </c>
      <c r="DI287" s="52">
        <v>1876</v>
      </c>
      <c r="DJ287" s="52">
        <v>1882</v>
      </c>
      <c r="DK287" s="52">
        <v>1892</v>
      </c>
      <c r="DL287" s="52">
        <v>1935</v>
      </c>
      <c r="DM287" s="52">
        <v>1797</v>
      </c>
      <c r="DN287" s="52">
        <v>1791</v>
      </c>
      <c r="DO287" s="52">
        <v>1848</v>
      </c>
      <c r="DP287" s="52">
        <v>1832</v>
      </c>
      <c r="DQ287" s="52">
        <v>1751</v>
      </c>
      <c r="DR287" s="52">
        <v>1669</v>
      </c>
      <c r="DS287" s="52">
        <v>1139</v>
      </c>
      <c r="DT287" s="52">
        <v>1076</v>
      </c>
      <c r="DU287" s="52">
        <v>1240</v>
      </c>
      <c r="DV287" s="52">
        <v>1295</v>
      </c>
      <c r="DW287" s="52">
        <v>1346</v>
      </c>
      <c r="DX287" s="52">
        <v>1405</v>
      </c>
      <c r="DY287" s="52">
        <v>1446</v>
      </c>
      <c r="DZ287" s="52">
        <v>1396</v>
      </c>
      <c r="EA287" s="52">
        <v>1520</v>
      </c>
      <c r="EB287" s="52">
        <v>1595</v>
      </c>
      <c r="EC287" s="52">
        <v>1613</v>
      </c>
      <c r="ED287" s="52">
        <v>1502</v>
      </c>
      <c r="EE287" s="52">
        <v>1714</v>
      </c>
      <c r="EF287" s="52">
        <v>1797</v>
      </c>
      <c r="EG287" s="52">
        <v>1708</v>
      </c>
      <c r="EH287" s="52">
        <v>1758</v>
      </c>
      <c r="EI287" s="52">
        <v>1831</v>
      </c>
      <c r="EJ287" s="52">
        <v>1802</v>
      </c>
      <c r="EK287" s="52">
        <v>1806</v>
      </c>
      <c r="EL287" s="52">
        <v>1705</v>
      </c>
      <c r="EM287" s="52">
        <v>1962</v>
      </c>
      <c r="EN287" s="52">
        <v>1897</v>
      </c>
      <c r="EO287" s="52">
        <v>2051</v>
      </c>
      <c r="EP287" s="52">
        <v>1869</v>
      </c>
      <c r="EQ287" s="52">
        <v>1677</v>
      </c>
      <c r="ER287" s="52">
        <v>1980</v>
      </c>
      <c r="ES287" s="52">
        <v>2102</v>
      </c>
      <c r="ET287" s="52">
        <v>2139</v>
      </c>
      <c r="EU287" s="52">
        <v>2404</v>
      </c>
      <c r="EV287" s="52">
        <v>2481</v>
      </c>
      <c r="EW287" s="52">
        <v>2534</v>
      </c>
      <c r="EX287" s="52">
        <v>2511</v>
      </c>
      <c r="EY287" s="52">
        <v>2757</v>
      </c>
      <c r="EZ287" s="52">
        <v>2740</v>
      </c>
      <c r="FA287" s="52">
        <v>2611</v>
      </c>
      <c r="FB287" s="52">
        <v>2804</v>
      </c>
      <c r="FC287" s="52">
        <v>2752</v>
      </c>
      <c r="FD287" s="52">
        <v>2844</v>
      </c>
      <c r="FE287" s="52">
        <v>2897</v>
      </c>
      <c r="FF287" s="52">
        <v>2721</v>
      </c>
      <c r="FG287" s="52">
        <v>2658</v>
      </c>
      <c r="FH287" s="52">
        <v>2530</v>
      </c>
      <c r="FI287" s="52">
        <v>2539</v>
      </c>
      <c r="FJ287" s="52">
        <v>2582</v>
      </c>
      <c r="FK287" s="52">
        <v>2478</v>
      </c>
      <c r="FL287" s="52">
        <v>2520</v>
      </c>
      <c r="FM287" s="52">
        <v>2436</v>
      </c>
      <c r="FN287" s="52">
        <v>2401</v>
      </c>
      <c r="FO287" s="52">
        <v>2411</v>
      </c>
      <c r="FP287" s="52">
        <v>2398</v>
      </c>
      <c r="FQ287" s="52">
        <v>2420</v>
      </c>
      <c r="FR287" s="52">
        <v>2605</v>
      </c>
      <c r="FS287" s="52">
        <v>2556</v>
      </c>
      <c r="FT287" s="52">
        <v>2869</v>
      </c>
      <c r="FU287" s="52">
        <v>3084</v>
      </c>
      <c r="FV287" s="52">
        <v>2277</v>
      </c>
      <c r="FW287" s="52">
        <v>2110</v>
      </c>
      <c r="FX287" s="52">
        <v>2043</v>
      </c>
      <c r="FY287" s="52">
        <v>1935</v>
      </c>
      <c r="FZ287" s="52">
        <v>1651</v>
      </c>
      <c r="GA287" s="52">
        <v>1518</v>
      </c>
      <c r="GB287" s="52">
        <v>1589</v>
      </c>
      <c r="GC287" s="52">
        <v>1455</v>
      </c>
      <c r="GD287" s="52">
        <v>1422</v>
      </c>
      <c r="GE287" s="52">
        <v>1407</v>
      </c>
      <c r="GF287" s="52">
        <v>1201</v>
      </c>
      <c r="GG287" s="52">
        <v>1100</v>
      </c>
      <c r="GH287" s="52">
        <v>981</v>
      </c>
      <c r="GI287" s="52">
        <v>851</v>
      </c>
      <c r="GJ287" s="52">
        <v>757</v>
      </c>
      <c r="GK287" s="52">
        <v>682</v>
      </c>
      <c r="GL287" s="53">
        <v>2592</v>
      </c>
    </row>
    <row r="288" spans="1:194" s="1" customFormat="1" hidden="1" x14ac:dyDescent="0.25">
      <c r="A288" s="31" t="s">
        <v>247</v>
      </c>
      <c r="B288" s="1" t="s">
        <v>519</v>
      </c>
      <c r="C288" s="30" t="str">
        <f t="shared" si="104"/>
        <v>LA England - East Staffordshire</v>
      </c>
      <c r="D288" s="51">
        <f t="shared" si="95"/>
        <v>47251</v>
      </c>
      <c r="E288" s="51">
        <f t="shared" si="96"/>
        <v>47314</v>
      </c>
      <c r="F288" s="52">
        <f t="shared" si="97"/>
        <v>120923</v>
      </c>
      <c r="G288" s="52">
        <f t="shared" si="98"/>
        <v>60907</v>
      </c>
      <c r="H288" s="53">
        <f t="shared" si="99"/>
        <v>60016</v>
      </c>
      <c r="I288" s="53">
        <f t="shared" si="100"/>
        <v>47251</v>
      </c>
      <c r="J288" s="53">
        <f t="shared" si="101"/>
        <v>47314</v>
      </c>
      <c r="K288" s="50">
        <f t="shared" si="102"/>
        <v>13656</v>
      </c>
      <c r="L288" s="51">
        <f t="shared" si="103"/>
        <v>12702</v>
      </c>
      <c r="M288" s="52">
        <v>727</v>
      </c>
      <c r="N288" s="52">
        <v>708</v>
      </c>
      <c r="O288" s="52">
        <v>728</v>
      </c>
      <c r="P288" s="52">
        <v>780</v>
      </c>
      <c r="Q288" s="52">
        <v>793</v>
      </c>
      <c r="R288" s="52">
        <v>773</v>
      </c>
      <c r="S288" s="52">
        <v>809</v>
      </c>
      <c r="T288" s="52">
        <v>796</v>
      </c>
      <c r="U288" s="52">
        <v>829</v>
      </c>
      <c r="V288" s="52">
        <v>801</v>
      </c>
      <c r="W288" s="52">
        <v>771</v>
      </c>
      <c r="X288" s="52">
        <v>803</v>
      </c>
      <c r="Y288" s="52">
        <v>745</v>
      </c>
      <c r="Z288" s="52">
        <v>676</v>
      </c>
      <c r="AA288" s="52">
        <v>741</v>
      </c>
      <c r="AB288" s="52">
        <v>732</v>
      </c>
      <c r="AC288" s="52">
        <v>749</v>
      </c>
      <c r="AD288" s="52">
        <v>695</v>
      </c>
      <c r="AE288" s="52">
        <v>722</v>
      </c>
      <c r="AF288" s="52">
        <v>569</v>
      </c>
      <c r="AG288" s="52">
        <v>562</v>
      </c>
      <c r="AH288" s="52">
        <v>581</v>
      </c>
      <c r="AI288" s="52">
        <v>664</v>
      </c>
      <c r="AJ288" s="52">
        <v>653</v>
      </c>
      <c r="AK288" s="52">
        <v>801</v>
      </c>
      <c r="AL288" s="52">
        <v>824</v>
      </c>
      <c r="AM288" s="52">
        <v>786</v>
      </c>
      <c r="AN288" s="52">
        <v>781</v>
      </c>
      <c r="AO288" s="52">
        <v>769</v>
      </c>
      <c r="AP288" s="52">
        <v>866</v>
      </c>
      <c r="AQ288" s="52">
        <v>795</v>
      </c>
      <c r="AR288" s="52">
        <v>730</v>
      </c>
      <c r="AS288" s="52">
        <v>805</v>
      </c>
      <c r="AT288" s="52">
        <v>733</v>
      </c>
      <c r="AU288" s="52">
        <v>708</v>
      </c>
      <c r="AV288" s="52">
        <v>812</v>
      </c>
      <c r="AW288" s="52">
        <v>773</v>
      </c>
      <c r="AX288" s="52">
        <v>721</v>
      </c>
      <c r="AY288" s="52">
        <v>813</v>
      </c>
      <c r="AZ288" s="52">
        <v>842</v>
      </c>
      <c r="BA288" s="52">
        <v>896</v>
      </c>
      <c r="BB288" s="52">
        <v>786</v>
      </c>
      <c r="BC288" s="52">
        <v>702</v>
      </c>
      <c r="BD288" s="52">
        <v>622</v>
      </c>
      <c r="BE288" s="52">
        <v>667</v>
      </c>
      <c r="BF288" s="52">
        <v>715</v>
      </c>
      <c r="BG288" s="52">
        <v>750</v>
      </c>
      <c r="BH288" s="52">
        <v>841</v>
      </c>
      <c r="BI288" s="52">
        <v>861</v>
      </c>
      <c r="BJ288" s="52">
        <v>891</v>
      </c>
      <c r="BK288" s="52">
        <v>861</v>
      </c>
      <c r="BL288" s="52">
        <v>843</v>
      </c>
      <c r="BM288" s="52">
        <v>865</v>
      </c>
      <c r="BN288" s="52">
        <v>928</v>
      </c>
      <c r="BO288" s="52">
        <v>884</v>
      </c>
      <c r="BP288" s="52">
        <v>902</v>
      </c>
      <c r="BQ288" s="52">
        <v>859</v>
      </c>
      <c r="BR288" s="52">
        <v>830</v>
      </c>
      <c r="BS288" s="52">
        <v>888</v>
      </c>
      <c r="BT288" s="52">
        <v>853</v>
      </c>
      <c r="BU288" s="52">
        <v>788</v>
      </c>
      <c r="BV288" s="52">
        <v>806</v>
      </c>
      <c r="BW288" s="52">
        <v>712</v>
      </c>
      <c r="BX288" s="52">
        <v>704</v>
      </c>
      <c r="BY288" s="52">
        <v>663</v>
      </c>
      <c r="BZ288" s="52">
        <v>694</v>
      </c>
      <c r="CA288" s="52">
        <v>596</v>
      </c>
      <c r="CB288" s="52">
        <v>636</v>
      </c>
      <c r="CC288" s="52">
        <v>579</v>
      </c>
      <c r="CD288" s="52">
        <v>663</v>
      </c>
      <c r="CE288" s="52">
        <v>575</v>
      </c>
      <c r="CF288" s="52">
        <v>631</v>
      </c>
      <c r="CG288" s="52">
        <v>642</v>
      </c>
      <c r="CH288" s="52">
        <v>639</v>
      </c>
      <c r="CI288" s="52">
        <v>508</v>
      </c>
      <c r="CJ288" s="52">
        <v>490</v>
      </c>
      <c r="CK288" s="52">
        <v>548</v>
      </c>
      <c r="CL288" s="52">
        <v>454</v>
      </c>
      <c r="CM288" s="52">
        <v>388</v>
      </c>
      <c r="CN288" s="52">
        <v>318</v>
      </c>
      <c r="CO288" s="52">
        <v>337</v>
      </c>
      <c r="CP288" s="52">
        <v>322</v>
      </c>
      <c r="CQ288" s="52">
        <v>274</v>
      </c>
      <c r="CR288" s="52">
        <v>277</v>
      </c>
      <c r="CS288" s="52">
        <v>228</v>
      </c>
      <c r="CT288" s="52">
        <v>201</v>
      </c>
      <c r="CU288" s="52">
        <v>167</v>
      </c>
      <c r="CV288" s="52">
        <v>149</v>
      </c>
      <c r="CW288" s="52">
        <v>107</v>
      </c>
      <c r="CX288" s="52">
        <v>91</v>
      </c>
      <c r="CY288" s="52">
        <v>310</v>
      </c>
      <c r="CZ288" s="52">
        <v>651</v>
      </c>
      <c r="DA288" s="52">
        <v>655</v>
      </c>
      <c r="DB288" s="52">
        <v>673</v>
      </c>
      <c r="DC288" s="52">
        <v>727</v>
      </c>
      <c r="DD288" s="52">
        <v>696</v>
      </c>
      <c r="DE288" s="52">
        <v>743</v>
      </c>
      <c r="DF288" s="52">
        <v>767</v>
      </c>
      <c r="DG288" s="52">
        <v>715</v>
      </c>
      <c r="DH288" s="52">
        <v>777</v>
      </c>
      <c r="DI288" s="52">
        <v>707</v>
      </c>
      <c r="DJ288" s="52">
        <v>751</v>
      </c>
      <c r="DK288" s="52">
        <v>694</v>
      </c>
      <c r="DL288" s="52">
        <v>770</v>
      </c>
      <c r="DM288" s="52">
        <v>719</v>
      </c>
      <c r="DN288" s="52">
        <v>669</v>
      </c>
      <c r="DO288" s="52">
        <v>682</v>
      </c>
      <c r="DP288" s="52">
        <v>672</v>
      </c>
      <c r="DQ288" s="52">
        <v>634</v>
      </c>
      <c r="DR288" s="52">
        <v>634</v>
      </c>
      <c r="DS288" s="52">
        <v>485</v>
      </c>
      <c r="DT288" s="52">
        <v>478</v>
      </c>
      <c r="DU288" s="52">
        <v>490</v>
      </c>
      <c r="DV288" s="52">
        <v>541</v>
      </c>
      <c r="DW288" s="52">
        <v>631</v>
      </c>
      <c r="DX288" s="52">
        <v>704</v>
      </c>
      <c r="DY288" s="52">
        <v>644</v>
      </c>
      <c r="DZ288" s="52">
        <v>753</v>
      </c>
      <c r="EA288" s="52">
        <v>701</v>
      </c>
      <c r="EB288" s="52">
        <v>701</v>
      </c>
      <c r="EC288" s="52">
        <v>701</v>
      </c>
      <c r="ED288" s="52">
        <v>745</v>
      </c>
      <c r="EE288" s="52">
        <v>710</v>
      </c>
      <c r="EF288" s="52">
        <v>739</v>
      </c>
      <c r="EG288" s="52">
        <v>761</v>
      </c>
      <c r="EH288" s="52">
        <v>730</v>
      </c>
      <c r="EI288" s="52">
        <v>763</v>
      </c>
      <c r="EJ288" s="52">
        <v>720</v>
      </c>
      <c r="EK288" s="52">
        <v>824</v>
      </c>
      <c r="EL288" s="52">
        <v>749</v>
      </c>
      <c r="EM288" s="52">
        <v>734</v>
      </c>
      <c r="EN288" s="52">
        <v>771</v>
      </c>
      <c r="EO288" s="52">
        <v>707</v>
      </c>
      <c r="EP288" s="52">
        <v>669</v>
      </c>
      <c r="EQ288" s="52">
        <v>671</v>
      </c>
      <c r="ER288" s="52">
        <v>692</v>
      </c>
      <c r="ES288" s="52">
        <v>693</v>
      </c>
      <c r="ET288" s="52">
        <v>714</v>
      </c>
      <c r="EU288" s="52">
        <v>800</v>
      </c>
      <c r="EV288" s="52">
        <v>819</v>
      </c>
      <c r="EW288" s="52">
        <v>864</v>
      </c>
      <c r="EX288" s="52">
        <v>835</v>
      </c>
      <c r="EY288" s="52">
        <v>901</v>
      </c>
      <c r="EZ288" s="52">
        <v>897</v>
      </c>
      <c r="FA288" s="52">
        <v>914</v>
      </c>
      <c r="FB288" s="52">
        <v>926</v>
      </c>
      <c r="FC288" s="52">
        <v>898</v>
      </c>
      <c r="FD288" s="52">
        <v>905</v>
      </c>
      <c r="FE288" s="52">
        <v>830</v>
      </c>
      <c r="FF288" s="52">
        <v>842</v>
      </c>
      <c r="FG288" s="52">
        <v>833</v>
      </c>
      <c r="FH288" s="52">
        <v>772</v>
      </c>
      <c r="FI288" s="52">
        <v>772</v>
      </c>
      <c r="FJ288" s="52">
        <v>724</v>
      </c>
      <c r="FK288" s="52">
        <v>712</v>
      </c>
      <c r="FL288" s="52">
        <v>636</v>
      </c>
      <c r="FM288" s="52">
        <v>638</v>
      </c>
      <c r="FN288" s="52">
        <v>666</v>
      </c>
      <c r="FO288" s="52">
        <v>642</v>
      </c>
      <c r="FP288" s="52">
        <v>581</v>
      </c>
      <c r="FQ288" s="52">
        <v>579</v>
      </c>
      <c r="FR288" s="52">
        <v>651</v>
      </c>
      <c r="FS288" s="52">
        <v>602</v>
      </c>
      <c r="FT288" s="52">
        <v>648</v>
      </c>
      <c r="FU288" s="52">
        <v>770</v>
      </c>
      <c r="FV288" s="52">
        <v>559</v>
      </c>
      <c r="FW288" s="52">
        <v>536</v>
      </c>
      <c r="FX288" s="52">
        <v>567</v>
      </c>
      <c r="FY288" s="52">
        <v>527</v>
      </c>
      <c r="FZ288" s="52">
        <v>471</v>
      </c>
      <c r="GA288" s="52">
        <v>400</v>
      </c>
      <c r="GB288" s="52">
        <v>429</v>
      </c>
      <c r="GC288" s="52">
        <v>382</v>
      </c>
      <c r="GD288" s="52">
        <v>341</v>
      </c>
      <c r="GE288" s="52">
        <v>358</v>
      </c>
      <c r="GF288" s="52">
        <v>324</v>
      </c>
      <c r="GG288" s="52">
        <v>271</v>
      </c>
      <c r="GH288" s="52">
        <v>256</v>
      </c>
      <c r="GI288" s="52">
        <v>237</v>
      </c>
      <c r="GJ288" s="52">
        <v>218</v>
      </c>
      <c r="GK288" s="52">
        <v>205</v>
      </c>
      <c r="GL288" s="53">
        <v>721</v>
      </c>
    </row>
    <row r="289" spans="1:194" s="1" customFormat="1" hidden="1" x14ac:dyDescent="0.25">
      <c r="A289" s="31" t="s">
        <v>247</v>
      </c>
      <c r="B289" s="1" t="s">
        <v>520</v>
      </c>
      <c r="C289" s="30" t="str">
        <f t="shared" si="104"/>
        <v>LA England - East Suffolk</v>
      </c>
      <c r="D289" s="51">
        <f t="shared" si="95"/>
        <v>97771</v>
      </c>
      <c r="E289" s="51">
        <f t="shared" si="96"/>
        <v>105433</v>
      </c>
      <c r="F289" s="52">
        <f t="shared" si="97"/>
        <v>250373</v>
      </c>
      <c r="G289" s="52">
        <f t="shared" si="98"/>
        <v>121712</v>
      </c>
      <c r="H289" s="53">
        <f t="shared" si="99"/>
        <v>128661</v>
      </c>
      <c r="I289" s="53">
        <f t="shared" si="100"/>
        <v>97771</v>
      </c>
      <c r="J289" s="53">
        <f t="shared" si="101"/>
        <v>105433</v>
      </c>
      <c r="K289" s="50">
        <f t="shared" si="102"/>
        <v>23941</v>
      </c>
      <c r="L289" s="51">
        <f t="shared" si="103"/>
        <v>23228</v>
      </c>
      <c r="M289" s="52">
        <v>975</v>
      </c>
      <c r="N289" s="52">
        <v>1062</v>
      </c>
      <c r="O289" s="52">
        <v>1160</v>
      </c>
      <c r="P289" s="52">
        <v>1195</v>
      </c>
      <c r="Q289" s="52">
        <v>1213</v>
      </c>
      <c r="R289" s="52">
        <v>1333</v>
      </c>
      <c r="S289" s="52">
        <v>1307</v>
      </c>
      <c r="T289" s="52">
        <v>1354</v>
      </c>
      <c r="U289" s="52">
        <v>1362</v>
      </c>
      <c r="V289" s="52">
        <v>1508</v>
      </c>
      <c r="W289" s="52">
        <v>1446</v>
      </c>
      <c r="X289" s="52">
        <v>1511</v>
      </c>
      <c r="Y289" s="52">
        <v>1516</v>
      </c>
      <c r="Z289" s="52">
        <v>1454</v>
      </c>
      <c r="AA289" s="52">
        <v>1407</v>
      </c>
      <c r="AB289" s="52">
        <v>1378</v>
      </c>
      <c r="AC289" s="52">
        <v>1398</v>
      </c>
      <c r="AD289" s="52">
        <v>1362</v>
      </c>
      <c r="AE289" s="52">
        <v>1267</v>
      </c>
      <c r="AF289" s="52">
        <v>1005</v>
      </c>
      <c r="AG289" s="52">
        <v>1055</v>
      </c>
      <c r="AH289" s="52">
        <v>1067</v>
      </c>
      <c r="AI289" s="52">
        <v>1102</v>
      </c>
      <c r="AJ289" s="52">
        <v>1229</v>
      </c>
      <c r="AK289" s="52">
        <v>1274</v>
      </c>
      <c r="AL289" s="52">
        <v>1138</v>
      </c>
      <c r="AM289" s="52">
        <v>1309</v>
      </c>
      <c r="AN289" s="52">
        <v>1203</v>
      </c>
      <c r="AO289" s="52">
        <v>1181</v>
      </c>
      <c r="AP289" s="52">
        <v>1131</v>
      </c>
      <c r="AQ289" s="52">
        <v>1238</v>
      </c>
      <c r="AR289" s="52">
        <v>1150</v>
      </c>
      <c r="AS289" s="52">
        <v>1192</v>
      </c>
      <c r="AT289" s="52">
        <v>1112</v>
      </c>
      <c r="AU289" s="52">
        <v>1196</v>
      </c>
      <c r="AV289" s="52">
        <v>1155</v>
      </c>
      <c r="AW289" s="52">
        <v>1086</v>
      </c>
      <c r="AX289" s="52">
        <v>1091</v>
      </c>
      <c r="AY289" s="52">
        <v>1213</v>
      </c>
      <c r="AZ289" s="52">
        <v>1213</v>
      </c>
      <c r="BA289" s="52">
        <v>1303</v>
      </c>
      <c r="BB289" s="52">
        <v>1274</v>
      </c>
      <c r="BC289" s="52">
        <v>1172</v>
      </c>
      <c r="BD289" s="52">
        <v>1205</v>
      </c>
      <c r="BE289" s="52">
        <v>1235</v>
      </c>
      <c r="BF289" s="52">
        <v>1342</v>
      </c>
      <c r="BG289" s="52">
        <v>1416</v>
      </c>
      <c r="BH289" s="52">
        <v>1556</v>
      </c>
      <c r="BI289" s="52">
        <v>1526</v>
      </c>
      <c r="BJ289" s="52">
        <v>1664</v>
      </c>
      <c r="BK289" s="52">
        <v>1689</v>
      </c>
      <c r="BL289" s="52">
        <v>1638</v>
      </c>
      <c r="BM289" s="52">
        <v>1761</v>
      </c>
      <c r="BN289" s="52">
        <v>1827</v>
      </c>
      <c r="BO289" s="52">
        <v>1829</v>
      </c>
      <c r="BP289" s="52">
        <v>1816</v>
      </c>
      <c r="BQ289" s="52">
        <v>1848</v>
      </c>
      <c r="BR289" s="52">
        <v>1805</v>
      </c>
      <c r="BS289" s="52">
        <v>1786</v>
      </c>
      <c r="BT289" s="52">
        <v>1796</v>
      </c>
      <c r="BU289" s="52">
        <v>1743</v>
      </c>
      <c r="BV289" s="52">
        <v>1707</v>
      </c>
      <c r="BW289" s="52">
        <v>1768</v>
      </c>
      <c r="BX289" s="52">
        <v>1756</v>
      </c>
      <c r="BY289" s="52">
        <v>1580</v>
      </c>
      <c r="BZ289" s="52">
        <v>1519</v>
      </c>
      <c r="CA289" s="52">
        <v>1670</v>
      </c>
      <c r="CB289" s="52">
        <v>1712</v>
      </c>
      <c r="CC289" s="52">
        <v>1584</v>
      </c>
      <c r="CD289" s="52">
        <v>1664</v>
      </c>
      <c r="CE289" s="52">
        <v>1675</v>
      </c>
      <c r="CF289" s="52">
        <v>1823</v>
      </c>
      <c r="CG289" s="52">
        <v>1931</v>
      </c>
      <c r="CH289" s="52">
        <v>2207</v>
      </c>
      <c r="CI289" s="52">
        <v>1623</v>
      </c>
      <c r="CJ289" s="52">
        <v>1527</v>
      </c>
      <c r="CK289" s="52">
        <v>1479</v>
      </c>
      <c r="CL289" s="52">
        <v>1309</v>
      </c>
      <c r="CM289" s="52">
        <v>1212</v>
      </c>
      <c r="CN289" s="52">
        <v>905</v>
      </c>
      <c r="CO289" s="52">
        <v>1059</v>
      </c>
      <c r="CP289" s="52">
        <v>901</v>
      </c>
      <c r="CQ289" s="52">
        <v>939</v>
      </c>
      <c r="CR289" s="52">
        <v>800</v>
      </c>
      <c r="CS289" s="52">
        <v>743</v>
      </c>
      <c r="CT289" s="52">
        <v>673</v>
      </c>
      <c r="CU289" s="52">
        <v>569</v>
      </c>
      <c r="CV289" s="52">
        <v>520</v>
      </c>
      <c r="CW289" s="52">
        <v>447</v>
      </c>
      <c r="CX289" s="52">
        <v>340</v>
      </c>
      <c r="CY289" s="52">
        <v>1291</v>
      </c>
      <c r="CZ289" s="52">
        <v>975</v>
      </c>
      <c r="DA289" s="52">
        <v>1061</v>
      </c>
      <c r="DB289" s="52">
        <v>1141</v>
      </c>
      <c r="DC289" s="52">
        <v>1093</v>
      </c>
      <c r="DD289" s="52">
        <v>1208</v>
      </c>
      <c r="DE289" s="52">
        <v>1198</v>
      </c>
      <c r="DF289" s="52">
        <v>1273</v>
      </c>
      <c r="DG289" s="52">
        <v>1290</v>
      </c>
      <c r="DH289" s="52">
        <v>1333</v>
      </c>
      <c r="DI289" s="52">
        <v>1377</v>
      </c>
      <c r="DJ289" s="52">
        <v>1438</v>
      </c>
      <c r="DK289" s="52">
        <v>1419</v>
      </c>
      <c r="DL289" s="52">
        <v>1449</v>
      </c>
      <c r="DM289" s="52">
        <v>1482</v>
      </c>
      <c r="DN289" s="52">
        <v>1368</v>
      </c>
      <c r="DO289" s="52">
        <v>1430</v>
      </c>
      <c r="DP289" s="52">
        <v>1361</v>
      </c>
      <c r="DQ289" s="52">
        <v>1332</v>
      </c>
      <c r="DR289" s="52">
        <v>1239</v>
      </c>
      <c r="DS289" s="52">
        <v>1017</v>
      </c>
      <c r="DT289" s="52">
        <v>901</v>
      </c>
      <c r="DU289" s="52">
        <v>899</v>
      </c>
      <c r="DV289" s="52">
        <v>1092</v>
      </c>
      <c r="DW289" s="52">
        <v>1160</v>
      </c>
      <c r="DX289" s="52">
        <v>1090</v>
      </c>
      <c r="DY289" s="52">
        <v>1111</v>
      </c>
      <c r="DZ289" s="52">
        <v>1057</v>
      </c>
      <c r="EA289" s="52">
        <v>1204</v>
      </c>
      <c r="EB289" s="52">
        <v>1209</v>
      </c>
      <c r="EC289" s="52">
        <v>1195</v>
      </c>
      <c r="ED289" s="52">
        <v>1175</v>
      </c>
      <c r="EE289" s="52">
        <v>1274</v>
      </c>
      <c r="EF289" s="52">
        <v>1268</v>
      </c>
      <c r="EG289" s="52">
        <v>1314</v>
      </c>
      <c r="EH289" s="52">
        <v>1260</v>
      </c>
      <c r="EI289" s="52">
        <v>1237</v>
      </c>
      <c r="EJ289" s="52">
        <v>1263</v>
      </c>
      <c r="EK289" s="52">
        <v>1226</v>
      </c>
      <c r="EL289" s="52">
        <v>1222</v>
      </c>
      <c r="EM289" s="52">
        <v>1335</v>
      </c>
      <c r="EN289" s="52">
        <v>1396</v>
      </c>
      <c r="EO289" s="52">
        <v>1356</v>
      </c>
      <c r="EP289" s="52">
        <v>1261</v>
      </c>
      <c r="EQ289" s="52">
        <v>1277</v>
      </c>
      <c r="ER289" s="52">
        <v>1269</v>
      </c>
      <c r="ES289" s="52">
        <v>1412</v>
      </c>
      <c r="ET289" s="52">
        <v>1474</v>
      </c>
      <c r="EU289" s="52">
        <v>1604</v>
      </c>
      <c r="EV289" s="52">
        <v>1701</v>
      </c>
      <c r="EW289" s="52">
        <v>1749</v>
      </c>
      <c r="EX289" s="52">
        <v>1737</v>
      </c>
      <c r="EY289" s="52">
        <v>1859</v>
      </c>
      <c r="EZ289" s="52">
        <v>1851</v>
      </c>
      <c r="FA289" s="52">
        <v>1918</v>
      </c>
      <c r="FB289" s="52">
        <v>1936</v>
      </c>
      <c r="FC289" s="52">
        <v>1897</v>
      </c>
      <c r="FD289" s="52">
        <v>2029</v>
      </c>
      <c r="FE289" s="52">
        <v>1874</v>
      </c>
      <c r="FF289" s="52">
        <v>1899</v>
      </c>
      <c r="FG289" s="52">
        <v>1925</v>
      </c>
      <c r="FH289" s="52">
        <v>1815</v>
      </c>
      <c r="FI289" s="52">
        <v>1799</v>
      </c>
      <c r="FJ289" s="52">
        <v>1832</v>
      </c>
      <c r="FK289" s="52">
        <v>1767</v>
      </c>
      <c r="FL289" s="52">
        <v>1803</v>
      </c>
      <c r="FM289" s="52">
        <v>1714</v>
      </c>
      <c r="FN289" s="52">
        <v>1784</v>
      </c>
      <c r="FO289" s="52">
        <v>1775</v>
      </c>
      <c r="FP289" s="52">
        <v>1827</v>
      </c>
      <c r="FQ289" s="52">
        <v>1787</v>
      </c>
      <c r="FR289" s="52">
        <v>1849</v>
      </c>
      <c r="FS289" s="52">
        <v>1911</v>
      </c>
      <c r="FT289" s="52">
        <v>2033</v>
      </c>
      <c r="FU289" s="52">
        <v>2400</v>
      </c>
      <c r="FV289" s="52">
        <v>1706</v>
      </c>
      <c r="FW289" s="52">
        <v>1584</v>
      </c>
      <c r="FX289" s="52">
        <v>1658</v>
      </c>
      <c r="FY289" s="52">
        <v>1498</v>
      </c>
      <c r="FZ289" s="52">
        <v>1317</v>
      </c>
      <c r="GA289" s="52">
        <v>1073</v>
      </c>
      <c r="GB289" s="52">
        <v>1109</v>
      </c>
      <c r="GC289" s="52">
        <v>1129</v>
      </c>
      <c r="GD289" s="52">
        <v>1064</v>
      </c>
      <c r="GE289" s="52">
        <v>1010</v>
      </c>
      <c r="GF289" s="52">
        <v>910</v>
      </c>
      <c r="GG289" s="52">
        <v>849</v>
      </c>
      <c r="GH289" s="52">
        <v>833</v>
      </c>
      <c r="GI289" s="52">
        <v>703</v>
      </c>
      <c r="GJ289" s="52">
        <v>634</v>
      </c>
      <c r="GK289" s="52">
        <v>599</v>
      </c>
      <c r="GL289" s="53">
        <v>2489</v>
      </c>
    </row>
    <row r="290" spans="1:194" s="1" customFormat="1" hidden="1" x14ac:dyDescent="0.25">
      <c r="A290" s="31" t="s">
        <v>247</v>
      </c>
      <c r="B290" s="1" t="s">
        <v>521</v>
      </c>
      <c r="C290" s="30" t="str">
        <f t="shared" si="104"/>
        <v>LA England - Eastbourne</v>
      </c>
      <c r="D290" s="51">
        <f t="shared" si="95"/>
        <v>39988</v>
      </c>
      <c r="E290" s="51">
        <f t="shared" si="96"/>
        <v>43411</v>
      </c>
      <c r="F290" s="52">
        <f t="shared" si="97"/>
        <v>103324</v>
      </c>
      <c r="G290" s="52">
        <f t="shared" si="98"/>
        <v>50247</v>
      </c>
      <c r="H290" s="53">
        <f t="shared" si="99"/>
        <v>53077</v>
      </c>
      <c r="I290" s="53">
        <f t="shared" si="100"/>
        <v>39988</v>
      </c>
      <c r="J290" s="53">
        <f t="shared" si="101"/>
        <v>43411</v>
      </c>
      <c r="K290" s="50">
        <f t="shared" si="102"/>
        <v>10259</v>
      </c>
      <c r="L290" s="51">
        <f t="shared" si="103"/>
        <v>9666</v>
      </c>
      <c r="M290" s="52">
        <v>451</v>
      </c>
      <c r="N290" s="52">
        <v>495</v>
      </c>
      <c r="O290" s="52">
        <v>532</v>
      </c>
      <c r="P290" s="52">
        <v>553</v>
      </c>
      <c r="Q290" s="52">
        <v>525</v>
      </c>
      <c r="R290" s="52">
        <v>559</v>
      </c>
      <c r="S290" s="52">
        <v>556</v>
      </c>
      <c r="T290" s="52">
        <v>635</v>
      </c>
      <c r="U290" s="52">
        <v>650</v>
      </c>
      <c r="V290" s="52">
        <v>602</v>
      </c>
      <c r="W290" s="52">
        <v>612</v>
      </c>
      <c r="X290" s="52">
        <v>644</v>
      </c>
      <c r="Y290" s="52">
        <v>564</v>
      </c>
      <c r="Z290" s="52">
        <v>645</v>
      </c>
      <c r="AA290" s="52">
        <v>568</v>
      </c>
      <c r="AB290" s="52">
        <v>531</v>
      </c>
      <c r="AC290" s="52">
        <v>566</v>
      </c>
      <c r="AD290" s="52">
        <v>571</v>
      </c>
      <c r="AE290" s="52">
        <v>518</v>
      </c>
      <c r="AF290" s="52">
        <v>577</v>
      </c>
      <c r="AG290" s="52">
        <v>571</v>
      </c>
      <c r="AH290" s="52">
        <v>619</v>
      </c>
      <c r="AI290" s="52">
        <v>633</v>
      </c>
      <c r="AJ290" s="52">
        <v>519</v>
      </c>
      <c r="AK290" s="52">
        <v>546</v>
      </c>
      <c r="AL290" s="52">
        <v>543</v>
      </c>
      <c r="AM290" s="52">
        <v>591</v>
      </c>
      <c r="AN290" s="52">
        <v>560</v>
      </c>
      <c r="AO290" s="52">
        <v>490</v>
      </c>
      <c r="AP290" s="52">
        <v>561</v>
      </c>
      <c r="AQ290" s="52">
        <v>501</v>
      </c>
      <c r="AR290" s="52">
        <v>564</v>
      </c>
      <c r="AS290" s="52">
        <v>534</v>
      </c>
      <c r="AT290" s="52">
        <v>566</v>
      </c>
      <c r="AU290" s="52">
        <v>546</v>
      </c>
      <c r="AV290" s="52">
        <v>592</v>
      </c>
      <c r="AW290" s="52">
        <v>591</v>
      </c>
      <c r="AX290" s="52">
        <v>607</v>
      </c>
      <c r="AY290" s="52">
        <v>588</v>
      </c>
      <c r="AZ290" s="52">
        <v>603</v>
      </c>
      <c r="BA290" s="52">
        <v>622</v>
      </c>
      <c r="BB290" s="52">
        <v>624</v>
      </c>
      <c r="BC290" s="52">
        <v>531</v>
      </c>
      <c r="BD290" s="52">
        <v>490</v>
      </c>
      <c r="BE290" s="52">
        <v>592</v>
      </c>
      <c r="BF290" s="52">
        <v>575</v>
      </c>
      <c r="BG290" s="52">
        <v>568</v>
      </c>
      <c r="BH290" s="52">
        <v>590</v>
      </c>
      <c r="BI290" s="52">
        <v>659</v>
      </c>
      <c r="BJ290" s="52">
        <v>688</v>
      </c>
      <c r="BK290" s="52">
        <v>617</v>
      </c>
      <c r="BL290" s="52">
        <v>714</v>
      </c>
      <c r="BM290" s="52">
        <v>706</v>
      </c>
      <c r="BN290" s="52">
        <v>730</v>
      </c>
      <c r="BO290" s="52">
        <v>693</v>
      </c>
      <c r="BP290" s="52">
        <v>675</v>
      </c>
      <c r="BQ290" s="52">
        <v>703</v>
      </c>
      <c r="BR290" s="52">
        <v>758</v>
      </c>
      <c r="BS290" s="52">
        <v>715</v>
      </c>
      <c r="BT290" s="52">
        <v>670</v>
      </c>
      <c r="BU290" s="52">
        <v>649</v>
      </c>
      <c r="BV290" s="52">
        <v>619</v>
      </c>
      <c r="BW290" s="52">
        <v>622</v>
      </c>
      <c r="BX290" s="52">
        <v>593</v>
      </c>
      <c r="BY290" s="52">
        <v>595</v>
      </c>
      <c r="BZ290" s="52">
        <v>489</v>
      </c>
      <c r="CA290" s="52">
        <v>544</v>
      </c>
      <c r="CB290" s="52">
        <v>520</v>
      </c>
      <c r="CC290" s="52">
        <v>549</v>
      </c>
      <c r="CD290" s="52">
        <v>593</v>
      </c>
      <c r="CE290" s="52">
        <v>605</v>
      </c>
      <c r="CF290" s="52">
        <v>651</v>
      </c>
      <c r="CG290" s="52">
        <v>679</v>
      </c>
      <c r="CH290" s="52">
        <v>744</v>
      </c>
      <c r="CI290" s="52">
        <v>597</v>
      </c>
      <c r="CJ290" s="52">
        <v>517</v>
      </c>
      <c r="CK290" s="52">
        <v>507</v>
      </c>
      <c r="CL290" s="52">
        <v>452</v>
      </c>
      <c r="CM290" s="52">
        <v>410</v>
      </c>
      <c r="CN290" s="52">
        <v>374</v>
      </c>
      <c r="CO290" s="52">
        <v>327</v>
      </c>
      <c r="CP290" s="52">
        <v>334</v>
      </c>
      <c r="CQ290" s="52">
        <v>371</v>
      </c>
      <c r="CR290" s="52">
        <v>326</v>
      </c>
      <c r="CS290" s="52">
        <v>292</v>
      </c>
      <c r="CT290" s="52">
        <v>248</v>
      </c>
      <c r="CU290" s="52">
        <v>225</v>
      </c>
      <c r="CV290" s="52">
        <v>193</v>
      </c>
      <c r="CW290" s="52">
        <v>185</v>
      </c>
      <c r="CX290" s="52">
        <v>175</v>
      </c>
      <c r="CY290" s="52">
        <v>663</v>
      </c>
      <c r="CZ290" s="52">
        <v>457</v>
      </c>
      <c r="DA290" s="52">
        <v>474</v>
      </c>
      <c r="DB290" s="52">
        <v>474</v>
      </c>
      <c r="DC290" s="52">
        <v>499</v>
      </c>
      <c r="DD290" s="52">
        <v>557</v>
      </c>
      <c r="DE290" s="52">
        <v>621</v>
      </c>
      <c r="DF290" s="52">
        <v>597</v>
      </c>
      <c r="DG290" s="52">
        <v>616</v>
      </c>
      <c r="DH290" s="52">
        <v>575</v>
      </c>
      <c r="DI290" s="52">
        <v>595</v>
      </c>
      <c r="DJ290" s="52">
        <v>557</v>
      </c>
      <c r="DK290" s="52">
        <v>521</v>
      </c>
      <c r="DL290" s="52">
        <v>502</v>
      </c>
      <c r="DM290" s="52">
        <v>517</v>
      </c>
      <c r="DN290" s="52">
        <v>517</v>
      </c>
      <c r="DO290" s="52">
        <v>565</v>
      </c>
      <c r="DP290" s="52">
        <v>563</v>
      </c>
      <c r="DQ290" s="52">
        <v>459</v>
      </c>
      <c r="DR290" s="52">
        <v>506</v>
      </c>
      <c r="DS290" s="52">
        <v>489</v>
      </c>
      <c r="DT290" s="52">
        <v>429</v>
      </c>
      <c r="DU290" s="52">
        <v>556</v>
      </c>
      <c r="DV290" s="52">
        <v>555</v>
      </c>
      <c r="DW290" s="52">
        <v>601</v>
      </c>
      <c r="DX290" s="52">
        <v>512</v>
      </c>
      <c r="DY290" s="52">
        <v>519</v>
      </c>
      <c r="DZ290" s="52">
        <v>475</v>
      </c>
      <c r="EA290" s="52">
        <v>459</v>
      </c>
      <c r="EB290" s="52">
        <v>563</v>
      </c>
      <c r="EC290" s="52">
        <v>511</v>
      </c>
      <c r="ED290" s="52">
        <v>535</v>
      </c>
      <c r="EE290" s="52">
        <v>440</v>
      </c>
      <c r="EF290" s="52">
        <v>485</v>
      </c>
      <c r="EG290" s="52">
        <v>534</v>
      </c>
      <c r="EH290" s="52">
        <v>590</v>
      </c>
      <c r="EI290" s="52">
        <v>556</v>
      </c>
      <c r="EJ290" s="52">
        <v>568</v>
      </c>
      <c r="EK290" s="52">
        <v>599</v>
      </c>
      <c r="EL290" s="52">
        <v>695</v>
      </c>
      <c r="EM290" s="52">
        <v>666</v>
      </c>
      <c r="EN290" s="52">
        <v>658</v>
      </c>
      <c r="EO290" s="52">
        <v>628</v>
      </c>
      <c r="EP290" s="52">
        <v>623</v>
      </c>
      <c r="EQ290" s="52">
        <v>585</v>
      </c>
      <c r="ER290" s="52">
        <v>607</v>
      </c>
      <c r="ES290" s="52">
        <v>583</v>
      </c>
      <c r="ET290" s="52">
        <v>606</v>
      </c>
      <c r="EU290" s="52">
        <v>678</v>
      </c>
      <c r="EV290" s="52">
        <v>694</v>
      </c>
      <c r="EW290" s="52">
        <v>692</v>
      </c>
      <c r="EX290" s="52">
        <v>685</v>
      </c>
      <c r="EY290" s="52">
        <v>717</v>
      </c>
      <c r="EZ290" s="52">
        <v>715</v>
      </c>
      <c r="FA290" s="52">
        <v>722</v>
      </c>
      <c r="FB290" s="52">
        <v>745</v>
      </c>
      <c r="FC290" s="52">
        <v>764</v>
      </c>
      <c r="FD290" s="52">
        <v>766</v>
      </c>
      <c r="FE290" s="52">
        <v>745</v>
      </c>
      <c r="FF290" s="52">
        <v>727</v>
      </c>
      <c r="FG290" s="52">
        <v>672</v>
      </c>
      <c r="FH290" s="52">
        <v>715</v>
      </c>
      <c r="FI290" s="52">
        <v>651</v>
      </c>
      <c r="FJ290" s="52">
        <v>699</v>
      </c>
      <c r="FK290" s="52">
        <v>632</v>
      </c>
      <c r="FL290" s="52">
        <v>667</v>
      </c>
      <c r="FM290" s="52">
        <v>622</v>
      </c>
      <c r="FN290" s="52">
        <v>687</v>
      </c>
      <c r="FO290" s="52">
        <v>655</v>
      </c>
      <c r="FP290" s="52">
        <v>622</v>
      </c>
      <c r="FQ290" s="52">
        <v>661</v>
      </c>
      <c r="FR290" s="52">
        <v>670</v>
      </c>
      <c r="FS290" s="52">
        <v>679</v>
      </c>
      <c r="FT290" s="52">
        <v>781</v>
      </c>
      <c r="FU290" s="52">
        <v>852</v>
      </c>
      <c r="FV290" s="52">
        <v>689</v>
      </c>
      <c r="FW290" s="52">
        <v>609</v>
      </c>
      <c r="FX290" s="52">
        <v>571</v>
      </c>
      <c r="FY290" s="52">
        <v>498</v>
      </c>
      <c r="FZ290" s="52">
        <v>522</v>
      </c>
      <c r="GA290" s="52">
        <v>418</v>
      </c>
      <c r="GB290" s="52">
        <v>422</v>
      </c>
      <c r="GC290" s="52">
        <v>450</v>
      </c>
      <c r="GD290" s="52">
        <v>454</v>
      </c>
      <c r="GE290" s="52">
        <v>438</v>
      </c>
      <c r="GF290" s="52">
        <v>395</v>
      </c>
      <c r="GG290" s="52">
        <v>350</v>
      </c>
      <c r="GH290" s="52">
        <v>352</v>
      </c>
      <c r="GI290" s="52">
        <v>313</v>
      </c>
      <c r="GJ290" s="52">
        <v>298</v>
      </c>
      <c r="GK290" s="52">
        <v>282</v>
      </c>
      <c r="GL290" s="53">
        <v>1302</v>
      </c>
    </row>
    <row r="291" spans="1:194" s="1" customFormat="1" hidden="1" x14ac:dyDescent="0.25">
      <c r="A291" s="31" t="s">
        <v>247</v>
      </c>
      <c r="B291" s="1" t="s">
        <v>522</v>
      </c>
      <c r="C291" s="30" t="str">
        <f t="shared" si="104"/>
        <v>LA England - Eastleigh</v>
      </c>
      <c r="D291" s="51">
        <f t="shared" si="95"/>
        <v>50989</v>
      </c>
      <c r="E291" s="51">
        <f t="shared" si="96"/>
        <v>55391</v>
      </c>
      <c r="F291" s="52">
        <f t="shared" si="97"/>
        <v>135520</v>
      </c>
      <c r="G291" s="52">
        <f t="shared" si="98"/>
        <v>65910</v>
      </c>
      <c r="H291" s="53">
        <f t="shared" si="99"/>
        <v>69610</v>
      </c>
      <c r="I291" s="53">
        <f t="shared" si="100"/>
        <v>50989</v>
      </c>
      <c r="J291" s="53">
        <f t="shared" si="101"/>
        <v>55391</v>
      </c>
      <c r="K291" s="50">
        <f t="shared" si="102"/>
        <v>14921</v>
      </c>
      <c r="L291" s="51">
        <f t="shared" si="103"/>
        <v>14219</v>
      </c>
      <c r="M291" s="52">
        <v>684</v>
      </c>
      <c r="N291" s="52">
        <v>710</v>
      </c>
      <c r="O291" s="52">
        <v>802</v>
      </c>
      <c r="P291" s="52">
        <v>771</v>
      </c>
      <c r="Q291" s="52">
        <v>826</v>
      </c>
      <c r="R291" s="52">
        <v>825</v>
      </c>
      <c r="S291" s="52">
        <v>850</v>
      </c>
      <c r="T291" s="52">
        <v>845</v>
      </c>
      <c r="U291" s="52">
        <v>876</v>
      </c>
      <c r="V291" s="52">
        <v>952</v>
      </c>
      <c r="W291" s="52">
        <v>917</v>
      </c>
      <c r="X291" s="52">
        <v>873</v>
      </c>
      <c r="Y291" s="52">
        <v>872</v>
      </c>
      <c r="Z291" s="52">
        <v>830</v>
      </c>
      <c r="AA291" s="52">
        <v>882</v>
      </c>
      <c r="AB291" s="52">
        <v>814</v>
      </c>
      <c r="AC291" s="52">
        <v>822</v>
      </c>
      <c r="AD291" s="52">
        <v>770</v>
      </c>
      <c r="AE291" s="52">
        <v>726</v>
      </c>
      <c r="AF291" s="52">
        <v>561</v>
      </c>
      <c r="AG291" s="52">
        <v>541</v>
      </c>
      <c r="AH291" s="52">
        <v>608</v>
      </c>
      <c r="AI291" s="52">
        <v>682</v>
      </c>
      <c r="AJ291" s="52">
        <v>719</v>
      </c>
      <c r="AK291" s="52">
        <v>753</v>
      </c>
      <c r="AL291" s="52">
        <v>686</v>
      </c>
      <c r="AM291" s="52">
        <v>721</v>
      </c>
      <c r="AN291" s="52">
        <v>735</v>
      </c>
      <c r="AO291" s="52">
        <v>806</v>
      </c>
      <c r="AP291" s="52">
        <v>828</v>
      </c>
      <c r="AQ291" s="52">
        <v>888</v>
      </c>
      <c r="AR291" s="52">
        <v>918</v>
      </c>
      <c r="AS291" s="52">
        <v>897</v>
      </c>
      <c r="AT291" s="52">
        <v>834</v>
      </c>
      <c r="AU291" s="52">
        <v>802</v>
      </c>
      <c r="AV291" s="52">
        <v>838</v>
      </c>
      <c r="AW291" s="52">
        <v>780</v>
      </c>
      <c r="AX291" s="52">
        <v>865</v>
      </c>
      <c r="AY291" s="52">
        <v>869</v>
      </c>
      <c r="AZ291" s="52">
        <v>868</v>
      </c>
      <c r="BA291" s="52">
        <v>932</v>
      </c>
      <c r="BB291" s="52">
        <v>839</v>
      </c>
      <c r="BC291" s="52">
        <v>808</v>
      </c>
      <c r="BD291" s="52">
        <v>788</v>
      </c>
      <c r="BE291" s="52">
        <v>843</v>
      </c>
      <c r="BF291" s="52">
        <v>847</v>
      </c>
      <c r="BG291" s="52">
        <v>853</v>
      </c>
      <c r="BH291" s="52">
        <v>863</v>
      </c>
      <c r="BI291" s="52">
        <v>911</v>
      </c>
      <c r="BJ291" s="52">
        <v>986</v>
      </c>
      <c r="BK291" s="52">
        <v>966</v>
      </c>
      <c r="BL291" s="52">
        <v>950</v>
      </c>
      <c r="BM291" s="52">
        <v>915</v>
      </c>
      <c r="BN291" s="52">
        <v>964</v>
      </c>
      <c r="BO291" s="52">
        <v>890</v>
      </c>
      <c r="BP291" s="52">
        <v>954</v>
      </c>
      <c r="BQ291" s="52">
        <v>956</v>
      </c>
      <c r="BR291" s="52">
        <v>892</v>
      </c>
      <c r="BS291" s="52">
        <v>837</v>
      </c>
      <c r="BT291" s="52">
        <v>828</v>
      </c>
      <c r="BU291" s="52">
        <v>864</v>
      </c>
      <c r="BV291" s="52">
        <v>849</v>
      </c>
      <c r="BW291" s="52">
        <v>795</v>
      </c>
      <c r="BX291" s="52">
        <v>748</v>
      </c>
      <c r="BY291" s="52">
        <v>778</v>
      </c>
      <c r="BZ291" s="52">
        <v>686</v>
      </c>
      <c r="CA291" s="52">
        <v>703</v>
      </c>
      <c r="CB291" s="52">
        <v>697</v>
      </c>
      <c r="CC291" s="52">
        <v>666</v>
      </c>
      <c r="CD291" s="52">
        <v>604</v>
      </c>
      <c r="CE291" s="52">
        <v>628</v>
      </c>
      <c r="CF291" s="52">
        <v>721</v>
      </c>
      <c r="CG291" s="52">
        <v>713</v>
      </c>
      <c r="CH291" s="52">
        <v>756</v>
      </c>
      <c r="CI291" s="52">
        <v>572</v>
      </c>
      <c r="CJ291" s="52">
        <v>549</v>
      </c>
      <c r="CK291" s="52">
        <v>542</v>
      </c>
      <c r="CL291" s="52">
        <v>491</v>
      </c>
      <c r="CM291" s="52">
        <v>388</v>
      </c>
      <c r="CN291" s="52">
        <v>389</v>
      </c>
      <c r="CO291" s="52">
        <v>406</v>
      </c>
      <c r="CP291" s="52">
        <v>326</v>
      </c>
      <c r="CQ291" s="52">
        <v>333</v>
      </c>
      <c r="CR291" s="52">
        <v>308</v>
      </c>
      <c r="CS291" s="52">
        <v>286</v>
      </c>
      <c r="CT291" s="52">
        <v>227</v>
      </c>
      <c r="CU291" s="52">
        <v>216</v>
      </c>
      <c r="CV291" s="52">
        <v>187</v>
      </c>
      <c r="CW291" s="52">
        <v>147</v>
      </c>
      <c r="CX291" s="52">
        <v>147</v>
      </c>
      <c r="CY291" s="52">
        <v>520</v>
      </c>
      <c r="CZ291" s="52">
        <v>703</v>
      </c>
      <c r="DA291" s="52">
        <v>744</v>
      </c>
      <c r="DB291" s="52">
        <v>689</v>
      </c>
      <c r="DC291" s="52">
        <v>778</v>
      </c>
      <c r="DD291" s="52">
        <v>781</v>
      </c>
      <c r="DE291" s="52">
        <v>797</v>
      </c>
      <c r="DF291" s="52">
        <v>805</v>
      </c>
      <c r="DG291" s="52">
        <v>826</v>
      </c>
      <c r="DH291" s="52">
        <v>864</v>
      </c>
      <c r="DI291" s="52">
        <v>847</v>
      </c>
      <c r="DJ291" s="52">
        <v>862</v>
      </c>
      <c r="DK291" s="52">
        <v>875</v>
      </c>
      <c r="DL291" s="52">
        <v>852</v>
      </c>
      <c r="DM291" s="52">
        <v>837</v>
      </c>
      <c r="DN291" s="52">
        <v>811</v>
      </c>
      <c r="DO291" s="52">
        <v>692</v>
      </c>
      <c r="DP291" s="52">
        <v>748</v>
      </c>
      <c r="DQ291" s="52">
        <v>708</v>
      </c>
      <c r="DR291" s="52">
        <v>653</v>
      </c>
      <c r="DS291" s="52">
        <v>556</v>
      </c>
      <c r="DT291" s="52">
        <v>497</v>
      </c>
      <c r="DU291" s="52">
        <v>538</v>
      </c>
      <c r="DV291" s="52">
        <v>586</v>
      </c>
      <c r="DW291" s="52">
        <v>671</v>
      </c>
      <c r="DX291" s="52">
        <v>737</v>
      </c>
      <c r="DY291" s="52">
        <v>776</v>
      </c>
      <c r="DZ291" s="52">
        <v>727</v>
      </c>
      <c r="EA291" s="52">
        <v>810</v>
      </c>
      <c r="EB291" s="52">
        <v>847</v>
      </c>
      <c r="EC291" s="52">
        <v>1004</v>
      </c>
      <c r="ED291" s="52">
        <v>937</v>
      </c>
      <c r="EE291" s="52">
        <v>948</v>
      </c>
      <c r="EF291" s="52">
        <v>1045</v>
      </c>
      <c r="EG291" s="52">
        <v>965</v>
      </c>
      <c r="EH291" s="52">
        <v>882</v>
      </c>
      <c r="EI291" s="52">
        <v>981</v>
      </c>
      <c r="EJ291" s="52">
        <v>950</v>
      </c>
      <c r="EK291" s="52">
        <v>881</v>
      </c>
      <c r="EL291" s="52">
        <v>932</v>
      </c>
      <c r="EM291" s="52">
        <v>1002</v>
      </c>
      <c r="EN291" s="52">
        <v>1006</v>
      </c>
      <c r="EO291" s="52">
        <v>931</v>
      </c>
      <c r="EP291" s="52">
        <v>881</v>
      </c>
      <c r="EQ291" s="52">
        <v>894</v>
      </c>
      <c r="ER291" s="52">
        <v>882</v>
      </c>
      <c r="ES291" s="52">
        <v>902</v>
      </c>
      <c r="ET291" s="52">
        <v>935</v>
      </c>
      <c r="EU291" s="52">
        <v>951</v>
      </c>
      <c r="EV291" s="52">
        <v>932</v>
      </c>
      <c r="EW291" s="52">
        <v>939</v>
      </c>
      <c r="EX291" s="52">
        <v>924</v>
      </c>
      <c r="EY291" s="52">
        <v>977</v>
      </c>
      <c r="EZ291" s="52">
        <v>945</v>
      </c>
      <c r="FA291" s="52">
        <v>949</v>
      </c>
      <c r="FB291" s="52">
        <v>975</v>
      </c>
      <c r="FC291" s="52">
        <v>1053</v>
      </c>
      <c r="FD291" s="52">
        <v>954</v>
      </c>
      <c r="FE291" s="52">
        <v>985</v>
      </c>
      <c r="FF291" s="52">
        <v>924</v>
      </c>
      <c r="FG291" s="52">
        <v>944</v>
      </c>
      <c r="FH291" s="52">
        <v>862</v>
      </c>
      <c r="FI291" s="52">
        <v>828</v>
      </c>
      <c r="FJ291" s="52">
        <v>774</v>
      </c>
      <c r="FK291" s="52">
        <v>813</v>
      </c>
      <c r="FL291" s="52">
        <v>750</v>
      </c>
      <c r="FM291" s="52">
        <v>740</v>
      </c>
      <c r="FN291" s="52">
        <v>735</v>
      </c>
      <c r="FO291" s="52">
        <v>735</v>
      </c>
      <c r="FP291" s="52">
        <v>713</v>
      </c>
      <c r="FQ291" s="52">
        <v>708</v>
      </c>
      <c r="FR291" s="52">
        <v>745</v>
      </c>
      <c r="FS291" s="52">
        <v>760</v>
      </c>
      <c r="FT291" s="52">
        <v>800</v>
      </c>
      <c r="FU291" s="52">
        <v>818</v>
      </c>
      <c r="FV291" s="52">
        <v>628</v>
      </c>
      <c r="FW291" s="52">
        <v>624</v>
      </c>
      <c r="FX291" s="52">
        <v>613</v>
      </c>
      <c r="FY291" s="52">
        <v>531</v>
      </c>
      <c r="FZ291" s="52">
        <v>523</v>
      </c>
      <c r="GA291" s="52">
        <v>414</v>
      </c>
      <c r="GB291" s="52">
        <v>466</v>
      </c>
      <c r="GC291" s="52">
        <v>468</v>
      </c>
      <c r="GD291" s="52">
        <v>465</v>
      </c>
      <c r="GE291" s="52">
        <v>392</v>
      </c>
      <c r="GF291" s="52">
        <v>358</v>
      </c>
      <c r="GG291" s="52">
        <v>327</v>
      </c>
      <c r="GH291" s="52">
        <v>305</v>
      </c>
      <c r="GI291" s="52">
        <v>253</v>
      </c>
      <c r="GJ291" s="52">
        <v>224</v>
      </c>
      <c r="GK291" s="52">
        <v>247</v>
      </c>
      <c r="GL291" s="53">
        <v>964</v>
      </c>
    </row>
    <row r="292" spans="1:194" s="1" customFormat="1" hidden="1" x14ac:dyDescent="0.25">
      <c r="A292" s="31" t="s">
        <v>247</v>
      </c>
      <c r="B292" s="1" t="s">
        <v>523</v>
      </c>
      <c r="C292" s="30" t="str">
        <f t="shared" si="104"/>
        <v>LA England - Eden</v>
      </c>
      <c r="D292" s="51">
        <f t="shared" si="95"/>
        <v>21918</v>
      </c>
      <c r="E292" s="51">
        <f t="shared" si="96"/>
        <v>22701</v>
      </c>
      <c r="F292" s="52">
        <f t="shared" si="97"/>
        <v>53754</v>
      </c>
      <c r="G292" s="52">
        <f t="shared" si="98"/>
        <v>26685</v>
      </c>
      <c r="H292" s="53">
        <f t="shared" si="99"/>
        <v>27069</v>
      </c>
      <c r="I292" s="53">
        <f t="shared" si="100"/>
        <v>21918</v>
      </c>
      <c r="J292" s="53">
        <f t="shared" si="101"/>
        <v>22701</v>
      </c>
      <c r="K292" s="50">
        <f t="shared" si="102"/>
        <v>4767</v>
      </c>
      <c r="L292" s="51">
        <f t="shared" si="103"/>
        <v>4368</v>
      </c>
      <c r="M292" s="52">
        <v>235</v>
      </c>
      <c r="N292" s="52">
        <v>207</v>
      </c>
      <c r="O292" s="52">
        <v>213</v>
      </c>
      <c r="P292" s="52">
        <v>233</v>
      </c>
      <c r="Q292" s="52">
        <v>229</v>
      </c>
      <c r="R292" s="52">
        <v>267</v>
      </c>
      <c r="S292" s="52">
        <v>258</v>
      </c>
      <c r="T292" s="52">
        <v>316</v>
      </c>
      <c r="U292" s="52">
        <v>266</v>
      </c>
      <c r="V292" s="52">
        <v>275</v>
      </c>
      <c r="W292" s="52">
        <v>277</v>
      </c>
      <c r="X292" s="52">
        <v>282</v>
      </c>
      <c r="Y292" s="52">
        <v>289</v>
      </c>
      <c r="Z292" s="52">
        <v>294</v>
      </c>
      <c r="AA292" s="52">
        <v>295</v>
      </c>
      <c r="AB292" s="52">
        <v>295</v>
      </c>
      <c r="AC292" s="52">
        <v>293</v>
      </c>
      <c r="AD292" s="52">
        <v>243</v>
      </c>
      <c r="AE292" s="52">
        <v>248</v>
      </c>
      <c r="AF292" s="52">
        <v>185</v>
      </c>
      <c r="AG292" s="52">
        <v>230</v>
      </c>
      <c r="AH292" s="52">
        <v>223</v>
      </c>
      <c r="AI292" s="52">
        <v>220</v>
      </c>
      <c r="AJ292" s="52">
        <v>271</v>
      </c>
      <c r="AK292" s="52">
        <v>274</v>
      </c>
      <c r="AL292" s="52">
        <v>253</v>
      </c>
      <c r="AM292" s="52">
        <v>259</v>
      </c>
      <c r="AN292" s="52">
        <v>267</v>
      </c>
      <c r="AO292" s="52">
        <v>299</v>
      </c>
      <c r="AP292" s="52">
        <v>305</v>
      </c>
      <c r="AQ292" s="52">
        <v>273</v>
      </c>
      <c r="AR292" s="52">
        <v>255</v>
      </c>
      <c r="AS292" s="52">
        <v>234</v>
      </c>
      <c r="AT292" s="52">
        <v>276</v>
      </c>
      <c r="AU292" s="52">
        <v>243</v>
      </c>
      <c r="AV292" s="52">
        <v>260</v>
      </c>
      <c r="AW292" s="52">
        <v>243</v>
      </c>
      <c r="AX292" s="52">
        <v>249</v>
      </c>
      <c r="AY292" s="52">
        <v>228</v>
      </c>
      <c r="AZ292" s="52">
        <v>276</v>
      </c>
      <c r="BA292" s="52">
        <v>266</v>
      </c>
      <c r="BB292" s="52">
        <v>268</v>
      </c>
      <c r="BC292" s="52">
        <v>226</v>
      </c>
      <c r="BD292" s="52">
        <v>217</v>
      </c>
      <c r="BE292" s="52">
        <v>263</v>
      </c>
      <c r="BF292" s="52">
        <v>283</v>
      </c>
      <c r="BG292" s="52">
        <v>304</v>
      </c>
      <c r="BH292" s="52">
        <v>317</v>
      </c>
      <c r="BI292" s="52">
        <v>349</v>
      </c>
      <c r="BJ292" s="52">
        <v>357</v>
      </c>
      <c r="BK292" s="52">
        <v>381</v>
      </c>
      <c r="BL292" s="52">
        <v>451</v>
      </c>
      <c r="BM292" s="52">
        <v>426</v>
      </c>
      <c r="BN292" s="52">
        <v>410</v>
      </c>
      <c r="BO292" s="52">
        <v>424</v>
      </c>
      <c r="BP292" s="52">
        <v>494</v>
      </c>
      <c r="BQ292" s="52">
        <v>464</v>
      </c>
      <c r="BR292" s="52">
        <v>456</v>
      </c>
      <c r="BS292" s="52">
        <v>440</v>
      </c>
      <c r="BT292" s="52">
        <v>413</v>
      </c>
      <c r="BU292" s="52">
        <v>477</v>
      </c>
      <c r="BV292" s="52">
        <v>417</v>
      </c>
      <c r="BW292" s="52">
        <v>450</v>
      </c>
      <c r="BX292" s="52">
        <v>402</v>
      </c>
      <c r="BY292" s="52">
        <v>372</v>
      </c>
      <c r="BZ292" s="52">
        <v>388</v>
      </c>
      <c r="CA292" s="52">
        <v>430</v>
      </c>
      <c r="CB292" s="52">
        <v>389</v>
      </c>
      <c r="CC292" s="52">
        <v>385</v>
      </c>
      <c r="CD292" s="52">
        <v>451</v>
      </c>
      <c r="CE292" s="52">
        <v>401</v>
      </c>
      <c r="CF292" s="52">
        <v>375</v>
      </c>
      <c r="CG292" s="52">
        <v>417</v>
      </c>
      <c r="CH292" s="52">
        <v>435</v>
      </c>
      <c r="CI292" s="52">
        <v>356</v>
      </c>
      <c r="CJ292" s="52">
        <v>307</v>
      </c>
      <c r="CK292" s="52">
        <v>316</v>
      </c>
      <c r="CL292" s="52">
        <v>287</v>
      </c>
      <c r="CM292" s="52">
        <v>230</v>
      </c>
      <c r="CN292" s="52">
        <v>223</v>
      </c>
      <c r="CO292" s="52">
        <v>234</v>
      </c>
      <c r="CP292" s="52">
        <v>207</v>
      </c>
      <c r="CQ292" s="52">
        <v>175</v>
      </c>
      <c r="CR292" s="52">
        <v>152</v>
      </c>
      <c r="CS292" s="52">
        <v>162</v>
      </c>
      <c r="CT292" s="52">
        <v>112</v>
      </c>
      <c r="CU292" s="52">
        <v>98</v>
      </c>
      <c r="CV292" s="52">
        <v>107</v>
      </c>
      <c r="CW292" s="52">
        <v>112</v>
      </c>
      <c r="CX292" s="52">
        <v>60</v>
      </c>
      <c r="CY292" s="52">
        <v>211</v>
      </c>
      <c r="CZ292" s="52">
        <v>176</v>
      </c>
      <c r="DA292" s="52">
        <v>192</v>
      </c>
      <c r="DB292" s="52">
        <v>209</v>
      </c>
      <c r="DC292" s="52">
        <v>216</v>
      </c>
      <c r="DD292" s="52">
        <v>237</v>
      </c>
      <c r="DE292" s="52">
        <v>212</v>
      </c>
      <c r="DF292" s="52">
        <v>235</v>
      </c>
      <c r="DG292" s="52">
        <v>275</v>
      </c>
      <c r="DH292" s="52">
        <v>226</v>
      </c>
      <c r="DI292" s="52">
        <v>259</v>
      </c>
      <c r="DJ292" s="52">
        <v>290</v>
      </c>
      <c r="DK292" s="52">
        <v>246</v>
      </c>
      <c r="DL292" s="52">
        <v>274</v>
      </c>
      <c r="DM292" s="52">
        <v>256</v>
      </c>
      <c r="DN292" s="52">
        <v>273</v>
      </c>
      <c r="DO292" s="52">
        <v>259</v>
      </c>
      <c r="DP292" s="52">
        <v>276</v>
      </c>
      <c r="DQ292" s="52">
        <v>257</v>
      </c>
      <c r="DR292" s="52">
        <v>239</v>
      </c>
      <c r="DS292" s="52">
        <v>164</v>
      </c>
      <c r="DT292" s="52">
        <v>183</v>
      </c>
      <c r="DU292" s="52">
        <v>203</v>
      </c>
      <c r="DV292" s="52">
        <v>204</v>
      </c>
      <c r="DW292" s="52">
        <v>228</v>
      </c>
      <c r="DX292" s="52">
        <v>214</v>
      </c>
      <c r="DY292" s="52">
        <v>188</v>
      </c>
      <c r="DZ292" s="52">
        <v>263</v>
      </c>
      <c r="EA292" s="52">
        <v>242</v>
      </c>
      <c r="EB292" s="52">
        <v>245</v>
      </c>
      <c r="EC292" s="52">
        <v>253</v>
      </c>
      <c r="ED292" s="52">
        <v>253</v>
      </c>
      <c r="EE292" s="52">
        <v>230</v>
      </c>
      <c r="EF292" s="52">
        <v>215</v>
      </c>
      <c r="EG292" s="52">
        <v>247</v>
      </c>
      <c r="EH292" s="52">
        <v>262</v>
      </c>
      <c r="EI292" s="52">
        <v>262</v>
      </c>
      <c r="EJ292" s="52">
        <v>229</v>
      </c>
      <c r="EK292" s="52">
        <v>264</v>
      </c>
      <c r="EL292" s="52">
        <v>300</v>
      </c>
      <c r="EM292" s="52">
        <v>254</v>
      </c>
      <c r="EN292" s="52">
        <v>278</v>
      </c>
      <c r="EO292" s="52">
        <v>286</v>
      </c>
      <c r="EP292" s="52">
        <v>270</v>
      </c>
      <c r="EQ292" s="52">
        <v>280</v>
      </c>
      <c r="ER292" s="52">
        <v>298</v>
      </c>
      <c r="ES292" s="52">
        <v>259</v>
      </c>
      <c r="ET292" s="52">
        <v>338</v>
      </c>
      <c r="EU292" s="52">
        <v>341</v>
      </c>
      <c r="EV292" s="52">
        <v>372</v>
      </c>
      <c r="EW292" s="52">
        <v>424</v>
      </c>
      <c r="EX292" s="52">
        <v>429</v>
      </c>
      <c r="EY292" s="52">
        <v>456</v>
      </c>
      <c r="EZ292" s="52">
        <v>483</v>
      </c>
      <c r="FA292" s="52">
        <v>420</v>
      </c>
      <c r="FB292" s="52">
        <v>462</v>
      </c>
      <c r="FC292" s="52">
        <v>476</v>
      </c>
      <c r="FD292" s="52">
        <v>484</v>
      </c>
      <c r="FE292" s="52">
        <v>465</v>
      </c>
      <c r="FF292" s="52">
        <v>492</v>
      </c>
      <c r="FG292" s="52">
        <v>464</v>
      </c>
      <c r="FH292" s="52">
        <v>434</v>
      </c>
      <c r="FI292" s="52">
        <v>449</v>
      </c>
      <c r="FJ292" s="52">
        <v>466</v>
      </c>
      <c r="FK292" s="52">
        <v>403</v>
      </c>
      <c r="FL292" s="52">
        <v>401</v>
      </c>
      <c r="FM292" s="52">
        <v>431</v>
      </c>
      <c r="FN292" s="52">
        <v>352</v>
      </c>
      <c r="FO292" s="52">
        <v>393</v>
      </c>
      <c r="FP292" s="52">
        <v>375</v>
      </c>
      <c r="FQ292" s="52">
        <v>428</v>
      </c>
      <c r="FR292" s="52">
        <v>393</v>
      </c>
      <c r="FS292" s="52">
        <v>374</v>
      </c>
      <c r="FT292" s="52">
        <v>441</v>
      </c>
      <c r="FU292" s="52">
        <v>419</v>
      </c>
      <c r="FV292" s="52">
        <v>336</v>
      </c>
      <c r="FW292" s="52">
        <v>334</v>
      </c>
      <c r="FX292" s="52">
        <v>337</v>
      </c>
      <c r="FY292" s="52">
        <v>279</v>
      </c>
      <c r="FZ292" s="52">
        <v>247</v>
      </c>
      <c r="GA292" s="52">
        <v>210</v>
      </c>
      <c r="GB292" s="52">
        <v>215</v>
      </c>
      <c r="GC292" s="52">
        <v>252</v>
      </c>
      <c r="GD292" s="52">
        <v>240</v>
      </c>
      <c r="GE292" s="52">
        <v>191</v>
      </c>
      <c r="GF292" s="52">
        <v>183</v>
      </c>
      <c r="GG292" s="52">
        <v>165</v>
      </c>
      <c r="GH292" s="52">
        <v>125</v>
      </c>
      <c r="GI292" s="52">
        <v>132</v>
      </c>
      <c r="GJ292" s="52">
        <v>106</v>
      </c>
      <c r="GK292" s="52">
        <v>128</v>
      </c>
      <c r="GL292" s="53">
        <v>543</v>
      </c>
    </row>
    <row r="293" spans="1:194" s="1" customFormat="1" hidden="1" x14ac:dyDescent="0.25">
      <c r="A293" s="31" t="s">
        <v>247</v>
      </c>
      <c r="B293" s="1" t="s">
        <v>524</v>
      </c>
      <c r="C293" s="30" t="str">
        <f t="shared" si="104"/>
        <v>LA England - Elmbridge</v>
      </c>
      <c r="D293" s="51">
        <f t="shared" si="95"/>
        <v>49113</v>
      </c>
      <c r="E293" s="51">
        <f t="shared" si="96"/>
        <v>54130</v>
      </c>
      <c r="F293" s="52">
        <f t="shared" si="97"/>
        <v>137215</v>
      </c>
      <c r="G293" s="52">
        <f t="shared" si="98"/>
        <v>66477</v>
      </c>
      <c r="H293" s="53">
        <f t="shared" si="99"/>
        <v>70738</v>
      </c>
      <c r="I293" s="53">
        <f t="shared" si="100"/>
        <v>49113</v>
      </c>
      <c r="J293" s="53">
        <f t="shared" si="101"/>
        <v>54130</v>
      </c>
      <c r="K293" s="50">
        <f t="shared" si="102"/>
        <v>17364</v>
      </c>
      <c r="L293" s="51">
        <f t="shared" si="103"/>
        <v>16608</v>
      </c>
      <c r="M293" s="52">
        <v>783</v>
      </c>
      <c r="N293" s="52">
        <v>833</v>
      </c>
      <c r="O293" s="52">
        <v>897</v>
      </c>
      <c r="P293" s="52">
        <v>960</v>
      </c>
      <c r="Q293" s="52">
        <v>976</v>
      </c>
      <c r="R293" s="52">
        <v>937</v>
      </c>
      <c r="S293" s="52">
        <v>1024</v>
      </c>
      <c r="T293" s="52">
        <v>1024</v>
      </c>
      <c r="U293" s="52">
        <v>1112</v>
      </c>
      <c r="V293" s="52">
        <v>1138</v>
      </c>
      <c r="W293" s="52">
        <v>1101</v>
      </c>
      <c r="X293" s="52">
        <v>983</v>
      </c>
      <c r="Y293" s="52">
        <v>1045</v>
      </c>
      <c r="Z293" s="52">
        <v>1011</v>
      </c>
      <c r="AA293" s="52">
        <v>971</v>
      </c>
      <c r="AB293" s="52">
        <v>906</v>
      </c>
      <c r="AC293" s="52">
        <v>856</v>
      </c>
      <c r="AD293" s="52">
        <v>807</v>
      </c>
      <c r="AE293" s="52">
        <v>864</v>
      </c>
      <c r="AF293" s="52">
        <v>446</v>
      </c>
      <c r="AG293" s="52">
        <v>398</v>
      </c>
      <c r="AH293" s="52">
        <v>435</v>
      </c>
      <c r="AI293" s="52">
        <v>514</v>
      </c>
      <c r="AJ293" s="52">
        <v>637</v>
      </c>
      <c r="AK293" s="52">
        <v>654</v>
      </c>
      <c r="AL293" s="52">
        <v>577</v>
      </c>
      <c r="AM293" s="52">
        <v>544</v>
      </c>
      <c r="AN293" s="52">
        <v>533</v>
      </c>
      <c r="AO293" s="52">
        <v>479</v>
      </c>
      <c r="AP293" s="52">
        <v>458</v>
      </c>
      <c r="AQ293" s="52">
        <v>556</v>
      </c>
      <c r="AR293" s="52">
        <v>511</v>
      </c>
      <c r="AS293" s="52">
        <v>565</v>
      </c>
      <c r="AT293" s="52">
        <v>590</v>
      </c>
      <c r="AU293" s="52">
        <v>636</v>
      </c>
      <c r="AV293" s="52">
        <v>624</v>
      </c>
      <c r="AW293" s="52">
        <v>675</v>
      </c>
      <c r="AX293" s="52">
        <v>678</v>
      </c>
      <c r="AY293" s="52">
        <v>866</v>
      </c>
      <c r="AZ293" s="52">
        <v>871</v>
      </c>
      <c r="BA293" s="52">
        <v>983</v>
      </c>
      <c r="BB293" s="52">
        <v>1079</v>
      </c>
      <c r="BC293" s="52">
        <v>1059</v>
      </c>
      <c r="BD293" s="52">
        <v>1154</v>
      </c>
      <c r="BE293" s="52">
        <v>1003</v>
      </c>
      <c r="BF293" s="52">
        <v>1072</v>
      </c>
      <c r="BG293" s="52">
        <v>1036</v>
      </c>
      <c r="BH293" s="52">
        <v>1148</v>
      </c>
      <c r="BI293" s="52">
        <v>1082</v>
      </c>
      <c r="BJ293" s="52">
        <v>1059</v>
      </c>
      <c r="BK293" s="52">
        <v>1118</v>
      </c>
      <c r="BL293" s="52">
        <v>1049</v>
      </c>
      <c r="BM293" s="52">
        <v>1026</v>
      </c>
      <c r="BN293" s="52">
        <v>1050</v>
      </c>
      <c r="BO293" s="52">
        <v>1046</v>
      </c>
      <c r="BP293" s="52">
        <v>1155</v>
      </c>
      <c r="BQ293" s="52">
        <v>966</v>
      </c>
      <c r="BR293" s="52">
        <v>1025</v>
      </c>
      <c r="BS293" s="52">
        <v>974</v>
      </c>
      <c r="BT293" s="52">
        <v>913</v>
      </c>
      <c r="BU293" s="52">
        <v>786</v>
      </c>
      <c r="BV293" s="52">
        <v>757</v>
      </c>
      <c r="BW293" s="52">
        <v>718</v>
      </c>
      <c r="BX293" s="52">
        <v>721</v>
      </c>
      <c r="BY293" s="52">
        <v>647</v>
      </c>
      <c r="BZ293" s="52">
        <v>637</v>
      </c>
      <c r="CA293" s="52">
        <v>618</v>
      </c>
      <c r="CB293" s="52">
        <v>587</v>
      </c>
      <c r="CC293" s="52">
        <v>610</v>
      </c>
      <c r="CD293" s="52">
        <v>578</v>
      </c>
      <c r="CE293" s="52">
        <v>566</v>
      </c>
      <c r="CF293" s="52">
        <v>592</v>
      </c>
      <c r="CG293" s="52">
        <v>622</v>
      </c>
      <c r="CH293" s="52">
        <v>658</v>
      </c>
      <c r="CI293" s="52">
        <v>577</v>
      </c>
      <c r="CJ293" s="52">
        <v>490</v>
      </c>
      <c r="CK293" s="52">
        <v>470</v>
      </c>
      <c r="CL293" s="52">
        <v>455</v>
      </c>
      <c r="CM293" s="52">
        <v>349</v>
      </c>
      <c r="CN293" s="52">
        <v>332</v>
      </c>
      <c r="CO293" s="52">
        <v>288</v>
      </c>
      <c r="CP293" s="52">
        <v>365</v>
      </c>
      <c r="CQ293" s="52">
        <v>302</v>
      </c>
      <c r="CR293" s="52">
        <v>309</v>
      </c>
      <c r="CS293" s="52">
        <v>286</v>
      </c>
      <c r="CT293" s="52">
        <v>254</v>
      </c>
      <c r="CU293" s="52">
        <v>239</v>
      </c>
      <c r="CV293" s="52">
        <v>195</v>
      </c>
      <c r="CW293" s="52">
        <v>196</v>
      </c>
      <c r="CX293" s="52">
        <v>153</v>
      </c>
      <c r="CY293" s="52">
        <v>648</v>
      </c>
      <c r="CZ293" s="52">
        <v>744</v>
      </c>
      <c r="DA293" s="52">
        <v>772</v>
      </c>
      <c r="DB293" s="52">
        <v>876</v>
      </c>
      <c r="DC293" s="52">
        <v>900</v>
      </c>
      <c r="DD293" s="52">
        <v>957</v>
      </c>
      <c r="DE293" s="52">
        <v>980</v>
      </c>
      <c r="DF293" s="52">
        <v>980</v>
      </c>
      <c r="DG293" s="52">
        <v>1002</v>
      </c>
      <c r="DH293" s="52">
        <v>1119</v>
      </c>
      <c r="DI293" s="52">
        <v>1075</v>
      </c>
      <c r="DJ293" s="52">
        <v>1025</v>
      </c>
      <c r="DK293" s="52">
        <v>935</v>
      </c>
      <c r="DL293" s="52">
        <v>967</v>
      </c>
      <c r="DM293" s="52">
        <v>878</v>
      </c>
      <c r="DN293" s="52">
        <v>856</v>
      </c>
      <c r="DO293" s="52">
        <v>870</v>
      </c>
      <c r="DP293" s="52">
        <v>882</v>
      </c>
      <c r="DQ293" s="52">
        <v>790</v>
      </c>
      <c r="DR293" s="52">
        <v>768</v>
      </c>
      <c r="DS293" s="52">
        <v>410</v>
      </c>
      <c r="DT293" s="52">
        <v>282</v>
      </c>
      <c r="DU293" s="52">
        <v>394</v>
      </c>
      <c r="DV293" s="52">
        <v>562</v>
      </c>
      <c r="DW293" s="52">
        <v>590</v>
      </c>
      <c r="DX293" s="52">
        <v>617</v>
      </c>
      <c r="DY293" s="52">
        <v>550</v>
      </c>
      <c r="DZ293" s="52">
        <v>543</v>
      </c>
      <c r="EA293" s="52">
        <v>471</v>
      </c>
      <c r="EB293" s="52">
        <v>474</v>
      </c>
      <c r="EC293" s="52">
        <v>524</v>
      </c>
      <c r="ED293" s="52">
        <v>549</v>
      </c>
      <c r="EE293" s="52">
        <v>544</v>
      </c>
      <c r="EF293" s="52">
        <v>639</v>
      </c>
      <c r="EG293" s="52">
        <v>723</v>
      </c>
      <c r="EH293" s="52">
        <v>755</v>
      </c>
      <c r="EI293" s="52">
        <v>770</v>
      </c>
      <c r="EJ293" s="52">
        <v>786</v>
      </c>
      <c r="EK293" s="52">
        <v>1054</v>
      </c>
      <c r="EL293" s="52">
        <v>1054</v>
      </c>
      <c r="EM293" s="52">
        <v>1145</v>
      </c>
      <c r="EN293" s="52">
        <v>1095</v>
      </c>
      <c r="EO293" s="52">
        <v>1134</v>
      </c>
      <c r="EP293" s="52">
        <v>1112</v>
      </c>
      <c r="EQ293" s="52">
        <v>1156</v>
      </c>
      <c r="ER293" s="52">
        <v>1077</v>
      </c>
      <c r="ES293" s="52">
        <v>1158</v>
      </c>
      <c r="ET293" s="52">
        <v>1090</v>
      </c>
      <c r="EU293" s="52">
        <v>1195</v>
      </c>
      <c r="EV293" s="52">
        <v>1105</v>
      </c>
      <c r="EW293" s="52">
        <v>1171</v>
      </c>
      <c r="EX293" s="52">
        <v>1079</v>
      </c>
      <c r="EY293" s="52">
        <v>1127</v>
      </c>
      <c r="EZ293" s="52">
        <v>1150</v>
      </c>
      <c r="FA293" s="52">
        <v>1072</v>
      </c>
      <c r="FB293" s="52">
        <v>1020</v>
      </c>
      <c r="FC293" s="52">
        <v>1089</v>
      </c>
      <c r="FD293" s="52">
        <v>1007</v>
      </c>
      <c r="FE293" s="52">
        <v>1052</v>
      </c>
      <c r="FF293" s="52">
        <v>958</v>
      </c>
      <c r="FG293" s="52">
        <v>964</v>
      </c>
      <c r="FH293" s="52">
        <v>879</v>
      </c>
      <c r="FI293" s="52">
        <v>860</v>
      </c>
      <c r="FJ293" s="52">
        <v>830</v>
      </c>
      <c r="FK293" s="52">
        <v>678</v>
      </c>
      <c r="FL293" s="52">
        <v>659</v>
      </c>
      <c r="FM293" s="52">
        <v>659</v>
      </c>
      <c r="FN293" s="52">
        <v>633</v>
      </c>
      <c r="FO293" s="52">
        <v>734</v>
      </c>
      <c r="FP293" s="52">
        <v>652</v>
      </c>
      <c r="FQ293" s="52">
        <v>682</v>
      </c>
      <c r="FR293" s="52">
        <v>655</v>
      </c>
      <c r="FS293" s="52">
        <v>692</v>
      </c>
      <c r="FT293" s="52">
        <v>755</v>
      </c>
      <c r="FU293" s="52">
        <v>791</v>
      </c>
      <c r="FV293" s="52">
        <v>608</v>
      </c>
      <c r="FW293" s="52">
        <v>573</v>
      </c>
      <c r="FX293" s="52">
        <v>585</v>
      </c>
      <c r="FY293" s="52">
        <v>546</v>
      </c>
      <c r="FZ293" s="52">
        <v>475</v>
      </c>
      <c r="GA293" s="52">
        <v>440</v>
      </c>
      <c r="GB293" s="52">
        <v>453</v>
      </c>
      <c r="GC293" s="52">
        <v>439</v>
      </c>
      <c r="GD293" s="52">
        <v>442</v>
      </c>
      <c r="GE293" s="52">
        <v>403</v>
      </c>
      <c r="GF293" s="52">
        <v>362</v>
      </c>
      <c r="GG293" s="52">
        <v>353</v>
      </c>
      <c r="GH293" s="52">
        <v>318</v>
      </c>
      <c r="GI293" s="52">
        <v>271</v>
      </c>
      <c r="GJ293" s="52">
        <v>246</v>
      </c>
      <c r="GK293" s="52">
        <v>274</v>
      </c>
      <c r="GL293" s="53">
        <v>1168</v>
      </c>
    </row>
    <row r="294" spans="1:194" s="1" customFormat="1" hidden="1" x14ac:dyDescent="0.25">
      <c r="A294" s="31" t="s">
        <v>247</v>
      </c>
      <c r="B294" s="1" t="s">
        <v>525</v>
      </c>
      <c r="C294" s="30" t="str">
        <f t="shared" si="104"/>
        <v>LA England - Enfield</v>
      </c>
      <c r="D294" s="51">
        <f t="shared" si="95"/>
        <v>120374</v>
      </c>
      <c r="E294" s="51">
        <f t="shared" si="96"/>
        <v>128827</v>
      </c>
      <c r="F294" s="52">
        <f t="shared" si="97"/>
        <v>333587</v>
      </c>
      <c r="G294" s="52">
        <f t="shared" si="98"/>
        <v>163819</v>
      </c>
      <c r="H294" s="53">
        <f t="shared" si="99"/>
        <v>169768</v>
      </c>
      <c r="I294" s="53">
        <f t="shared" si="100"/>
        <v>120374</v>
      </c>
      <c r="J294" s="53">
        <f t="shared" si="101"/>
        <v>128827</v>
      </c>
      <c r="K294" s="50">
        <f t="shared" si="102"/>
        <v>43445</v>
      </c>
      <c r="L294" s="51">
        <f t="shared" si="103"/>
        <v>40941</v>
      </c>
      <c r="M294" s="52">
        <v>2221</v>
      </c>
      <c r="N294" s="52">
        <v>2338</v>
      </c>
      <c r="O294" s="52">
        <v>2466</v>
      </c>
      <c r="P294" s="52">
        <v>2411</v>
      </c>
      <c r="Q294" s="52">
        <v>2513</v>
      </c>
      <c r="R294" s="52">
        <v>2485</v>
      </c>
      <c r="S294" s="52">
        <v>2484</v>
      </c>
      <c r="T294" s="52">
        <v>2537</v>
      </c>
      <c r="U294" s="52">
        <v>2521</v>
      </c>
      <c r="V294" s="52">
        <v>2572</v>
      </c>
      <c r="W294" s="52">
        <v>2454</v>
      </c>
      <c r="X294" s="52">
        <v>2477</v>
      </c>
      <c r="Y294" s="52">
        <v>2512</v>
      </c>
      <c r="Z294" s="52">
        <v>2425</v>
      </c>
      <c r="AA294" s="52">
        <v>2329</v>
      </c>
      <c r="AB294" s="52">
        <v>2328</v>
      </c>
      <c r="AC294" s="52">
        <v>2189</v>
      </c>
      <c r="AD294" s="52">
        <v>2183</v>
      </c>
      <c r="AE294" s="52">
        <v>1935</v>
      </c>
      <c r="AF294" s="52">
        <v>1783</v>
      </c>
      <c r="AG294" s="52">
        <v>1591</v>
      </c>
      <c r="AH294" s="52">
        <v>1816</v>
      </c>
      <c r="AI294" s="52">
        <v>1800</v>
      </c>
      <c r="AJ294" s="52">
        <v>2056</v>
      </c>
      <c r="AK294" s="52">
        <v>2377</v>
      </c>
      <c r="AL294" s="52">
        <v>2443</v>
      </c>
      <c r="AM294" s="52">
        <v>2361</v>
      </c>
      <c r="AN294" s="52">
        <v>2420</v>
      </c>
      <c r="AO294" s="52">
        <v>2400</v>
      </c>
      <c r="AP294" s="52">
        <v>2421</v>
      </c>
      <c r="AQ294" s="52">
        <v>2523</v>
      </c>
      <c r="AR294" s="52">
        <v>2373</v>
      </c>
      <c r="AS294" s="52">
        <v>2460</v>
      </c>
      <c r="AT294" s="52">
        <v>2478</v>
      </c>
      <c r="AU294" s="52">
        <v>2372</v>
      </c>
      <c r="AV294" s="52">
        <v>2467</v>
      </c>
      <c r="AW294" s="52">
        <v>2304</v>
      </c>
      <c r="AX294" s="52">
        <v>2311</v>
      </c>
      <c r="AY294" s="52">
        <v>2533</v>
      </c>
      <c r="AZ294" s="52">
        <v>2402</v>
      </c>
      <c r="BA294" s="52">
        <v>2352</v>
      </c>
      <c r="BB294" s="52">
        <v>2324</v>
      </c>
      <c r="BC294" s="52">
        <v>2252</v>
      </c>
      <c r="BD294" s="52">
        <v>2170</v>
      </c>
      <c r="BE294" s="52">
        <v>2033</v>
      </c>
      <c r="BF294" s="52">
        <v>1975</v>
      </c>
      <c r="BG294" s="52">
        <v>2260</v>
      </c>
      <c r="BH294" s="52">
        <v>2152</v>
      </c>
      <c r="BI294" s="52">
        <v>2111</v>
      </c>
      <c r="BJ294" s="52">
        <v>2147</v>
      </c>
      <c r="BK294" s="52">
        <v>2204</v>
      </c>
      <c r="BL294" s="52">
        <v>2071</v>
      </c>
      <c r="BM294" s="52">
        <v>2257</v>
      </c>
      <c r="BN294" s="52">
        <v>2305</v>
      </c>
      <c r="BO294" s="52">
        <v>2235</v>
      </c>
      <c r="BP294" s="52">
        <v>2149</v>
      </c>
      <c r="BQ294" s="52">
        <v>2049</v>
      </c>
      <c r="BR294" s="52">
        <v>2065</v>
      </c>
      <c r="BS294" s="52">
        <v>1827</v>
      </c>
      <c r="BT294" s="52">
        <v>1878</v>
      </c>
      <c r="BU294" s="52">
        <v>1820</v>
      </c>
      <c r="BV294" s="52">
        <v>1709</v>
      </c>
      <c r="BW294" s="52">
        <v>1629</v>
      </c>
      <c r="BX294" s="52">
        <v>1482</v>
      </c>
      <c r="BY294" s="52">
        <v>1407</v>
      </c>
      <c r="BZ294" s="52">
        <v>1270</v>
      </c>
      <c r="CA294" s="52">
        <v>1186</v>
      </c>
      <c r="CB294" s="52">
        <v>1177</v>
      </c>
      <c r="CC294" s="52">
        <v>1123</v>
      </c>
      <c r="CD294" s="52">
        <v>1072</v>
      </c>
      <c r="CE294" s="52">
        <v>1046</v>
      </c>
      <c r="CF294" s="52">
        <v>1053</v>
      </c>
      <c r="CG294" s="52">
        <v>1063</v>
      </c>
      <c r="CH294" s="52">
        <v>1095</v>
      </c>
      <c r="CI294" s="52">
        <v>895</v>
      </c>
      <c r="CJ294" s="52">
        <v>840</v>
      </c>
      <c r="CK294" s="52">
        <v>889</v>
      </c>
      <c r="CL294" s="52">
        <v>787</v>
      </c>
      <c r="CM294" s="52">
        <v>686</v>
      </c>
      <c r="CN294" s="52">
        <v>582</v>
      </c>
      <c r="CO294" s="52">
        <v>642</v>
      </c>
      <c r="CP294" s="52">
        <v>597</v>
      </c>
      <c r="CQ294" s="52">
        <v>571</v>
      </c>
      <c r="CR294" s="52">
        <v>496</v>
      </c>
      <c r="CS294" s="52">
        <v>455</v>
      </c>
      <c r="CT294" s="52">
        <v>434</v>
      </c>
      <c r="CU294" s="52">
        <v>383</v>
      </c>
      <c r="CV294" s="52">
        <v>308</v>
      </c>
      <c r="CW294" s="52">
        <v>244</v>
      </c>
      <c r="CX294" s="52">
        <v>234</v>
      </c>
      <c r="CY294" s="52">
        <v>757</v>
      </c>
      <c r="CZ294" s="52">
        <v>2139</v>
      </c>
      <c r="DA294" s="52">
        <v>2165</v>
      </c>
      <c r="DB294" s="52">
        <v>2292</v>
      </c>
      <c r="DC294" s="52">
        <v>2393</v>
      </c>
      <c r="DD294" s="52">
        <v>2362</v>
      </c>
      <c r="DE294" s="52">
        <v>2344</v>
      </c>
      <c r="DF294" s="52">
        <v>2310</v>
      </c>
      <c r="DG294" s="52">
        <v>2368</v>
      </c>
      <c r="DH294" s="52">
        <v>2435</v>
      </c>
      <c r="DI294" s="52">
        <v>2463</v>
      </c>
      <c r="DJ294" s="52">
        <v>2309</v>
      </c>
      <c r="DK294" s="52">
        <v>2364</v>
      </c>
      <c r="DL294" s="52">
        <v>2365</v>
      </c>
      <c r="DM294" s="52">
        <v>2221</v>
      </c>
      <c r="DN294" s="52">
        <v>2235</v>
      </c>
      <c r="DO294" s="52">
        <v>2082</v>
      </c>
      <c r="DP294" s="52">
        <v>2061</v>
      </c>
      <c r="DQ294" s="52">
        <v>2033</v>
      </c>
      <c r="DR294" s="52">
        <v>1895</v>
      </c>
      <c r="DS294" s="52">
        <v>1403</v>
      </c>
      <c r="DT294" s="52">
        <v>1334</v>
      </c>
      <c r="DU294" s="52">
        <v>1405</v>
      </c>
      <c r="DV294" s="52">
        <v>1704</v>
      </c>
      <c r="DW294" s="52">
        <v>1972</v>
      </c>
      <c r="DX294" s="52">
        <v>2112</v>
      </c>
      <c r="DY294" s="52">
        <v>2209</v>
      </c>
      <c r="DZ294" s="52">
        <v>2076</v>
      </c>
      <c r="EA294" s="52">
        <v>2172</v>
      </c>
      <c r="EB294" s="52">
        <v>2464</v>
      </c>
      <c r="EC294" s="52">
        <v>2476</v>
      </c>
      <c r="ED294" s="52">
        <v>2534</v>
      </c>
      <c r="EE294" s="52">
        <v>2687</v>
      </c>
      <c r="EF294" s="52">
        <v>2432</v>
      </c>
      <c r="EG294" s="52">
        <v>2527</v>
      </c>
      <c r="EH294" s="52">
        <v>2625</v>
      </c>
      <c r="EI294" s="52">
        <v>2725</v>
      </c>
      <c r="EJ294" s="52">
        <v>2711</v>
      </c>
      <c r="EK294" s="52">
        <v>2669</v>
      </c>
      <c r="EL294" s="52">
        <v>2729</v>
      </c>
      <c r="EM294" s="52">
        <v>2630</v>
      </c>
      <c r="EN294" s="52">
        <v>2474</v>
      </c>
      <c r="EO294" s="52">
        <v>2497</v>
      </c>
      <c r="EP294" s="52">
        <v>2341</v>
      </c>
      <c r="EQ294" s="52">
        <v>2484</v>
      </c>
      <c r="ER294" s="52">
        <v>2372</v>
      </c>
      <c r="ES294" s="52">
        <v>2250</v>
      </c>
      <c r="ET294" s="52">
        <v>2185</v>
      </c>
      <c r="EU294" s="52">
        <v>2277</v>
      </c>
      <c r="EV294" s="52">
        <v>2304</v>
      </c>
      <c r="EW294" s="52">
        <v>2369</v>
      </c>
      <c r="EX294" s="52">
        <v>2329</v>
      </c>
      <c r="EY294" s="52">
        <v>2418</v>
      </c>
      <c r="EZ294" s="52">
        <v>2423</v>
      </c>
      <c r="FA294" s="52">
        <v>2272</v>
      </c>
      <c r="FB294" s="52">
        <v>2313</v>
      </c>
      <c r="FC294" s="52">
        <v>2349</v>
      </c>
      <c r="FD294" s="52">
        <v>2320</v>
      </c>
      <c r="FE294" s="52">
        <v>2219</v>
      </c>
      <c r="FF294" s="52">
        <v>1975</v>
      </c>
      <c r="FG294" s="52">
        <v>2059</v>
      </c>
      <c r="FH294" s="52">
        <v>1857</v>
      </c>
      <c r="FI294" s="52">
        <v>1671</v>
      </c>
      <c r="FJ294" s="52">
        <v>1600</v>
      </c>
      <c r="FK294" s="52">
        <v>1561</v>
      </c>
      <c r="FL294" s="52">
        <v>1465</v>
      </c>
      <c r="FM294" s="52">
        <v>1391</v>
      </c>
      <c r="FN294" s="52">
        <v>1408</v>
      </c>
      <c r="FO294" s="52">
        <v>1280</v>
      </c>
      <c r="FP294" s="52">
        <v>1352</v>
      </c>
      <c r="FQ294" s="52">
        <v>1214</v>
      </c>
      <c r="FR294" s="52">
        <v>1183</v>
      </c>
      <c r="FS294" s="52">
        <v>1185</v>
      </c>
      <c r="FT294" s="52">
        <v>1136</v>
      </c>
      <c r="FU294" s="52">
        <v>1209</v>
      </c>
      <c r="FV294" s="52">
        <v>1132</v>
      </c>
      <c r="FW294" s="52">
        <v>1008</v>
      </c>
      <c r="FX294" s="52">
        <v>1032</v>
      </c>
      <c r="FY294" s="52">
        <v>1002</v>
      </c>
      <c r="FZ294" s="52">
        <v>902</v>
      </c>
      <c r="GA294" s="52">
        <v>790</v>
      </c>
      <c r="GB294" s="52">
        <v>839</v>
      </c>
      <c r="GC294" s="52">
        <v>844</v>
      </c>
      <c r="GD294" s="52">
        <v>729</v>
      </c>
      <c r="GE294" s="52">
        <v>700</v>
      </c>
      <c r="GF294" s="52">
        <v>647</v>
      </c>
      <c r="GG294" s="52">
        <v>630</v>
      </c>
      <c r="GH294" s="52">
        <v>541</v>
      </c>
      <c r="GI294" s="52">
        <v>494</v>
      </c>
      <c r="GJ294" s="52">
        <v>425</v>
      </c>
      <c r="GK294" s="52">
        <v>361</v>
      </c>
      <c r="GL294" s="53">
        <v>1518</v>
      </c>
    </row>
    <row r="295" spans="1:194" s="1" customFormat="1" hidden="1" x14ac:dyDescent="0.25">
      <c r="A295" s="31" t="s">
        <v>247</v>
      </c>
      <c r="B295" s="1" t="s">
        <v>526</v>
      </c>
      <c r="C295" s="30" t="str">
        <f t="shared" si="104"/>
        <v>LA England - Epping Forest</v>
      </c>
      <c r="D295" s="51">
        <f t="shared" si="95"/>
        <v>49423</v>
      </c>
      <c r="E295" s="51">
        <f t="shared" si="96"/>
        <v>54582</v>
      </c>
      <c r="F295" s="52">
        <f t="shared" si="97"/>
        <v>132175</v>
      </c>
      <c r="G295" s="52">
        <f t="shared" si="98"/>
        <v>63888</v>
      </c>
      <c r="H295" s="53">
        <f t="shared" si="99"/>
        <v>68287</v>
      </c>
      <c r="I295" s="53">
        <f t="shared" si="100"/>
        <v>49423</v>
      </c>
      <c r="J295" s="53">
        <f t="shared" si="101"/>
        <v>54582</v>
      </c>
      <c r="K295" s="50">
        <f t="shared" si="102"/>
        <v>14465</v>
      </c>
      <c r="L295" s="51">
        <f t="shared" si="103"/>
        <v>13705</v>
      </c>
      <c r="M295" s="52">
        <v>864</v>
      </c>
      <c r="N295" s="52">
        <v>894</v>
      </c>
      <c r="O295" s="52">
        <v>819</v>
      </c>
      <c r="P295" s="52">
        <v>852</v>
      </c>
      <c r="Q295" s="52">
        <v>815</v>
      </c>
      <c r="R295" s="52">
        <v>787</v>
      </c>
      <c r="S295" s="52">
        <v>765</v>
      </c>
      <c r="T295" s="52">
        <v>843</v>
      </c>
      <c r="U295" s="52">
        <v>845</v>
      </c>
      <c r="V295" s="52">
        <v>805</v>
      </c>
      <c r="W295" s="52">
        <v>812</v>
      </c>
      <c r="X295" s="52">
        <v>798</v>
      </c>
      <c r="Y295" s="52">
        <v>787</v>
      </c>
      <c r="Z295" s="52">
        <v>803</v>
      </c>
      <c r="AA295" s="52">
        <v>776</v>
      </c>
      <c r="AB295" s="52">
        <v>778</v>
      </c>
      <c r="AC295" s="52">
        <v>740</v>
      </c>
      <c r="AD295" s="52">
        <v>682</v>
      </c>
      <c r="AE295" s="52">
        <v>692</v>
      </c>
      <c r="AF295" s="52">
        <v>556</v>
      </c>
      <c r="AG295" s="52">
        <v>573</v>
      </c>
      <c r="AH295" s="52">
        <v>584</v>
      </c>
      <c r="AI295" s="52">
        <v>677</v>
      </c>
      <c r="AJ295" s="52">
        <v>718</v>
      </c>
      <c r="AK295" s="52">
        <v>798</v>
      </c>
      <c r="AL295" s="52">
        <v>746</v>
      </c>
      <c r="AM295" s="52">
        <v>752</v>
      </c>
      <c r="AN295" s="52">
        <v>791</v>
      </c>
      <c r="AO295" s="52">
        <v>768</v>
      </c>
      <c r="AP295" s="52">
        <v>816</v>
      </c>
      <c r="AQ295" s="52">
        <v>812</v>
      </c>
      <c r="AR295" s="52">
        <v>772</v>
      </c>
      <c r="AS295" s="52">
        <v>776</v>
      </c>
      <c r="AT295" s="52">
        <v>783</v>
      </c>
      <c r="AU295" s="52">
        <v>731</v>
      </c>
      <c r="AV295" s="52">
        <v>752</v>
      </c>
      <c r="AW295" s="52">
        <v>785</v>
      </c>
      <c r="AX295" s="52">
        <v>755</v>
      </c>
      <c r="AY295" s="52">
        <v>779</v>
      </c>
      <c r="AZ295" s="52">
        <v>854</v>
      </c>
      <c r="BA295" s="52">
        <v>858</v>
      </c>
      <c r="BB295" s="52">
        <v>775</v>
      </c>
      <c r="BC295" s="52">
        <v>818</v>
      </c>
      <c r="BD295" s="52">
        <v>749</v>
      </c>
      <c r="BE295" s="52">
        <v>820</v>
      </c>
      <c r="BF295" s="52">
        <v>808</v>
      </c>
      <c r="BG295" s="52">
        <v>815</v>
      </c>
      <c r="BH295" s="52">
        <v>875</v>
      </c>
      <c r="BI295" s="52">
        <v>791</v>
      </c>
      <c r="BJ295" s="52">
        <v>934</v>
      </c>
      <c r="BK295" s="52">
        <v>991</v>
      </c>
      <c r="BL295" s="52">
        <v>920</v>
      </c>
      <c r="BM295" s="52">
        <v>906</v>
      </c>
      <c r="BN295" s="52">
        <v>963</v>
      </c>
      <c r="BO295" s="52">
        <v>951</v>
      </c>
      <c r="BP295" s="52">
        <v>985</v>
      </c>
      <c r="BQ295" s="52">
        <v>932</v>
      </c>
      <c r="BR295" s="52">
        <v>923</v>
      </c>
      <c r="BS295" s="52">
        <v>915</v>
      </c>
      <c r="BT295" s="52">
        <v>914</v>
      </c>
      <c r="BU295" s="52">
        <v>842</v>
      </c>
      <c r="BV295" s="52">
        <v>756</v>
      </c>
      <c r="BW295" s="52">
        <v>745</v>
      </c>
      <c r="BX295" s="52">
        <v>734</v>
      </c>
      <c r="BY295" s="52">
        <v>710</v>
      </c>
      <c r="BZ295" s="52">
        <v>674</v>
      </c>
      <c r="CA295" s="52">
        <v>644</v>
      </c>
      <c r="CB295" s="52">
        <v>606</v>
      </c>
      <c r="CC295" s="52">
        <v>581</v>
      </c>
      <c r="CD295" s="52">
        <v>602</v>
      </c>
      <c r="CE295" s="52">
        <v>639</v>
      </c>
      <c r="CF295" s="52">
        <v>608</v>
      </c>
      <c r="CG295" s="52">
        <v>666</v>
      </c>
      <c r="CH295" s="52">
        <v>752</v>
      </c>
      <c r="CI295" s="52">
        <v>562</v>
      </c>
      <c r="CJ295" s="52">
        <v>573</v>
      </c>
      <c r="CK295" s="52">
        <v>543</v>
      </c>
      <c r="CL295" s="52">
        <v>490</v>
      </c>
      <c r="CM295" s="52">
        <v>405</v>
      </c>
      <c r="CN295" s="52">
        <v>334</v>
      </c>
      <c r="CO295" s="52">
        <v>324</v>
      </c>
      <c r="CP295" s="52">
        <v>367</v>
      </c>
      <c r="CQ295" s="52">
        <v>338</v>
      </c>
      <c r="CR295" s="52">
        <v>294</v>
      </c>
      <c r="CS295" s="52">
        <v>265</v>
      </c>
      <c r="CT295" s="52">
        <v>255</v>
      </c>
      <c r="CU295" s="52">
        <v>218</v>
      </c>
      <c r="CV295" s="52">
        <v>183</v>
      </c>
      <c r="CW295" s="52">
        <v>160</v>
      </c>
      <c r="CX295" s="52">
        <v>148</v>
      </c>
      <c r="CY295" s="52">
        <v>492</v>
      </c>
      <c r="CZ295" s="52">
        <v>781</v>
      </c>
      <c r="DA295" s="52">
        <v>784</v>
      </c>
      <c r="DB295" s="52">
        <v>799</v>
      </c>
      <c r="DC295" s="52">
        <v>793</v>
      </c>
      <c r="DD295" s="52">
        <v>792</v>
      </c>
      <c r="DE295" s="52">
        <v>779</v>
      </c>
      <c r="DF295" s="52">
        <v>806</v>
      </c>
      <c r="DG295" s="52">
        <v>812</v>
      </c>
      <c r="DH295" s="52">
        <v>814</v>
      </c>
      <c r="DI295" s="52">
        <v>750</v>
      </c>
      <c r="DJ295" s="52">
        <v>763</v>
      </c>
      <c r="DK295" s="52">
        <v>774</v>
      </c>
      <c r="DL295" s="52">
        <v>687</v>
      </c>
      <c r="DM295" s="52">
        <v>751</v>
      </c>
      <c r="DN295" s="52">
        <v>714</v>
      </c>
      <c r="DO295" s="52">
        <v>692</v>
      </c>
      <c r="DP295" s="52">
        <v>749</v>
      </c>
      <c r="DQ295" s="52">
        <v>665</v>
      </c>
      <c r="DR295" s="52">
        <v>632</v>
      </c>
      <c r="DS295" s="52">
        <v>514</v>
      </c>
      <c r="DT295" s="52">
        <v>515</v>
      </c>
      <c r="DU295" s="52">
        <v>562</v>
      </c>
      <c r="DV295" s="52">
        <v>659</v>
      </c>
      <c r="DW295" s="52">
        <v>694</v>
      </c>
      <c r="DX295" s="52">
        <v>714</v>
      </c>
      <c r="DY295" s="52">
        <v>770</v>
      </c>
      <c r="DZ295" s="52">
        <v>741</v>
      </c>
      <c r="EA295" s="52">
        <v>803</v>
      </c>
      <c r="EB295" s="52">
        <v>855</v>
      </c>
      <c r="EC295" s="52">
        <v>757</v>
      </c>
      <c r="ED295" s="52">
        <v>893</v>
      </c>
      <c r="EE295" s="52">
        <v>889</v>
      </c>
      <c r="EF295" s="52">
        <v>900</v>
      </c>
      <c r="EG295" s="52">
        <v>927</v>
      </c>
      <c r="EH295" s="52">
        <v>830</v>
      </c>
      <c r="EI295" s="52">
        <v>877</v>
      </c>
      <c r="EJ295" s="52">
        <v>896</v>
      </c>
      <c r="EK295" s="52">
        <v>909</v>
      </c>
      <c r="EL295" s="52">
        <v>899</v>
      </c>
      <c r="EM295" s="52">
        <v>912</v>
      </c>
      <c r="EN295" s="52">
        <v>980</v>
      </c>
      <c r="EO295" s="52">
        <v>912</v>
      </c>
      <c r="EP295" s="52">
        <v>826</v>
      </c>
      <c r="EQ295" s="52">
        <v>885</v>
      </c>
      <c r="ER295" s="52">
        <v>874</v>
      </c>
      <c r="ES295" s="52">
        <v>834</v>
      </c>
      <c r="ET295" s="52">
        <v>850</v>
      </c>
      <c r="EU295" s="52">
        <v>934</v>
      </c>
      <c r="EV295" s="52">
        <v>923</v>
      </c>
      <c r="EW295" s="52">
        <v>1058</v>
      </c>
      <c r="EX295" s="52">
        <v>966</v>
      </c>
      <c r="EY295" s="52">
        <v>1059</v>
      </c>
      <c r="EZ295" s="52">
        <v>1022</v>
      </c>
      <c r="FA295" s="52">
        <v>995</v>
      </c>
      <c r="FB295" s="52">
        <v>1046</v>
      </c>
      <c r="FC295" s="52">
        <v>1139</v>
      </c>
      <c r="FD295" s="52">
        <v>1006</v>
      </c>
      <c r="FE295" s="52">
        <v>1030</v>
      </c>
      <c r="FF295" s="52">
        <v>970</v>
      </c>
      <c r="FG295" s="52">
        <v>911</v>
      </c>
      <c r="FH295" s="52">
        <v>882</v>
      </c>
      <c r="FI295" s="52">
        <v>830</v>
      </c>
      <c r="FJ295" s="52">
        <v>811</v>
      </c>
      <c r="FK295" s="52">
        <v>774</v>
      </c>
      <c r="FL295" s="52">
        <v>718</v>
      </c>
      <c r="FM295" s="52">
        <v>693</v>
      </c>
      <c r="FN295" s="52">
        <v>708</v>
      </c>
      <c r="FO295" s="52">
        <v>683</v>
      </c>
      <c r="FP295" s="52">
        <v>695</v>
      </c>
      <c r="FQ295" s="52">
        <v>641</v>
      </c>
      <c r="FR295" s="52">
        <v>645</v>
      </c>
      <c r="FS295" s="52">
        <v>685</v>
      </c>
      <c r="FT295" s="52">
        <v>696</v>
      </c>
      <c r="FU295" s="52">
        <v>876</v>
      </c>
      <c r="FV295" s="52">
        <v>625</v>
      </c>
      <c r="FW295" s="52">
        <v>640</v>
      </c>
      <c r="FX295" s="52">
        <v>581</v>
      </c>
      <c r="FY295" s="52">
        <v>587</v>
      </c>
      <c r="FZ295" s="52">
        <v>515</v>
      </c>
      <c r="GA295" s="52">
        <v>420</v>
      </c>
      <c r="GB295" s="52">
        <v>409</v>
      </c>
      <c r="GC295" s="52">
        <v>476</v>
      </c>
      <c r="GD295" s="52">
        <v>433</v>
      </c>
      <c r="GE295" s="52">
        <v>407</v>
      </c>
      <c r="GF295" s="52">
        <v>350</v>
      </c>
      <c r="GG295" s="52">
        <v>325</v>
      </c>
      <c r="GH295" s="52">
        <v>288</v>
      </c>
      <c r="GI295" s="52">
        <v>284</v>
      </c>
      <c r="GJ295" s="52">
        <v>293</v>
      </c>
      <c r="GK295" s="52">
        <v>234</v>
      </c>
      <c r="GL295" s="53">
        <v>1010</v>
      </c>
    </row>
    <row r="296" spans="1:194" s="1" customFormat="1" hidden="1" x14ac:dyDescent="0.25">
      <c r="A296" s="31" t="s">
        <v>247</v>
      </c>
      <c r="B296" s="1" t="s">
        <v>527</v>
      </c>
      <c r="C296" s="30" t="str">
        <f t="shared" si="104"/>
        <v>LA England - Epsom and Ewell</v>
      </c>
      <c r="D296" s="51">
        <f t="shared" si="95"/>
        <v>29578</v>
      </c>
      <c r="E296" s="51">
        <f t="shared" si="96"/>
        <v>32365</v>
      </c>
      <c r="F296" s="52">
        <f t="shared" si="97"/>
        <v>81003</v>
      </c>
      <c r="G296" s="52">
        <f t="shared" si="98"/>
        <v>39360</v>
      </c>
      <c r="H296" s="53">
        <f t="shared" si="99"/>
        <v>41643</v>
      </c>
      <c r="I296" s="53">
        <f t="shared" si="100"/>
        <v>29578</v>
      </c>
      <c r="J296" s="53">
        <f t="shared" si="101"/>
        <v>32365</v>
      </c>
      <c r="K296" s="50">
        <f t="shared" si="102"/>
        <v>9782</v>
      </c>
      <c r="L296" s="51">
        <f t="shared" si="103"/>
        <v>9278</v>
      </c>
      <c r="M296" s="52">
        <v>436</v>
      </c>
      <c r="N296" s="52">
        <v>449</v>
      </c>
      <c r="O296" s="52">
        <v>544</v>
      </c>
      <c r="P296" s="52">
        <v>568</v>
      </c>
      <c r="Q296" s="52">
        <v>588</v>
      </c>
      <c r="R296" s="52">
        <v>546</v>
      </c>
      <c r="S296" s="52">
        <v>557</v>
      </c>
      <c r="T296" s="52">
        <v>572</v>
      </c>
      <c r="U296" s="52">
        <v>578</v>
      </c>
      <c r="V296" s="52">
        <v>574</v>
      </c>
      <c r="W296" s="52">
        <v>548</v>
      </c>
      <c r="X296" s="52">
        <v>574</v>
      </c>
      <c r="Y296" s="52">
        <v>558</v>
      </c>
      <c r="Z296" s="52">
        <v>567</v>
      </c>
      <c r="AA296" s="52">
        <v>579</v>
      </c>
      <c r="AB296" s="52">
        <v>552</v>
      </c>
      <c r="AC296" s="52">
        <v>497</v>
      </c>
      <c r="AD296" s="52">
        <v>495</v>
      </c>
      <c r="AE296" s="52">
        <v>491</v>
      </c>
      <c r="AF296" s="52">
        <v>349</v>
      </c>
      <c r="AG296" s="52">
        <v>389</v>
      </c>
      <c r="AH296" s="52">
        <v>388</v>
      </c>
      <c r="AI296" s="52">
        <v>367</v>
      </c>
      <c r="AJ296" s="52">
        <v>405</v>
      </c>
      <c r="AK296" s="52">
        <v>397</v>
      </c>
      <c r="AL296" s="52">
        <v>422</v>
      </c>
      <c r="AM296" s="52">
        <v>394</v>
      </c>
      <c r="AN296" s="52">
        <v>441</v>
      </c>
      <c r="AO296" s="52">
        <v>392</v>
      </c>
      <c r="AP296" s="52">
        <v>319</v>
      </c>
      <c r="AQ296" s="52">
        <v>417</v>
      </c>
      <c r="AR296" s="52">
        <v>419</v>
      </c>
      <c r="AS296" s="52">
        <v>416</v>
      </c>
      <c r="AT296" s="52">
        <v>389</v>
      </c>
      <c r="AU296" s="52">
        <v>403</v>
      </c>
      <c r="AV296" s="52">
        <v>499</v>
      </c>
      <c r="AW296" s="52">
        <v>430</v>
      </c>
      <c r="AX296" s="52">
        <v>478</v>
      </c>
      <c r="AY296" s="52">
        <v>513</v>
      </c>
      <c r="AZ296" s="52">
        <v>531</v>
      </c>
      <c r="BA296" s="52">
        <v>577</v>
      </c>
      <c r="BB296" s="52">
        <v>583</v>
      </c>
      <c r="BC296" s="52">
        <v>591</v>
      </c>
      <c r="BD296" s="52">
        <v>549</v>
      </c>
      <c r="BE296" s="52">
        <v>616</v>
      </c>
      <c r="BF296" s="52">
        <v>665</v>
      </c>
      <c r="BG296" s="52">
        <v>574</v>
      </c>
      <c r="BH296" s="52">
        <v>567</v>
      </c>
      <c r="BI296" s="52">
        <v>587</v>
      </c>
      <c r="BJ296" s="52">
        <v>611</v>
      </c>
      <c r="BK296" s="52">
        <v>562</v>
      </c>
      <c r="BL296" s="52">
        <v>549</v>
      </c>
      <c r="BM296" s="52">
        <v>568</v>
      </c>
      <c r="BN296" s="52">
        <v>634</v>
      </c>
      <c r="BO296" s="52">
        <v>548</v>
      </c>
      <c r="BP296" s="52">
        <v>583</v>
      </c>
      <c r="BQ296" s="52">
        <v>616</v>
      </c>
      <c r="BR296" s="52">
        <v>613</v>
      </c>
      <c r="BS296" s="52">
        <v>512</v>
      </c>
      <c r="BT296" s="52">
        <v>500</v>
      </c>
      <c r="BU296" s="52">
        <v>454</v>
      </c>
      <c r="BV296" s="52">
        <v>423</v>
      </c>
      <c r="BW296" s="52">
        <v>430</v>
      </c>
      <c r="BX296" s="52">
        <v>386</v>
      </c>
      <c r="BY296" s="52">
        <v>398</v>
      </c>
      <c r="BZ296" s="52">
        <v>356</v>
      </c>
      <c r="CA296" s="52">
        <v>301</v>
      </c>
      <c r="CB296" s="52">
        <v>379</v>
      </c>
      <c r="CC296" s="52">
        <v>331</v>
      </c>
      <c r="CD296" s="52">
        <v>350</v>
      </c>
      <c r="CE296" s="52">
        <v>333</v>
      </c>
      <c r="CF296" s="52">
        <v>394</v>
      </c>
      <c r="CG296" s="52">
        <v>376</v>
      </c>
      <c r="CH296" s="52">
        <v>455</v>
      </c>
      <c r="CI296" s="52">
        <v>334</v>
      </c>
      <c r="CJ296" s="52">
        <v>252</v>
      </c>
      <c r="CK296" s="52">
        <v>282</v>
      </c>
      <c r="CL296" s="52">
        <v>279</v>
      </c>
      <c r="CM296" s="52">
        <v>230</v>
      </c>
      <c r="CN296" s="52">
        <v>212</v>
      </c>
      <c r="CO296" s="52">
        <v>208</v>
      </c>
      <c r="CP296" s="52">
        <v>188</v>
      </c>
      <c r="CQ296" s="52">
        <v>176</v>
      </c>
      <c r="CR296" s="52">
        <v>163</v>
      </c>
      <c r="CS296" s="52">
        <v>168</v>
      </c>
      <c r="CT296" s="52">
        <v>149</v>
      </c>
      <c r="CU296" s="52">
        <v>114</v>
      </c>
      <c r="CV296" s="52">
        <v>113</v>
      </c>
      <c r="CW296" s="52">
        <v>116</v>
      </c>
      <c r="CX296" s="52">
        <v>86</v>
      </c>
      <c r="CY296" s="52">
        <v>288</v>
      </c>
      <c r="CZ296" s="52">
        <v>405</v>
      </c>
      <c r="DA296" s="52">
        <v>432</v>
      </c>
      <c r="DB296" s="52">
        <v>481</v>
      </c>
      <c r="DC296" s="52">
        <v>547</v>
      </c>
      <c r="DD296" s="52">
        <v>497</v>
      </c>
      <c r="DE296" s="52">
        <v>542</v>
      </c>
      <c r="DF296" s="52">
        <v>528</v>
      </c>
      <c r="DG296" s="52">
        <v>585</v>
      </c>
      <c r="DH296" s="52">
        <v>575</v>
      </c>
      <c r="DI296" s="52">
        <v>553</v>
      </c>
      <c r="DJ296" s="52">
        <v>551</v>
      </c>
      <c r="DK296" s="52">
        <v>560</v>
      </c>
      <c r="DL296" s="52">
        <v>508</v>
      </c>
      <c r="DM296" s="52">
        <v>471</v>
      </c>
      <c r="DN296" s="52">
        <v>527</v>
      </c>
      <c r="DO296" s="52">
        <v>545</v>
      </c>
      <c r="DP296" s="52">
        <v>455</v>
      </c>
      <c r="DQ296" s="52">
        <v>516</v>
      </c>
      <c r="DR296" s="52">
        <v>473</v>
      </c>
      <c r="DS296" s="52">
        <v>386</v>
      </c>
      <c r="DT296" s="52">
        <v>413</v>
      </c>
      <c r="DU296" s="52">
        <v>453</v>
      </c>
      <c r="DV296" s="52">
        <v>402</v>
      </c>
      <c r="DW296" s="52">
        <v>425</v>
      </c>
      <c r="DX296" s="52">
        <v>399</v>
      </c>
      <c r="DY296" s="52">
        <v>375</v>
      </c>
      <c r="DZ296" s="52">
        <v>353</v>
      </c>
      <c r="EA296" s="52">
        <v>383</v>
      </c>
      <c r="EB296" s="52">
        <v>434</v>
      </c>
      <c r="EC296" s="52">
        <v>431</v>
      </c>
      <c r="ED296" s="52">
        <v>460</v>
      </c>
      <c r="EE296" s="52">
        <v>397</v>
      </c>
      <c r="EF296" s="52">
        <v>450</v>
      </c>
      <c r="EG296" s="52">
        <v>452</v>
      </c>
      <c r="EH296" s="52">
        <v>518</v>
      </c>
      <c r="EI296" s="52">
        <v>506</v>
      </c>
      <c r="EJ296" s="52">
        <v>566</v>
      </c>
      <c r="EK296" s="52">
        <v>557</v>
      </c>
      <c r="EL296" s="52">
        <v>694</v>
      </c>
      <c r="EM296" s="52">
        <v>607</v>
      </c>
      <c r="EN296" s="52">
        <v>615</v>
      </c>
      <c r="EO296" s="52">
        <v>673</v>
      </c>
      <c r="EP296" s="52">
        <v>611</v>
      </c>
      <c r="EQ296" s="52">
        <v>602</v>
      </c>
      <c r="ER296" s="52">
        <v>561</v>
      </c>
      <c r="ES296" s="52">
        <v>581</v>
      </c>
      <c r="ET296" s="52">
        <v>599</v>
      </c>
      <c r="EU296" s="52">
        <v>629</v>
      </c>
      <c r="EV296" s="52">
        <v>603</v>
      </c>
      <c r="EW296" s="52">
        <v>665</v>
      </c>
      <c r="EX296" s="52">
        <v>581</v>
      </c>
      <c r="EY296" s="52">
        <v>605</v>
      </c>
      <c r="EZ296" s="52">
        <v>569</v>
      </c>
      <c r="FA296" s="52">
        <v>614</v>
      </c>
      <c r="FB296" s="52">
        <v>600</v>
      </c>
      <c r="FC296" s="52">
        <v>587</v>
      </c>
      <c r="FD296" s="52">
        <v>555</v>
      </c>
      <c r="FE296" s="52">
        <v>556</v>
      </c>
      <c r="FF296" s="52">
        <v>520</v>
      </c>
      <c r="FG296" s="52">
        <v>531</v>
      </c>
      <c r="FH296" s="52">
        <v>489</v>
      </c>
      <c r="FI296" s="52">
        <v>477</v>
      </c>
      <c r="FJ296" s="52">
        <v>421</v>
      </c>
      <c r="FK296" s="52">
        <v>413</v>
      </c>
      <c r="FL296" s="52">
        <v>364</v>
      </c>
      <c r="FM296" s="52">
        <v>424</v>
      </c>
      <c r="FN296" s="52">
        <v>382</v>
      </c>
      <c r="FO296" s="52">
        <v>406</v>
      </c>
      <c r="FP296" s="52">
        <v>381</v>
      </c>
      <c r="FQ296" s="52">
        <v>438</v>
      </c>
      <c r="FR296" s="52">
        <v>411</v>
      </c>
      <c r="FS296" s="52">
        <v>408</v>
      </c>
      <c r="FT296" s="52">
        <v>435</v>
      </c>
      <c r="FU296" s="52">
        <v>474</v>
      </c>
      <c r="FV296" s="52">
        <v>367</v>
      </c>
      <c r="FW296" s="52">
        <v>354</v>
      </c>
      <c r="FX296" s="52">
        <v>357</v>
      </c>
      <c r="FY296" s="52">
        <v>353</v>
      </c>
      <c r="FZ296" s="52">
        <v>283</v>
      </c>
      <c r="GA296" s="52">
        <v>278</v>
      </c>
      <c r="GB296" s="52">
        <v>259</v>
      </c>
      <c r="GC296" s="52">
        <v>271</v>
      </c>
      <c r="GD296" s="52">
        <v>237</v>
      </c>
      <c r="GE296" s="52">
        <v>255</v>
      </c>
      <c r="GF296" s="52">
        <v>179</v>
      </c>
      <c r="GG296" s="52">
        <v>198</v>
      </c>
      <c r="GH296" s="52">
        <v>158</v>
      </c>
      <c r="GI296" s="52">
        <v>141</v>
      </c>
      <c r="GJ296" s="52">
        <v>140</v>
      </c>
      <c r="GK296" s="52">
        <v>141</v>
      </c>
      <c r="GL296" s="53">
        <v>480</v>
      </c>
    </row>
    <row r="297" spans="1:194" s="1" customFormat="1" hidden="1" x14ac:dyDescent="0.25">
      <c r="A297" s="31" t="s">
        <v>247</v>
      </c>
      <c r="B297" s="1" t="s">
        <v>528</v>
      </c>
      <c r="C297" s="30" t="str">
        <f t="shared" si="104"/>
        <v>LA England - Erewash</v>
      </c>
      <c r="D297" s="51">
        <f t="shared" si="95"/>
        <v>44500</v>
      </c>
      <c r="E297" s="51">
        <f t="shared" si="96"/>
        <v>47882</v>
      </c>
      <c r="F297" s="52">
        <f t="shared" si="97"/>
        <v>115332</v>
      </c>
      <c r="G297" s="52">
        <f t="shared" si="98"/>
        <v>56438</v>
      </c>
      <c r="H297" s="53">
        <f t="shared" si="99"/>
        <v>58894</v>
      </c>
      <c r="I297" s="53">
        <f t="shared" si="100"/>
        <v>44500</v>
      </c>
      <c r="J297" s="53">
        <f t="shared" si="101"/>
        <v>47882</v>
      </c>
      <c r="K297" s="50">
        <f t="shared" si="102"/>
        <v>11938</v>
      </c>
      <c r="L297" s="51">
        <f t="shared" si="103"/>
        <v>11012</v>
      </c>
      <c r="M297" s="52">
        <v>522</v>
      </c>
      <c r="N297" s="52">
        <v>528</v>
      </c>
      <c r="O297" s="52">
        <v>609</v>
      </c>
      <c r="P297" s="52">
        <v>642</v>
      </c>
      <c r="Q297" s="52">
        <v>654</v>
      </c>
      <c r="R297" s="52">
        <v>702</v>
      </c>
      <c r="S297" s="52">
        <v>701</v>
      </c>
      <c r="T297" s="52">
        <v>717</v>
      </c>
      <c r="U297" s="52">
        <v>719</v>
      </c>
      <c r="V297" s="52">
        <v>735</v>
      </c>
      <c r="W297" s="52">
        <v>719</v>
      </c>
      <c r="X297" s="52">
        <v>714</v>
      </c>
      <c r="Y297" s="52">
        <v>724</v>
      </c>
      <c r="Z297" s="52">
        <v>671</v>
      </c>
      <c r="AA297" s="52">
        <v>657</v>
      </c>
      <c r="AB297" s="52">
        <v>646</v>
      </c>
      <c r="AC297" s="52">
        <v>692</v>
      </c>
      <c r="AD297" s="52">
        <v>586</v>
      </c>
      <c r="AE297" s="52">
        <v>598</v>
      </c>
      <c r="AF297" s="52">
        <v>505</v>
      </c>
      <c r="AG297" s="52">
        <v>505</v>
      </c>
      <c r="AH297" s="52">
        <v>547</v>
      </c>
      <c r="AI297" s="52">
        <v>598</v>
      </c>
      <c r="AJ297" s="52">
        <v>600</v>
      </c>
      <c r="AK297" s="52">
        <v>675</v>
      </c>
      <c r="AL297" s="52">
        <v>679</v>
      </c>
      <c r="AM297" s="52">
        <v>674</v>
      </c>
      <c r="AN297" s="52">
        <v>677</v>
      </c>
      <c r="AO297" s="52">
        <v>690</v>
      </c>
      <c r="AP297" s="52">
        <v>754</v>
      </c>
      <c r="AQ297" s="52">
        <v>685</v>
      </c>
      <c r="AR297" s="52">
        <v>781</v>
      </c>
      <c r="AS297" s="52">
        <v>779</v>
      </c>
      <c r="AT297" s="52">
        <v>764</v>
      </c>
      <c r="AU297" s="52">
        <v>663</v>
      </c>
      <c r="AV297" s="52">
        <v>621</v>
      </c>
      <c r="AW297" s="52">
        <v>670</v>
      </c>
      <c r="AX297" s="52">
        <v>631</v>
      </c>
      <c r="AY297" s="52">
        <v>598</v>
      </c>
      <c r="AZ297" s="52">
        <v>707</v>
      </c>
      <c r="BA297" s="52">
        <v>697</v>
      </c>
      <c r="BB297" s="52">
        <v>707</v>
      </c>
      <c r="BC297" s="52">
        <v>581</v>
      </c>
      <c r="BD297" s="52">
        <v>597</v>
      </c>
      <c r="BE297" s="52">
        <v>611</v>
      </c>
      <c r="BF297" s="52">
        <v>710</v>
      </c>
      <c r="BG297" s="52">
        <v>764</v>
      </c>
      <c r="BH297" s="52">
        <v>722</v>
      </c>
      <c r="BI297" s="52">
        <v>817</v>
      </c>
      <c r="BJ297" s="52">
        <v>900</v>
      </c>
      <c r="BK297" s="52">
        <v>780</v>
      </c>
      <c r="BL297" s="52">
        <v>869</v>
      </c>
      <c r="BM297" s="52">
        <v>907</v>
      </c>
      <c r="BN297" s="52">
        <v>899</v>
      </c>
      <c r="BO297" s="52">
        <v>917</v>
      </c>
      <c r="BP297" s="52">
        <v>834</v>
      </c>
      <c r="BQ297" s="52">
        <v>887</v>
      </c>
      <c r="BR297" s="52">
        <v>904</v>
      </c>
      <c r="BS297" s="52">
        <v>853</v>
      </c>
      <c r="BT297" s="52">
        <v>857</v>
      </c>
      <c r="BU297" s="52">
        <v>716</v>
      </c>
      <c r="BV297" s="52">
        <v>731</v>
      </c>
      <c r="BW297" s="52">
        <v>692</v>
      </c>
      <c r="BX297" s="52">
        <v>698</v>
      </c>
      <c r="BY297" s="52">
        <v>609</v>
      </c>
      <c r="BZ297" s="52">
        <v>608</v>
      </c>
      <c r="CA297" s="52">
        <v>593</v>
      </c>
      <c r="CB297" s="52">
        <v>605</v>
      </c>
      <c r="CC297" s="52">
        <v>574</v>
      </c>
      <c r="CD297" s="52">
        <v>593</v>
      </c>
      <c r="CE297" s="52">
        <v>569</v>
      </c>
      <c r="CF297" s="52">
        <v>602</v>
      </c>
      <c r="CG297" s="52">
        <v>625</v>
      </c>
      <c r="CH297" s="52">
        <v>679</v>
      </c>
      <c r="CI297" s="52">
        <v>536</v>
      </c>
      <c r="CJ297" s="52">
        <v>548</v>
      </c>
      <c r="CK297" s="52">
        <v>513</v>
      </c>
      <c r="CL297" s="52">
        <v>433</v>
      </c>
      <c r="CM297" s="52">
        <v>369</v>
      </c>
      <c r="CN297" s="52">
        <v>332</v>
      </c>
      <c r="CO297" s="52">
        <v>378</v>
      </c>
      <c r="CP297" s="52">
        <v>300</v>
      </c>
      <c r="CQ297" s="52">
        <v>289</v>
      </c>
      <c r="CR297" s="52">
        <v>264</v>
      </c>
      <c r="CS297" s="52">
        <v>250</v>
      </c>
      <c r="CT297" s="52">
        <v>212</v>
      </c>
      <c r="CU297" s="52">
        <v>190</v>
      </c>
      <c r="CV297" s="52">
        <v>139</v>
      </c>
      <c r="CW297" s="52">
        <v>153</v>
      </c>
      <c r="CX297" s="52">
        <v>136</v>
      </c>
      <c r="CY297" s="52">
        <v>350</v>
      </c>
      <c r="CZ297" s="52">
        <v>538</v>
      </c>
      <c r="DA297" s="52">
        <v>548</v>
      </c>
      <c r="DB297" s="52">
        <v>566</v>
      </c>
      <c r="DC297" s="52">
        <v>551</v>
      </c>
      <c r="DD297" s="52">
        <v>610</v>
      </c>
      <c r="DE297" s="52">
        <v>576</v>
      </c>
      <c r="DF297" s="52">
        <v>620</v>
      </c>
      <c r="DG297" s="52">
        <v>628</v>
      </c>
      <c r="DH297" s="52">
        <v>690</v>
      </c>
      <c r="DI297" s="52">
        <v>689</v>
      </c>
      <c r="DJ297" s="52">
        <v>696</v>
      </c>
      <c r="DK297" s="52">
        <v>646</v>
      </c>
      <c r="DL297" s="52">
        <v>651</v>
      </c>
      <c r="DM297" s="52">
        <v>567</v>
      </c>
      <c r="DN297" s="52">
        <v>626</v>
      </c>
      <c r="DO297" s="52">
        <v>630</v>
      </c>
      <c r="DP297" s="52">
        <v>616</v>
      </c>
      <c r="DQ297" s="52">
        <v>564</v>
      </c>
      <c r="DR297" s="52">
        <v>567</v>
      </c>
      <c r="DS297" s="52">
        <v>440</v>
      </c>
      <c r="DT297" s="52">
        <v>440</v>
      </c>
      <c r="DU297" s="52">
        <v>513</v>
      </c>
      <c r="DV297" s="52">
        <v>548</v>
      </c>
      <c r="DW297" s="52">
        <v>626</v>
      </c>
      <c r="DX297" s="52">
        <v>693</v>
      </c>
      <c r="DY297" s="52">
        <v>762</v>
      </c>
      <c r="DZ297" s="52">
        <v>688</v>
      </c>
      <c r="EA297" s="52">
        <v>687</v>
      </c>
      <c r="EB297" s="52">
        <v>795</v>
      </c>
      <c r="EC297" s="52">
        <v>791</v>
      </c>
      <c r="ED297" s="52">
        <v>744</v>
      </c>
      <c r="EE297" s="52">
        <v>838</v>
      </c>
      <c r="EF297" s="52">
        <v>842</v>
      </c>
      <c r="EG297" s="52">
        <v>744</v>
      </c>
      <c r="EH297" s="52">
        <v>784</v>
      </c>
      <c r="EI297" s="52">
        <v>721</v>
      </c>
      <c r="EJ297" s="52">
        <v>713</v>
      </c>
      <c r="EK297" s="52">
        <v>662</v>
      </c>
      <c r="EL297" s="52">
        <v>750</v>
      </c>
      <c r="EM297" s="52">
        <v>762</v>
      </c>
      <c r="EN297" s="52">
        <v>720</v>
      </c>
      <c r="EO297" s="52">
        <v>722</v>
      </c>
      <c r="EP297" s="52">
        <v>658</v>
      </c>
      <c r="EQ297" s="52">
        <v>610</v>
      </c>
      <c r="ER297" s="52">
        <v>701</v>
      </c>
      <c r="ES297" s="52">
        <v>745</v>
      </c>
      <c r="ET297" s="52">
        <v>752</v>
      </c>
      <c r="EU297" s="52">
        <v>764</v>
      </c>
      <c r="EV297" s="52">
        <v>811</v>
      </c>
      <c r="EW297" s="52">
        <v>916</v>
      </c>
      <c r="EX297" s="52">
        <v>920</v>
      </c>
      <c r="EY297" s="52">
        <v>898</v>
      </c>
      <c r="EZ297" s="52">
        <v>916</v>
      </c>
      <c r="FA297" s="52">
        <v>941</v>
      </c>
      <c r="FB297" s="52">
        <v>972</v>
      </c>
      <c r="FC297" s="52">
        <v>918</v>
      </c>
      <c r="FD297" s="52">
        <v>897</v>
      </c>
      <c r="FE297" s="52">
        <v>885</v>
      </c>
      <c r="FF297" s="52">
        <v>857</v>
      </c>
      <c r="FG297" s="52">
        <v>782</v>
      </c>
      <c r="FH297" s="52">
        <v>705</v>
      </c>
      <c r="FI297" s="52">
        <v>718</v>
      </c>
      <c r="FJ297" s="52">
        <v>703</v>
      </c>
      <c r="FK297" s="52">
        <v>649</v>
      </c>
      <c r="FL297" s="52">
        <v>643</v>
      </c>
      <c r="FM297" s="52">
        <v>620</v>
      </c>
      <c r="FN297" s="52">
        <v>638</v>
      </c>
      <c r="FO297" s="52">
        <v>617</v>
      </c>
      <c r="FP297" s="52">
        <v>638</v>
      </c>
      <c r="FQ297" s="52">
        <v>618</v>
      </c>
      <c r="FR297" s="52">
        <v>590</v>
      </c>
      <c r="FS297" s="52">
        <v>642</v>
      </c>
      <c r="FT297" s="52">
        <v>716</v>
      </c>
      <c r="FU297" s="52">
        <v>818</v>
      </c>
      <c r="FV297" s="52">
        <v>604</v>
      </c>
      <c r="FW297" s="52">
        <v>543</v>
      </c>
      <c r="FX297" s="52">
        <v>585</v>
      </c>
      <c r="FY297" s="52">
        <v>548</v>
      </c>
      <c r="FZ297" s="52">
        <v>440</v>
      </c>
      <c r="GA297" s="52">
        <v>353</v>
      </c>
      <c r="GB297" s="52">
        <v>419</v>
      </c>
      <c r="GC297" s="52">
        <v>367</v>
      </c>
      <c r="GD297" s="52">
        <v>403</v>
      </c>
      <c r="GE297" s="52">
        <v>361</v>
      </c>
      <c r="GF297" s="52">
        <v>313</v>
      </c>
      <c r="GG297" s="52">
        <v>303</v>
      </c>
      <c r="GH297" s="52">
        <v>252</v>
      </c>
      <c r="GI297" s="52">
        <v>245</v>
      </c>
      <c r="GJ297" s="52">
        <v>254</v>
      </c>
      <c r="GK297" s="52">
        <v>234</v>
      </c>
      <c r="GL297" s="53">
        <v>848</v>
      </c>
    </row>
    <row r="298" spans="1:194" s="1" customFormat="1" hidden="1" x14ac:dyDescent="0.25">
      <c r="A298" s="31" t="s">
        <v>247</v>
      </c>
      <c r="B298" s="1" t="s">
        <v>529</v>
      </c>
      <c r="C298" s="30" t="str">
        <f t="shared" si="104"/>
        <v>LA England - Exeter</v>
      </c>
      <c r="D298" s="51">
        <f t="shared" si="95"/>
        <v>55230</v>
      </c>
      <c r="E298" s="51">
        <f t="shared" si="96"/>
        <v>55340</v>
      </c>
      <c r="F298" s="52">
        <f t="shared" si="97"/>
        <v>133333</v>
      </c>
      <c r="G298" s="52">
        <f t="shared" si="98"/>
        <v>66930</v>
      </c>
      <c r="H298" s="53">
        <f t="shared" si="99"/>
        <v>66403</v>
      </c>
      <c r="I298" s="53">
        <f t="shared" si="100"/>
        <v>55230</v>
      </c>
      <c r="J298" s="53">
        <f t="shared" si="101"/>
        <v>55340</v>
      </c>
      <c r="K298" s="50">
        <f t="shared" si="102"/>
        <v>11700</v>
      </c>
      <c r="L298" s="51">
        <f t="shared" si="103"/>
        <v>11063</v>
      </c>
      <c r="M298" s="52">
        <v>562</v>
      </c>
      <c r="N298" s="52">
        <v>614</v>
      </c>
      <c r="O298" s="52">
        <v>642</v>
      </c>
      <c r="P298" s="52">
        <v>645</v>
      </c>
      <c r="Q298" s="52">
        <v>654</v>
      </c>
      <c r="R298" s="52">
        <v>697</v>
      </c>
      <c r="S298" s="52">
        <v>715</v>
      </c>
      <c r="T298" s="52">
        <v>660</v>
      </c>
      <c r="U298" s="52">
        <v>703</v>
      </c>
      <c r="V298" s="52">
        <v>720</v>
      </c>
      <c r="W298" s="52">
        <v>690</v>
      </c>
      <c r="X298" s="52">
        <v>681</v>
      </c>
      <c r="Y298" s="52">
        <v>673</v>
      </c>
      <c r="Z298" s="52">
        <v>630</v>
      </c>
      <c r="AA298" s="52">
        <v>598</v>
      </c>
      <c r="AB298" s="52">
        <v>624</v>
      </c>
      <c r="AC298" s="52">
        <v>597</v>
      </c>
      <c r="AD298" s="52">
        <v>595</v>
      </c>
      <c r="AE298" s="52">
        <v>779</v>
      </c>
      <c r="AF298" s="52">
        <v>2098</v>
      </c>
      <c r="AG298" s="52">
        <v>2551</v>
      </c>
      <c r="AH298" s="52">
        <v>2177</v>
      </c>
      <c r="AI298" s="52">
        <v>1806</v>
      </c>
      <c r="AJ298" s="52">
        <v>1400</v>
      </c>
      <c r="AK298" s="52">
        <v>1346</v>
      </c>
      <c r="AL298" s="52">
        <v>1210</v>
      </c>
      <c r="AM298" s="52">
        <v>1174</v>
      </c>
      <c r="AN298" s="52">
        <v>1340</v>
      </c>
      <c r="AO298" s="52">
        <v>1552</v>
      </c>
      <c r="AP298" s="52">
        <v>1578</v>
      </c>
      <c r="AQ298" s="52">
        <v>1357</v>
      </c>
      <c r="AR298" s="52">
        <v>1255</v>
      </c>
      <c r="AS298" s="52">
        <v>951</v>
      </c>
      <c r="AT298" s="52">
        <v>1081</v>
      </c>
      <c r="AU298" s="52">
        <v>898</v>
      </c>
      <c r="AV298" s="52">
        <v>895</v>
      </c>
      <c r="AW298" s="52">
        <v>856</v>
      </c>
      <c r="AX298" s="52">
        <v>814</v>
      </c>
      <c r="AY298" s="52">
        <v>863</v>
      </c>
      <c r="AZ298" s="52">
        <v>867</v>
      </c>
      <c r="BA298" s="52">
        <v>746</v>
      </c>
      <c r="BB298" s="52">
        <v>769</v>
      </c>
      <c r="BC298" s="52">
        <v>665</v>
      </c>
      <c r="BD298" s="52">
        <v>691</v>
      </c>
      <c r="BE298" s="52">
        <v>661</v>
      </c>
      <c r="BF298" s="52">
        <v>709</v>
      </c>
      <c r="BG298" s="52">
        <v>712</v>
      </c>
      <c r="BH298" s="52">
        <v>691</v>
      </c>
      <c r="BI298" s="52">
        <v>781</v>
      </c>
      <c r="BJ298" s="52">
        <v>719</v>
      </c>
      <c r="BK298" s="52">
        <v>746</v>
      </c>
      <c r="BL298" s="52">
        <v>760</v>
      </c>
      <c r="BM298" s="52">
        <v>768</v>
      </c>
      <c r="BN298" s="52">
        <v>670</v>
      </c>
      <c r="BO298" s="52">
        <v>754</v>
      </c>
      <c r="BP298" s="52">
        <v>741</v>
      </c>
      <c r="BQ298" s="52">
        <v>716</v>
      </c>
      <c r="BR298" s="52">
        <v>692</v>
      </c>
      <c r="BS298" s="52">
        <v>681</v>
      </c>
      <c r="BT298" s="52">
        <v>638</v>
      </c>
      <c r="BU298" s="52">
        <v>595</v>
      </c>
      <c r="BV298" s="52">
        <v>633</v>
      </c>
      <c r="BW298" s="52">
        <v>578</v>
      </c>
      <c r="BX298" s="52">
        <v>551</v>
      </c>
      <c r="BY298" s="52">
        <v>571</v>
      </c>
      <c r="BZ298" s="52">
        <v>511</v>
      </c>
      <c r="CA298" s="52">
        <v>492</v>
      </c>
      <c r="CB298" s="52">
        <v>491</v>
      </c>
      <c r="CC298" s="52">
        <v>484</v>
      </c>
      <c r="CD298" s="52">
        <v>482</v>
      </c>
      <c r="CE298" s="52">
        <v>536</v>
      </c>
      <c r="CF298" s="52">
        <v>516</v>
      </c>
      <c r="CG298" s="52">
        <v>496</v>
      </c>
      <c r="CH298" s="52">
        <v>573</v>
      </c>
      <c r="CI298" s="52">
        <v>460</v>
      </c>
      <c r="CJ298" s="52">
        <v>389</v>
      </c>
      <c r="CK298" s="52">
        <v>385</v>
      </c>
      <c r="CL298" s="52">
        <v>370</v>
      </c>
      <c r="CM298" s="52">
        <v>319</v>
      </c>
      <c r="CN298" s="52">
        <v>315</v>
      </c>
      <c r="CO298" s="52">
        <v>285</v>
      </c>
      <c r="CP298" s="52">
        <v>278</v>
      </c>
      <c r="CQ298" s="52">
        <v>262</v>
      </c>
      <c r="CR298" s="52">
        <v>258</v>
      </c>
      <c r="CS298" s="52">
        <v>204</v>
      </c>
      <c r="CT298" s="52">
        <v>179</v>
      </c>
      <c r="CU298" s="52">
        <v>179</v>
      </c>
      <c r="CV298" s="52">
        <v>125</v>
      </c>
      <c r="CW298" s="52">
        <v>106</v>
      </c>
      <c r="CX298" s="52">
        <v>103</v>
      </c>
      <c r="CY298" s="52">
        <v>346</v>
      </c>
      <c r="CZ298" s="52">
        <v>571</v>
      </c>
      <c r="DA298" s="52">
        <v>598</v>
      </c>
      <c r="DB298" s="52">
        <v>610</v>
      </c>
      <c r="DC298" s="52">
        <v>636</v>
      </c>
      <c r="DD298" s="52">
        <v>654</v>
      </c>
      <c r="DE298" s="52">
        <v>637</v>
      </c>
      <c r="DF298" s="52">
        <v>633</v>
      </c>
      <c r="DG298" s="52">
        <v>613</v>
      </c>
      <c r="DH298" s="52">
        <v>723</v>
      </c>
      <c r="DI298" s="52">
        <v>660</v>
      </c>
      <c r="DJ298" s="52">
        <v>598</v>
      </c>
      <c r="DK298" s="52">
        <v>647</v>
      </c>
      <c r="DL298" s="52">
        <v>684</v>
      </c>
      <c r="DM298" s="52">
        <v>572</v>
      </c>
      <c r="DN298" s="52">
        <v>598</v>
      </c>
      <c r="DO298" s="52">
        <v>567</v>
      </c>
      <c r="DP298" s="52">
        <v>521</v>
      </c>
      <c r="DQ298" s="52">
        <v>541</v>
      </c>
      <c r="DR298" s="52">
        <v>804</v>
      </c>
      <c r="DS298" s="52">
        <v>2226</v>
      </c>
      <c r="DT298" s="52">
        <v>2825</v>
      </c>
      <c r="DU298" s="52">
        <v>2268</v>
      </c>
      <c r="DV298" s="52">
        <v>1732</v>
      </c>
      <c r="DW298" s="52">
        <v>1151</v>
      </c>
      <c r="DX298" s="52">
        <v>909</v>
      </c>
      <c r="DY298" s="52">
        <v>919</v>
      </c>
      <c r="DZ298" s="52">
        <v>1046</v>
      </c>
      <c r="EA298" s="52">
        <v>1200</v>
      </c>
      <c r="EB298" s="52">
        <v>1292</v>
      </c>
      <c r="EC298" s="52">
        <v>1308</v>
      </c>
      <c r="ED298" s="52">
        <v>1143</v>
      </c>
      <c r="EE298" s="52">
        <v>877</v>
      </c>
      <c r="EF298" s="52">
        <v>886</v>
      </c>
      <c r="EG298" s="52">
        <v>812</v>
      </c>
      <c r="EH298" s="52">
        <v>850</v>
      </c>
      <c r="EI298" s="52">
        <v>671</v>
      </c>
      <c r="EJ298" s="52">
        <v>808</v>
      </c>
      <c r="EK298" s="52">
        <v>772</v>
      </c>
      <c r="EL298" s="52">
        <v>805</v>
      </c>
      <c r="EM298" s="52">
        <v>627</v>
      </c>
      <c r="EN298" s="52">
        <v>789</v>
      </c>
      <c r="EO298" s="52">
        <v>789</v>
      </c>
      <c r="EP298" s="52">
        <v>673</v>
      </c>
      <c r="EQ298" s="52">
        <v>608</v>
      </c>
      <c r="ER298" s="52">
        <v>616</v>
      </c>
      <c r="ES298" s="52">
        <v>722</v>
      </c>
      <c r="ET298" s="52">
        <v>672</v>
      </c>
      <c r="EU298" s="52">
        <v>638</v>
      </c>
      <c r="EV298" s="52">
        <v>723</v>
      </c>
      <c r="EW298" s="52">
        <v>677</v>
      </c>
      <c r="EX298" s="52">
        <v>745</v>
      </c>
      <c r="EY298" s="52">
        <v>753</v>
      </c>
      <c r="EZ298" s="52">
        <v>731</v>
      </c>
      <c r="FA298" s="52">
        <v>773</v>
      </c>
      <c r="FB298" s="52">
        <v>769</v>
      </c>
      <c r="FC298" s="52">
        <v>781</v>
      </c>
      <c r="FD298" s="52">
        <v>701</v>
      </c>
      <c r="FE298" s="52">
        <v>716</v>
      </c>
      <c r="FF298" s="52">
        <v>698</v>
      </c>
      <c r="FG298" s="52">
        <v>664</v>
      </c>
      <c r="FH298" s="52">
        <v>608</v>
      </c>
      <c r="FI298" s="52">
        <v>640</v>
      </c>
      <c r="FJ298" s="52">
        <v>619</v>
      </c>
      <c r="FK298" s="52">
        <v>586</v>
      </c>
      <c r="FL298" s="52">
        <v>559</v>
      </c>
      <c r="FM298" s="52">
        <v>584</v>
      </c>
      <c r="FN298" s="52">
        <v>620</v>
      </c>
      <c r="FO298" s="52">
        <v>546</v>
      </c>
      <c r="FP298" s="52">
        <v>583</v>
      </c>
      <c r="FQ298" s="52">
        <v>563</v>
      </c>
      <c r="FR298" s="52">
        <v>571</v>
      </c>
      <c r="FS298" s="52">
        <v>592</v>
      </c>
      <c r="FT298" s="52">
        <v>604</v>
      </c>
      <c r="FU298" s="52">
        <v>678</v>
      </c>
      <c r="FV298" s="52">
        <v>485</v>
      </c>
      <c r="FW298" s="52">
        <v>533</v>
      </c>
      <c r="FX298" s="52">
        <v>474</v>
      </c>
      <c r="FY298" s="52">
        <v>454</v>
      </c>
      <c r="FZ298" s="52">
        <v>400</v>
      </c>
      <c r="GA298" s="52">
        <v>432</v>
      </c>
      <c r="GB298" s="52">
        <v>365</v>
      </c>
      <c r="GC298" s="52">
        <v>379</v>
      </c>
      <c r="GD298" s="52">
        <v>339</v>
      </c>
      <c r="GE298" s="52">
        <v>348</v>
      </c>
      <c r="GF298" s="52">
        <v>288</v>
      </c>
      <c r="GG298" s="52">
        <v>274</v>
      </c>
      <c r="GH298" s="52">
        <v>260</v>
      </c>
      <c r="GI298" s="52">
        <v>243</v>
      </c>
      <c r="GJ298" s="52">
        <v>238</v>
      </c>
      <c r="GK298" s="52">
        <v>201</v>
      </c>
      <c r="GL298" s="53">
        <v>1105</v>
      </c>
    </row>
    <row r="299" spans="1:194" s="1" customFormat="1" hidden="1" x14ac:dyDescent="0.25">
      <c r="A299" s="31" t="s">
        <v>247</v>
      </c>
      <c r="B299" s="1" t="s">
        <v>530</v>
      </c>
      <c r="C299" s="30" t="str">
        <f t="shared" si="104"/>
        <v>LA England - Fareham</v>
      </c>
      <c r="D299" s="51">
        <f t="shared" si="95"/>
        <v>45585</v>
      </c>
      <c r="E299" s="51">
        <f t="shared" si="96"/>
        <v>48865</v>
      </c>
      <c r="F299" s="52">
        <f t="shared" si="97"/>
        <v>116338</v>
      </c>
      <c r="G299" s="52">
        <f t="shared" si="98"/>
        <v>56769</v>
      </c>
      <c r="H299" s="53">
        <f t="shared" si="99"/>
        <v>59569</v>
      </c>
      <c r="I299" s="53">
        <f t="shared" si="100"/>
        <v>45585</v>
      </c>
      <c r="J299" s="53">
        <f t="shared" si="101"/>
        <v>48865</v>
      </c>
      <c r="K299" s="50">
        <f t="shared" si="102"/>
        <v>11184</v>
      </c>
      <c r="L299" s="51">
        <f t="shared" si="103"/>
        <v>10704</v>
      </c>
      <c r="M299" s="52">
        <v>492</v>
      </c>
      <c r="N299" s="52">
        <v>484</v>
      </c>
      <c r="O299" s="52">
        <v>525</v>
      </c>
      <c r="P299" s="52">
        <v>588</v>
      </c>
      <c r="Q299" s="52">
        <v>618</v>
      </c>
      <c r="R299" s="52">
        <v>651</v>
      </c>
      <c r="S299" s="52">
        <v>610</v>
      </c>
      <c r="T299" s="52">
        <v>610</v>
      </c>
      <c r="U299" s="52">
        <v>666</v>
      </c>
      <c r="V299" s="52">
        <v>702</v>
      </c>
      <c r="W299" s="52">
        <v>653</v>
      </c>
      <c r="X299" s="52">
        <v>643</v>
      </c>
      <c r="Y299" s="52">
        <v>652</v>
      </c>
      <c r="Z299" s="52">
        <v>695</v>
      </c>
      <c r="AA299" s="52">
        <v>648</v>
      </c>
      <c r="AB299" s="52">
        <v>654</v>
      </c>
      <c r="AC299" s="52">
        <v>671</v>
      </c>
      <c r="AD299" s="52">
        <v>622</v>
      </c>
      <c r="AE299" s="52">
        <v>667</v>
      </c>
      <c r="AF299" s="52">
        <v>559</v>
      </c>
      <c r="AG299" s="52">
        <v>529</v>
      </c>
      <c r="AH299" s="52">
        <v>596</v>
      </c>
      <c r="AI299" s="52">
        <v>587</v>
      </c>
      <c r="AJ299" s="52">
        <v>634</v>
      </c>
      <c r="AK299" s="52">
        <v>612</v>
      </c>
      <c r="AL299" s="52">
        <v>657</v>
      </c>
      <c r="AM299" s="52">
        <v>670</v>
      </c>
      <c r="AN299" s="52">
        <v>585</v>
      </c>
      <c r="AO299" s="52">
        <v>572</v>
      </c>
      <c r="AP299" s="52">
        <v>584</v>
      </c>
      <c r="AQ299" s="52">
        <v>638</v>
      </c>
      <c r="AR299" s="52">
        <v>661</v>
      </c>
      <c r="AS299" s="52">
        <v>700</v>
      </c>
      <c r="AT299" s="52">
        <v>603</v>
      </c>
      <c r="AU299" s="52">
        <v>639</v>
      </c>
      <c r="AV299" s="52">
        <v>601</v>
      </c>
      <c r="AW299" s="52">
        <v>622</v>
      </c>
      <c r="AX299" s="52">
        <v>628</v>
      </c>
      <c r="AY299" s="52">
        <v>602</v>
      </c>
      <c r="AZ299" s="52">
        <v>699</v>
      </c>
      <c r="BA299" s="52">
        <v>799</v>
      </c>
      <c r="BB299" s="52">
        <v>623</v>
      </c>
      <c r="BC299" s="52">
        <v>625</v>
      </c>
      <c r="BD299" s="52">
        <v>581</v>
      </c>
      <c r="BE299" s="52">
        <v>596</v>
      </c>
      <c r="BF299" s="52">
        <v>634</v>
      </c>
      <c r="BG299" s="52">
        <v>687</v>
      </c>
      <c r="BH299" s="52">
        <v>827</v>
      </c>
      <c r="BI299" s="52">
        <v>798</v>
      </c>
      <c r="BJ299" s="52">
        <v>814</v>
      </c>
      <c r="BK299" s="52">
        <v>837</v>
      </c>
      <c r="BL299" s="52">
        <v>807</v>
      </c>
      <c r="BM299" s="52">
        <v>841</v>
      </c>
      <c r="BN299" s="52">
        <v>870</v>
      </c>
      <c r="BO299" s="52">
        <v>852</v>
      </c>
      <c r="BP299" s="52">
        <v>831</v>
      </c>
      <c r="BQ299" s="52">
        <v>906</v>
      </c>
      <c r="BR299" s="52">
        <v>928</v>
      </c>
      <c r="BS299" s="52">
        <v>820</v>
      </c>
      <c r="BT299" s="52">
        <v>858</v>
      </c>
      <c r="BU299" s="52">
        <v>782</v>
      </c>
      <c r="BV299" s="52">
        <v>815</v>
      </c>
      <c r="BW299" s="52">
        <v>789</v>
      </c>
      <c r="BX299" s="52">
        <v>733</v>
      </c>
      <c r="BY299" s="52">
        <v>764</v>
      </c>
      <c r="BZ299" s="52">
        <v>631</v>
      </c>
      <c r="CA299" s="52">
        <v>578</v>
      </c>
      <c r="CB299" s="52">
        <v>625</v>
      </c>
      <c r="CC299" s="52">
        <v>594</v>
      </c>
      <c r="CD299" s="52">
        <v>609</v>
      </c>
      <c r="CE299" s="52">
        <v>610</v>
      </c>
      <c r="CF299" s="52">
        <v>710</v>
      </c>
      <c r="CG299" s="52">
        <v>755</v>
      </c>
      <c r="CH299" s="52">
        <v>857</v>
      </c>
      <c r="CI299" s="52">
        <v>617</v>
      </c>
      <c r="CJ299" s="52">
        <v>625</v>
      </c>
      <c r="CK299" s="52">
        <v>602</v>
      </c>
      <c r="CL299" s="52">
        <v>526</v>
      </c>
      <c r="CM299" s="52">
        <v>425</v>
      </c>
      <c r="CN299" s="52">
        <v>371</v>
      </c>
      <c r="CO299" s="52">
        <v>393</v>
      </c>
      <c r="CP299" s="52">
        <v>393</v>
      </c>
      <c r="CQ299" s="52">
        <v>367</v>
      </c>
      <c r="CR299" s="52">
        <v>343</v>
      </c>
      <c r="CS299" s="52">
        <v>307</v>
      </c>
      <c r="CT299" s="52">
        <v>252</v>
      </c>
      <c r="CU299" s="52">
        <v>274</v>
      </c>
      <c r="CV299" s="52">
        <v>213</v>
      </c>
      <c r="CW299" s="52">
        <v>198</v>
      </c>
      <c r="CX299" s="52">
        <v>141</v>
      </c>
      <c r="CY299" s="52">
        <v>507</v>
      </c>
      <c r="CZ299" s="52">
        <v>430</v>
      </c>
      <c r="DA299" s="52">
        <v>480</v>
      </c>
      <c r="DB299" s="52">
        <v>473</v>
      </c>
      <c r="DC299" s="52">
        <v>531</v>
      </c>
      <c r="DD299" s="52">
        <v>636</v>
      </c>
      <c r="DE299" s="52">
        <v>569</v>
      </c>
      <c r="DF299" s="52">
        <v>609</v>
      </c>
      <c r="DG299" s="52">
        <v>611</v>
      </c>
      <c r="DH299" s="52">
        <v>710</v>
      </c>
      <c r="DI299" s="52">
        <v>650</v>
      </c>
      <c r="DJ299" s="52">
        <v>668</v>
      </c>
      <c r="DK299" s="52">
        <v>626</v>
      </c>
      <c r="DL299" s="52">
        <v>673</v>
      </c>
      <c r="DM299" s="52">
        <v>616</v>
      </c>
      <c r="DN299" s="52">
        <v>607</v>
      </c>
      <c r="DO299" s="52">
        <v>586</v>
      </c>
      <c r="DP299" s="52">
        <v>653</v>
      </c>
      <c r="DQ299" s="52">
        <v>576</v>
      </c>
      <c r="DR299" s="52">
        <v>560</v>
      </c>
      <c r="DS299" s="52">
        <v>439</v>
      </c>
      <c r="DT299" s="52">
        <v>429</v>
      </c>
      <c r="DU299" s="52">
        <v>444</v>
      </c>
      <c r="DV299" s="52">
        <v>519</v>
      </c>
      <c r="DW299" s="52">
        <v>522</v>
      </c>
      <c r="DX299" s="52">
        <v>551</v>
      </c>
      <c r="DY299" s="52">
        <v>574</v>
      </c>
      <c r="DZ299" s="52">
        <v>582</v>
      </c>
      <c r="EA299" s="52">
        <v>548</v>
      </c>
      <c r="EB299" s="52">
        <v>622</v>
      </c>
      <c r="EC299" s="52">
        <v>584</v>
      </c>
      <c r="ED299" s="52">
        <v>598</v>
      </c>
      <c r="EE299" s="52">
        <v>702</v>
      </c>
      <c r="EF299" s="52">
        <v>684</v>
      </c>
      <c r="EG299" s="52">
        <v>751</v>
      </c>
      <c r="EH299" s="52">
        <v>683</v>
      </c>
      <c r="EI299" s="52">
        <v>680</v>
      </c>
      <c r="EJ299" s="52">
        <v>645</v>
      </c>
      <c r="EK299" s="52">
        <v>670</v>
      </c>
      <c r="EL299" s="52">
        <v>713</v>
      </c>
      <c r="EM299" s="52">
        <v>712</v>
      </c>
      <c r="EN299" s="52">
        <v>672</v>
      </c>
      <c r="EO299" s="52">
        <v>634</v>
      </c>
      <c r="EP299" s="52">
        <v>686</v>
      </c>
      <c r="EQ299" s="52">
        <v>632</v>
      </c>
      <c r="ER299" s="52">
        <v>739</v>
      </c>
      <c r="ES299" s="52">
        <v>776</v>
      </c>
      <c r="ET299" s="52">
        <v>741</v>
      </c>
      <c r="EU299" s="52">
        <v>820</v>
      </c>
      <c r="EV299" s="52">
        <v>844</v>
      </c>
      <c r="EW299" s="52">
        <v>954</v>
      </c>
      <c r="EX299" s="52">
        <v>833</v>
      </c>
      <c r="EY299" s="52">
        <v>904</v>
      </c>
      <c r="EZ299" s="52">
        <v>932</v>
      </c>
      <c r="FA299" s="52">
        <v>853</v>
      </c>
      <c r="FB299" s="52">
        <v>954</v>
      </c>
      <c r="FC299" s="52">
        <v>976</v>
      </c>
      <c r="FD299" s="52">
        <v>885</v>
      </c>
      <c r="FE299" s="52">
        <v>890</v>
      </c>
      <c r="FF299" s="52">
        <v>889</v>
      </c>
      <c r="FG299" s="52">
        <v>886</v>
      </c>
      <c r="FH299" s="52">
        <v>816</v>
      </c>
      <c r="FI299" s="52">
        <v>835</v>
      </c>
      <c r="FJ299" s="52">
        <v>777</v>
      </c>
      <c r="FK299" s="52">
        <v>715</v>
      </c>
      <c r="FL299" s="52">
        <v>706</v>
      </c>
      <c r="FM299" s="52">
        <v>709</v>
      </c>
      <c r="FN299" s="52">
        <v>684</v>
      </c>
      <c r="FO299" s="52">
        <v>705</v>
      </c>
      <c r="FP299" s="52">
        <v>711</v>
      </c>
      <c r="FQ299" s="52">
        <v>739</v>
      </c>
      <c r="FR299" s="52">
        <v>727</v>
      </c>
      <c r="FS299" s="52">
        <v>780</v>
      </c>
      <c r="FT299" s="52">
        <v>746</v>
      </c>
      <c r="FU299" s="52">
        <v>917</v>
      </c>
      <c r="FV299" s="52">
        <v>735</v>
      </c>
      <c r="FW299" s="52">
        <v>645</v>
      </c>
      <c r="FX299" s="52">
        <v>676</v>
      </c>
      <c r="FY299" s="52">
        <v>627</v>
      </c>
      <c r="FZ299" s="52">
        <v>573</v>
      </c>
      <c r="GA299" s="52">
        <v>492</v>
      </c>
      <c r="GB299" s="52">
        <v>501</v>
      </c>
      <c r="GC299" s="52">
        <v>491</v>
      </c>
      <c r="GD299" s="52">
        <v>440</v>
      </c>
      <c r="GE299" s="52">
        <v>401</v>
      </c>
      <c r="GF299" s="52">
        <v>415</v>
      </c>
      <c r="GG299" s="52">
        <v>374</v>
      </c>
      <c r="GH299" s="52">
        <v>350</v>
      </c>
      <c r="GI299" s="52">
        <v>288</v>
      </c>
      <c r="GJ299" s="52">
        <v>303</v>
      </c>
      <c r="GK299" s="52">
        <v>260</v>
      </c>
      <c r="GL299" s="53">
        <v>1015</v>
      </c>
    </row>
    <row r="300" spans="1:194" s="1" customFormat="1" hidden="1" x14ac:dyDescent="0.25">
      <c r="A300" s="31" t="s">
        <v>247</v>
      </c>
      <c r="B300" s="1" t="s">
        <v>531</v>
      </c>
      <c r="C300" s="30" t="str">
        <f t="shared" si="104"/>
        <v>LA England - Fenland</v>
      </c>
      <c r="D300" s="51">
        <f t="shared" si="95"/>
        <v>40125</v>
      </c>
      <c r="E300" s="51">
        <f t="shared" si="96"/>
        <v>41599</v>
      </c>
      <c r="F300" s="52">
        <f t="shared" si="97"/>
        <v>102080</v>
      </c>
      <c r="G300" s="52">
        <f t="shared" si="98"/>
        <v>50542</v>
      </c>
      <c r="H300" s="53">
        <f t="shared" si="99"/>
        <v>51538</v>
      </c>
      <c r="I300" s="53">
        <f t="shared" si="100"/>
        <v>40125</v>
      </c>
      <c r="J300" s="53">
        <f t="shared" si="101"/>
        <v>41599</v>
      </c>
      <c r="K300" s="50">
        <f t="shared" si="102"/>
        <v>10417</v>
      </c>
      <c r="L300" s="51">
        <f t="shared" si="103"/>
        <v>9939</v>
      </c>
      <c r="M300" s="52">
        <v>528</v>
      </c>
      <c r="N300" s="52">
        <v>524</v>
      </c>
      <c r="O300" s="52">
        <v>567</v>
      </c>
      <c r="P300" s="52">
        <v>559</v>
      </c>
      <c r="Q300" s="52">
        <v>684</v>
      </c>
      <c r="R300" s="52">
        <v>638</v>
      </c>
      <c r="S300" s="52">
        <v>638</v>
      </c>
      <c r="T300" s="52">
        <v>614</v>
      </c>
      <c r="U300" s="52">
        <v>693</v>
      </c>
      <c r="V300" s="52">
        <v>580</v>
      </c>
      <c r="W300" s="52">
        <v>554</v>
      </c>
      <c r="X300" s="52">
        <v>545</v>
      </c>
      <c r="Y300" s="52">
        <v>568</v>
      </c>
      <c r="Z300" s="52">
        <v>572</v>
      </c>
      <c r="AA300" s="52">
        <v>580</v>
      </c>
      <c r="AB300" s="52">
        <v>502</v>
      </c>
      <c r="AC300" s="52">
        <v>554</v>
      </c>
      <c r="AD300" s="52">
        <v>517</v>
      </c>
      <c r="AE300" s="52">
        <v>484</v>
      </c>
      <c r="AF300" s="52">
        <v>442</v>
      </c>
      <c r="AG300" s="52">
        <v>431</v>
      </c>
      <c r="AH300" s="52">
        <v>527</v>
      </c>
      <c r="AI300" s="52">
        <v>586</v>
      </c>
      <c r="AJ300" s="52">
        <v>565</v>
      </c>
      <c r="AK300" s="52">
        <v>603</v>
      </c>
      <c r="AL300" s="52">
        <v>533</v>
      </c>
      <c r="AM300" s="52">
        <v>620</v>
      </c>
      <c r="AN300" s="52">
        <v>555</v>
      </c>
      <c r="AO300" s="52">
        <v>663</v>
      </c>
      <c r="AP300" s="52">
        <v>647</v>
      </c>
      <c r="AQ300" s="52">
        <v>623</v>
      </c>
      <c r="AR300" s="52">
        <v>680</v>
      </c>
      <c r="AS300" s="52">
        <v>657</v>
      </c>
      <c r="AT300" s="52">
        <v>585</v>
      </c>
      <c r="AU300" s="52">
        <v>678</v>
      </c>
      <c r="AV300" s="52">
        <v>592</v>
      </c>
      <c r="AW300" s="52">
        <v>576</v>
      </c>
      <c r="AX300" s="52">
        <v>580</v>
      </c>
      <c r="AY300" s="52">
        <v>551</v>
      </c>
      <c r="AZ300" s="52">
        <v>613</v>
      </c>
      <c r="BA300" s="52">
        <v>552</v>
      </c>
      <c r="BB300" s="52">
        <v>603</v>
      </c>
      <c r="BC300" s="52">
        <v>535</v>
      </c>
      <c r="BD300" s="52">
        <v>484</v>
      </c>
      <c r="BE300" s="52">
        <v>569</v>
      </c>
      <c r="BF300" s="52">
        <v>603</v>
      </c>
      <c r="BG300" s="52">
        <v>554</v>
      </c>
      <c r="BH300" s="52">
        <v>618</v>
      </c>
      <c r="BI300" s="52">
        <v>626</v>
      </c>
      <c r="BJ300" s="52">
        <v>697</v>
      </c>
      <c r="BK300" s="52">
        <v>716</v>
      </c>
      <c r="BL300" s="52">
        <v>690</v>
      </c>
      <c r="BM300" s="52">
        <v>707</v>
      </c>
      <c r="BN300" s="52">
        <v>692</v>
      </c>
      <c r="BO300" s="52">
        <v>751</v>
      </c>
      <c r="BP300" s="52">
        <v>773</v>
      </c>
      <c r="BQ300" s="52">
        <v>748</v>
      </c>
      <c r="BR300" s="52">
        <v>718</v>
      </c>
      <c r="BS300" s="52">
        <v>737</v>
      </c>
      <c r="BT300" s="52">
        <v>705</v>
      </c>
      <c r="BU300" s="52">
        <v>674</v>
      </c>
      <c r="BV300" s="52">
        <v>592</v>
      </c>
      <c r="BW300" s="52">
        <v>703</v>
      </c>
      <c r="BX300" s="52">
        <v>655</v>
      </c>
      <c r="BY300" s="52">
        <v>594</v>
      </c>
      <c r="BZ300" s="52">
        <v>574</v>
      </c>
      <c r="CA300" s="52">
        <v>617</v>
      </c>
      <c r="CB300" s="52">
        <v>665</v>
      </c>
      <c r="CC300" s="52">
        <v>617</v>
      </c>
      <c r="CD300" s="52">
        <v>584</v>
      </c>
      <c r="CE300" s="52">
        <v>563</v>
      </c>
      <c r="CF300" s="52">
        <v>624</v>
      </c>
      <c r="CG300" s="52">
        <v>699</v>
      </c>
      <c r="CH300" s="52">
        <v>699</v>
      </c>
      <c r="CI300" s="52">
        <v>577</v>
      </c>
      <c r="CJ300" s="52">
        <v>516</v>
      </c>
      <c r="CK300" s="52">
        <v>489</v>
      </c>
      <c r="CL300" s="52">
        <v>460</v>
      </c>
      <c r="CM300" s="52">
        <v>408</v>
      </c>
      <c r="CN300" s="52">
        <v>309</v>
      </c>
      <c r="CO300" s="52">
        <v>311</v>
      </c>
      <c r="CP300" s="52">
        <v>320</v>
      </c>
      <c r="CQ300" s="52">
        <v>280</v>
      </c>
      <c r="CR300" s="52">
        <v>306</v>
      </c>
      <c r="CS300" s="52">
        <v>225</v>
      </c>
      <c r="CT300" s="52">
        <v>198</v>
      </c>
      <c r="CU300" s="52">
        <v>174</v>
      </c>
      <c r="CV300" s="52">
        <v>155</v>
      </c>
      <c r="CW300" s="52">
        <v>155</v>
      </c>
      <c r="CX300" s="52">
        <v>127</v>
      </c>
      <c r="CY300" s="52">
        <v>386</v>
      </c>
      <c r="CZ300" s="52">
        <v>516</v>
      </c>
      <c r="DA300" s="52">
        <v>474</v>
      </c>
      <c r="DB300" s="52">
        <v>565</v>
      </c>
      <c r="DC300" s="52">
        <v>589</v>
      </c>
      <c r="DD300" s="52">
        <v>586</v>
      </c>
      <c r="DE300" s="52">
        <v>572</v>
      </c>
      <c r="DF300" s="52">
        <v>601</v>
      </c>
      <c r="DG300" s="52">
        <v>654</v>
      </c>
      <c r="DH300" s="52">
        <v>603</v>
      </c>
      <c r="DI300" s="52">
        <v>569</v>
      </c>
      <c r="DJ300" s="52">
        <v>559</v>
      </c>
      <c r="DK300" s="52">
        <v>531</v>
      </c>
      <c r="DL300" s="52">
        <v>537</v>
      </c>
      <c r="DM300" s="52">
        <v>538</v>
      </c>
      <c r="DN300" s="52">
        <v>487</v>
      </c>
      <c r="DO300" s="52">
        <v>491</v>
      </c>
      <c r="DP300" s="52">
        <v>556</v>
      </c>
      <c r="DQ300" s="52">
        <v>511</v>
      </c>
      <c r="DR300" s="52">
        <v>498</v>
      </c>
      <c r="DS300" s="52">
        <v>402</v>
      </c>
      <c r="DT300" s="52">
        <v>393</v>
      </c>
      <c r="DU300" s="52">
        <v>428</v>
      </c>
      <c r="DV300" s="52">
        <v>459</v>
      </c>
      <c r="DW300" s="52">
        <v>510</v>
      </c>
      <c r="DX300" s="52">
        <v>566</v>
      </c>
      <c r="DY300" s="52">
        <v>577</v>
      </c>
      <c r="DZ300" s="52">
        <v>551</v>
      </c>
      <c r="EA300" s="52">
        <v>575</v>
      </c>
      <c r="EB300" s="52">
        <v>580</v>
      </c>
      <c r="EC300" s="52">
        <v>613</v>
      </c>
      <c r="ED300" s="52">
        <v>603</v>
      </c>
      <c r="EE300" s="52">
        <v>641</v>
      </c>
      <c r="EF300" s="52">
        <v>675</v>
      </c>
      <c r="EG300" s="52">
        <v>611</v>
      </c>
      <c r="EH300" s="52">
        <v>628</v>
      </c>
      <c r="EI300" s="52">
        <v>618</v>
      </c>
      <c r="EJ300" s="52">
        <v>601</v>
      </c>
      <c r="EK300" s="52">
        <v>637</v>
      </c>
      <c r="EL300" s="52">
        <v>632</v>
      </c>
      <c r="EM300" s="52">
        <v>608</v>
      </c>
      <c r="EN300" s="52">
        <v>559</v>
      </c>
      <c r="EO300" s="52">
        <v>560</v>
      </c>
      <c r="EP300" s="52">
        <v>522</v>
      </c>
      <c r="EQ300" s="52">
        <v>512</v>
      </c>
      <c r="ER300" s="52">
        <v>497</v>
      </c>
      <c r="ES300" s="52">
        <v>560</v>
      </c>
      <c r="ET300" s="52">
        <v>609</v>
      </c>
      <c r="EU300" s="52">
        <v>611</v>
      </c>
      <c r="EV300" s="52">
        <v>716</v>
      </c>
      <c r="EW300" s="52">
        <v>727</v>
      </c>
      <c r="EX300" s="52">
        <v>718</v>
      </c>
      <c r="EY300" s="52">
        <v>717</v>
      </c>
      <c r="EZ300" s="52">
        <v>742</v>
      </c>
      <c r="FA300" s="52">
        <v>761</v>
      </c>
      <c r="FB300" s="52">
        <v>738</v>
      </c>
      <c r="FC300" s="52">
        <v>749</v>
      </c>
      <c r="FD300" s="52">
        <v>756</v>
      </c>
      <c r="FE300" s="52">
        <v>758</v>
      </c>
      <c r="FF300" s="52">
        <v>752</v>
      </c>
      <c r="FG300" s="52">
        <v>695</v>
      </c>
      <c r="FH300" s="52">
        <v>640</v>
      </c>
      <c r="FI300" s="52">
        <v>665</v>
      </c>
      <c r="FJ300" s="52">
        <v>620</v>
      </c>
      <c r="FK300" s="52">
        <v>650</v>
      </c>
      <c r="FL300" s="52">
        <v>640</v>
      </c>
      <c r="FM300" s="52">
        <v>687</v>
      </c>
      <c r="FN300" s="52">
        <v>661</v>
      </c>
      <c r="FO300" s="52">
        <v>635</v>
      </c>
      <c r="FP300" s="52">
        <v>622</v>
      </c>
      <c r="FQ300" s="52">
        <v>618</v>
      </c>
      <c r="FR300" s="52">
        <v>651</v>
      </c>
      <c r="FS300" s="52">
        <v>641</v>
      </c>
      <c r="FT300" s="52">
        <v>694</v>
      </c>
      <c r="FU300" s="52">
        <v>728</v>
      </c>
      <c r="FV300" s="52">
        <v>564</v>
      </c>
      <c r="FW300" s="52">
        <v>536</v>
      </c>
      <c r="FX300" s="52">
        <v>529</v>
      </c>
      <c r="FY300" s="52">
        <v>499</v>
      </c>
      <c r="FZ300" s="52">
        <v>403</v>
      </c>
      <c r="GA300" s="52">
        <v>382</v>
      </c>
      <c r="GB300" s="52">
        <v>380</v>
      </c>
      <c r="GC300" s="52">
        <v>395</v>
      </c>
      <c r="GD300" s="52">
        <v>344</v>
      </c>
      <c r="GE300" s="52">
        <v>314</v>
      </c>
      <c r="GF300" s="52">
        <v>306</v>
      </c>
      <c r="GG300" s="52">
        <v>311</v>
      </c>
      <c r="GH300" s="52">
        <v>261</v>
      </c>
      <c r="GI300" s="52">
        <v>215</v>
      </c>
      <c r="GJ300" s="52">
        <v>204</v>
      </c>
      <c r="GK300" s="52">
        <v>227</v>
      </c>
      <c r="GL300" s="53">
        <v>912</v>
      </c>
    </row>
    <row r="301" spans="1:194" s="1" customFormat="1" hidden="1" x14ac:dyDescent="0.25">
      <c r="A301" s="31" t="s">
        <v>247</v>
      </c>
      <c r="B301" s="1" t="s">
        <v>532</v>
      </c>
      <c r="C301" s="30" t="str">
        <f t="shared" si="104"/>
        <v>LA England - Folkestone and Hythe</v>
      </c>
      <c r="D301" s="51">
        <f t="shared" si="95"/>
        <v>45114</v>
      </c>
      <c r="E301" s="51">
        <f t="shared" si="96"/>
        <v>46946</v>
      </c>
      <c r="F301" s="52">
        <f t="shared" si="97"/>
        <v>113320</v>
      </c>
      <c r="G301" s="52">
        <f t="shared" si="98"/>
        <v>56077</v>
      </c>
      <c r="H301" s="53">
        <f t="shared" si="99"/>
        <v>57243</v>
      </c>
      <c r="I301" s="53">
        <f t="shared" si="100"/>
        <v>45114</v>
      </c>
      <c r="J301" s="53">
        <f t="shared" si="101"/>
        <v>46946</v>
      </c>
      <c r="K301" s="50">
        <f t="shared" si="102"/>
        <v>10963</v>
      </c>
      <c r="L301" s="51">
        <f t="shared" si="103"/>
        <v>10297</v>
      </c>
      <c r="M301" s="52">
        <v>488</v>
      </c>
      <c r="N301" s="52">
        <v>539</v>
      </c>
      <c r="O301" s="52">
        <v>540</v>
      </c>
      <c r="P301" s="52">
        <v>600</v>
      </c>
      <c r="Q301" s="52">
        <v>575</v>
      </c>
      <c r="R301" s="52">
        <v>579</v>
      </c>
      <c r="S301" s="52">
        <v>596</v>
      </c>
      <c r="T301" s="52">
        <v>638</v>
      </c>
      <c r="U301" s="52">
        <v>639</v>
      </c>
      <c r="V301" s="52">
        <v>707</v>
      </c>
      <c r="W301" s="52">
        <v>681</v>
      </c>
      <c r="X301" s="52">
        <v>716</v>
      </c>
      <c r="Y301" s="52">
        <v>652</v>
      </c>
      <c r="Z301" s="52">
        <v>621</v>
      </c>
      <c r="AA301" s="52">
        <v>646</v>
      </c>
      <c r="AB301" s="52">
        <v>587</v>
      </c>
      <c r="AC301" s="52">
        <v>626</v>
      </c>
      <c r="AD301" s="52">
        <v>533</v>
      </c>
      <c r="AE301" s="52">
        <v>606</v>
      </c>
      <c r="AF301" s="52">
        <v>489</v>
      </c>
      <c r="AG301" s="52">
        <v>488</v>
      </c>
      <c r="AH301" s="52">
        <v>536</v>
      </c>
      <c r="AI301" s="52">
        <v>555</v>
      </c>
      <c r="AJ301" s="52">
        <v>605</v>
      </c>
      <c r="AK301" s="52">
        <v>623</v>
      </c>
      <c r="AL301" s="52">
        <v>548</v>
      </c>
      <c r="AM301" s="52">
        <v>606</v>
      </c>
      <c r="AN301" s="52">
        <v>588</v>
      </c>
      <c r="AO301" s="52">
        <v>648</v>
      </c>
      <c r="AP301" s="52">
        <v>651</v>
      </c>
      <c r="AQ301" s="52">
        <v>606</v>
      </c>
      <c r="AR301" s="52">
        <v>647</v>
      </c>
      <c r="AS301" s="52">
        <v>654</v>
      </c>
      <c r="AT301" s="52">
        <v>630</v>
      </c>
      <c r="AU301" s="52">
        <v>629</v>
      </c>
      <c r="AV301" s="52">
        <v>601</v>
      </c>
      <c r="AW301" s="52">
        <v>593</v>
      </c>
      <c r="AX301" s="52">
        <v>514</v>
      </c>
      <c r="AY301" s="52">
        <v>647</v>
      </c>
      <c r="AZ301" s="52">
        <v>686</v>
      </c>
      <c r="BA301" s="52">
        <v>653</v>
      </c>
      <c r="BB301" s="52">
        <v>605</v>
      </c>
      <c r="BC301" s="52">
        <v>572</v>
      </c>
      <c r="BD301" s="52">
        <v>579</v>
      </c>
      <c r="BE301" s="52">
        <v>624</v>
      </c>
      <c r="BF301" s="52">
        <v>642</v>
      </c>
      <c r="BG301" s="52">
        <v>686</v>
      </c>
      <c r="BH301" s="52">
        <v>633</v>
      </c>
      <c r="BI301" s="52">
        <v>782</v>
      </c>
      <c r="BJ301" s="52">
        <v>859</v>
      </c>
      <c r="BK301" s="52">
        <v>841</v>
      </c>
      <c r="BL301" s="52">
        <v>848</v>
      </c>
      <c r="BM301" s="52">
        <v>865</v>
      </c>
      <c r="BN301" s="52">
        <v>835</v>
      </c>
      <c r="BO301" s="52">
        <v>889</v>
      </c>
      <c r="BP301" s="52">
        <v>849</v>
      </c>
      <c r="BQ301" s="52">
        <v>854</v>
      </c>
      <c r="BR301" s="52">
        <v>866</v>
      </c>
      <c r="BS301" s="52">
        <v>849</v>
      </c>
      <c r="BT301" s="52">
        <v>818</v>
      </c>
      <c r="BU301" s="52">
        <v>756</v>
      </c>
      <c r="BV301" s="52">
        <v>772</v>
      </c>
      <c r="BW301" s="52">
        <v>730</v>
      </c>
      <c r="BX301" s="52">
        <v>740</v>
      </c>
      <c r="BY301" s="52">
        <v>667</v>
      </c>
      <c r="BZ301" s="52">
        <v>654</v>
      </c>
      <c r="CA301" s="52">
        <v>680</v>
      </c>
      <c r="CB301" s="52">
        <v>687</v>
      </c>
      <c r="CC301" s="52">
        <v>698</v>
      </c>
      <c r="CD301" s="52">
        <v>717</v>
      </c>
      <c r="CE301" s="52">
        <v>740</v>
      </c>
      <c r="CF301" s="52">
        <v>722</v>
      </c>
      <c r="CG301" s="52">
        <v>836</v>
      </c>
      <c r="CH301" s="52">
        <v>976</v>
      </c>
      <c r="CI301" s="52">
        <v>681</v>
      </c>
      <c r="CJ301" s="52">
        <v>645</v>
      </c>
      <c r="CK301" s="52">
        <v>628</v>
      </c>
      <c r="CL301" s="52">
        <v>493</v>
      </c>
      <c r="CM301" s="52">
        <v>453</v>
      </c>
      <c r="CN301" s="52">
        <v>388</v>
      </c>
      <c r="CO301" s="52">
        <v>421</v>
      </c>
      <c r="CP301" s="52">
        <v>368</v>
      </c>
      <c r="CQ301" s="52">
        <v>313</v>
      </c>
      <c r="CR301" s="52">
        <v>333</v>
      </c>
      <c r="CS301" s="52">
        <v>263</v>
      </c>
      <c r="CT301" s="52">
        <v>259</v>
      </c>
      <c r="CU301" s="52">
        <v>205</v>
      </c>
      <c r="CV301" s="52">
        <v>184</v>
      </c>
      <c r="CW301" s="52">
        <v>139</v>
      </c>
      <c r="CX301" s="52">
        <v>144</v>
      </c>
      <c r="CY301" s="52">
        <v>523</v>
      </c>
      <c r="CZ301" s="52">
        <v>495</v>
      </c>
      <c r="DA301" s="52">
        <v>465</v>
      </c>
      <c r="DB301" s="52">
        <v>516</v>
      </c>
      <c r="DC301" s="52">
        <v>506</v>
      </c>
      <c r="DD301" s="52">
        <v>582</v>
      </c>
      <c r="DE301" s="52">
        <v>546</v>
      </c>
      <c r="DF301" s="52">
        <v>672</v>
      </c>
      <c r="DG301" s="52">
        <v>618</v>
      </c>
      <c r="DH301" s="52">
        <v>616</v>
      </c>
      <c r="DI301" s="52">
        <v>626</v>
      </c>
      <c r="DJ301" s="52">
        <v>635</v>
      </c>
      <c r="DK301" s="52">
        <v>611</v>
      </c>
      <c r="DL301" s="52">
        <v>640</v>
      </c>
      <c r="DM301" s="52">
        <v>596</v>
      </c>
      <c r="DN301" s="52">
        <v>599</v>
      </c>
      <c r="DO301" s="52">
        <v>510</v>
      </c>
      <c r="DP301" s="52">
        <v>514</v>
      </c>
      <c r="DQ301" s="52">
        <v>550</v>
      </c>
      <c r="DR301" s="52">
        <v>513</v>
      </c>
      <c r="DS301" s="52">
        <v>414</v>
      </c>
      <c r="DT301" s="52">
        <v>419</v>
      </c>
      <c r="DU301" s="52">
        <v>435</v>
      </c>
      <c r="DV301" s="52">
        <v>542</v>
      </c>
      <c r="DW301" s="52">
        <v>579</v>
      </c>
      <c r="DX301" s="52">
        <v>495</v>
      </c>
      <c r="DY301" s="52">
        <v>518</v>
      </c>
      <c r="DZ301" s="52">
        <v>600</v>
      </c>
      <c r="EA301" s="52">
        <v>575</v>
      </c>
      <c r="EB301" s="52">
        <v>555</v>
      </c>
      <c r="EC301" s="52">
        <v>572</v>
      </c>
      <c r="ED301" s="52">
        <v>652</v>
      </c>
      <c r="EE301" s="52">
        <v>649</v>
      </c>
      <c r="EF301" s="52">
        <v>619</v>
      </c>
      <c r="EG301" s="52">
        <v>637</v>
      </c>
      <c r="EH301" s="52">
        <v>634</v>
      </c>
      <c r="EI301" s="52">
        <v>642</v>
      </c>
      <c r="EJ301" s="52">
        <v>565</v>
      </c>
      <c r="EK301" s="52">
        <v>656</v>
      </c>
      <c r="EL301" s="52">
        <v>657</v>
      </c>
      <c r="EM301" s="52">
        <v>714</v>
      </c>
      <c r="EN301" s="52">
        <v>684</v>
      </c>
      <c r="EO301" s="52">
        <v>616</v>
      </c>
      <c r="EP301" s="52">
        <v>608</v>
      </c>
      <c r="EQ301" s="52">
        <v>550</v>
      </c>
      <c r="ER301" s="52">
        <v>643</v>
      </c>
      <c r="ES301" s="52">
        <v>638</v>
      </c>
      <c r="ET301" s="52">
        <v>653</v>
      </c>
      <c r="EU301" s="52">
        <v>773</v>
      </c>
      <c r="EV301" s="52">
        <v>752</v>
      </c>
      <c r="EW301" s="52">
        <v>782</v>
      </c>
      <c r="EX301" s="52">
        <v>796</v>
      </c>
      <c r="EY301" s="52">
        <v>836</v>
      </c>
      <c r="EZ301" s="52">
        <v>822</v>
      </c>
      <c r="FA301" s="52">
        <v>877</v>
      </c>
      <c r="FB301" s="52">
        <v>889</v>
      </c>
      <c r="FC301" s="52">
        <v>887</v>
      </c>
      <c r="FD301" s="52">
        <v>846</v>
      </c>
      <c r="FE301" s="52">
        <v>876</v>
      </c>
      <c r="FF301" s="52">
        <v>843</v>
      </c>
      <c r="FG301" s="52">
        <v>837</v>
      </c>
      <c r="FH301" s="52">
        <v>790</v>
      </c>
      <c r="FI301" s="52">
        <v>792</v>
      </c>
      <c r="FJ301" s="52">
        <v>799</v>
      </c>
      <c r="FK301" s="52">
        <v>833</v>
      </c>
      <c r="FL301" s="52">
        <v>734</v>
      </c>
      <c r="FM301" s="52">
        <v>699</v>
      </c>
      <c r="FN301" s="52">
        <v>754</v>
      </c>
      <c r="FO301" s="52">
        <v>777</v>
      </c>
      <c r="FP301" s="52">
        <v>742</v>
      </c>
      <c r="FQ301" s="52">
        <v>743</v>
      </c>
      <c r="FR301" s="52">
        <v>759</v>
      </c>
      <c r="FS301" s="52">
        <v>855</v>
      </c>
      <c r="FT301" s="52">
        <v>873</v>
      </c>
      <c r="FU301" s="52">
        <v>956</v>
      </c>
      <c r="FV301" s="52">
        <v>761</v>
      </c>
      <c r="FW301" s="52">
        <v>617</v>
      </c>
      <c r="FX301" s="52">
        <v>647</v>
      </c>
      <c r="FY301" s="52">
        <v>588</v>
      </c>
      <c r="FZ301" s="52">
        <v>511</v>
      </c>
      <c r="GA301" s="52">
        <v>418</v>
      </c>
      <c r="GB301" s="52">
        <v>474</v>
      </c>
      <c r="GC301" s="52">
        <v>455</v>
      </c>
      <c r="GD301" s="52">
        <v>378</v>
      </c>
      <c r="GE301" s="52">
        <v>402</v>
      </c>
      <c r="GF301" s="52">
        <v>341</v>
      </c>
      <c r="GG301" s="52">
        <v>315</v>
      </c>
      <c r="GH301" s="52">
        <v>274</v>
      </c>
      <c r="GI301" s="52">
        <v>263</v>
      </c>
      <c r="GJ301" s="52">
        <v>233</v>
      </c>
      <c r="GK301" s="52">
        <v>229</v>
      </c>
      <c r="GL301" s="53">
        <v>1084</v>
      </c>
    </row>
    <row r="302" spans="1:194" s="1" customFormat="1" hidden="1" x14ac:dyDescent="0.25">
      <c r="A302" s="31" t="s">
        <v>247</v>
      </c>
      <c r="B302" s="1" t="s">
        <v>533</v>
      </c>
      <c r="C302" s="30" t="str">
        <f t="shared" si="104"/>
        <v>LA England - Forest of Dean</v>
      </c>
      <c r="D302" s="51">
        <f t="shared" si="95"/>
        <v>34559</v>
      </c>
      <c r="E302" s="51">
        <f t="shared" si="96"/>
        <v>36221</v>
      </c>
      <c r="F302" s="52">
        <f t="shared" si="97"/>
        <v>87107</v>
      </c>
      <c r="G302" s="52">
        <f t="shared" si="98"/>
        <v>42753</v>
      </c>
      <c r="H302" s="53">
        <f t="shared" si="99"/>
        <v>44354</v>
      </c>
      <c r="I302" s="53">
        <f t="shared" si="100"/>
        <v>34559</v>
      </c>
      <c r="J302" s="53">
        <f t="shared" si="101"/>
        <v>36221</v>
      </c>
      <c r="K302" s="50">
        <f t="shared" si="102"/>
        <v>8194</v>
      </c>
      <c r="L302" s="51">
        <f t="shared" si="103"/>
        <v>8133</v>
      </c>
      <c r="M302" s="52">
        <v>366</v>
      </c>
      <c r="N302" s="52">
        <v>433</v>
      </c>
      <c r="O302" s="52">
        <v>404</v>
      </c>
      <c r="P302" s="52">
        <v>472</v>
      </c>
      <c r="Q302" s="52">
        <v>453</v>
      </c>
      <c r="R302" s="52">
        <v>420</v>
      </c>
      <c r="S302" s="52">
        <v>424</v>
      </c>
      <c r="T302" s="52">
        <v>461</v>
      </c>
      <c r="U302" s="52">
        <v>490</v>
      </c>
      <c r="V302" s="52">
        <v>477</v>
      </c>
      <c r="W302" s="52">
        <v>460</v>
      </c>
      <c r="X302" s="52">
        <v>473</v>
      </c>
      <c r="Y302" s="52">
        <v>474</v>
      </c>
      <c r="Z302" s="52">
        <v>451</v>
      </c>
      <c r="AA302" s="52">
        <v>457</v>
      </c>
      <c r="AB302" s="52">
        <v>468</v>
      </c>
      <c r="AC302" s="52">
        <v>466</v>
      </c>
      <c r="AD302" s="52">
        <v>545</v>
      </c>
      <c r="AE302" s="52">
        <v>548</v>
      </c>
      <c r="AF302" s="52">
        <v>474</v>
      </c>
      <c r="AG302" s="52">
        <v>434</v>
      </c>
      <c r="AH302" s="52">
        <v>422</v>
      </c>
      <c r="AI302" s="52">
        <v>484</v>
      </c>
      <c r="AJ302" s="52">
        <v>476</v>
      </c>
      <c r="AK302" s="52">
        <v>483</v>
      </c>
      <c r="AL302" s="52">
        <v>483</v>
      </c>
      <c r="AM302" s="52">
        <v>467</v>
      </c>
      <c r="AN302" s="52">
        <v>446</v>
      </c>
      <c r="AO302" s="52">
        <v>376</v>
      </c>
      <c r="AP302" s="52">
        <v>455</v>
      </c>
      <c r="AQ302" s="52">
        <v>472</v>
      </c>
      <c r="AR302" s="52">
        <v>465</v>
      </c>
      <c r="AS302" s="52">
        <v>423</v>
      </c>
      <c r="AT302" s="52">
        <v>432</v>
      </c>
      <c r="AU302" s="52">
        <v>365</v>
      </c>
      <c r="AV302" s="52">
        <v>417</v>
      </c>
      <c r="AW302" s="52">
        <v>414</v>
      </c>
      <c r="AX302" s="52">
        <v>351</v>
      </c>
      <c r="AY302" s="52">
        <v>442</v>
      </c>
      <c r="AZ302" s="52">
        <v>397</v>
      </c>
      <c r="BA302" s="52">
        <v>392</v>
      </c>
      <c r="BB302" s="52">
        <v>452</v>
      </c>
      <c r="BC302" s="52">
        <v>395</v>
      </c>
      <c r="BD302" s="52">
        <v>400</v>
      </c>
      <c r="BE302" s="52">
        <v>439</v>
      </c>
      <c r="BF302" s="52">
        <v>461</v>
      </c>
      <c r="BG302" s="52">
        <v>474</v>
      </c>
      <c r="BH302" s="52">
        <v>537</v>
      </c>
      <c r="BI302" s="52">
        <v>585</v>
      </c>
      <c r="BJ302" s="52">
        <v>636</v>
      </c>
      <c r="BK302" s="52">
        <v>615</v>
      </c>
      <c r="BL302" s="52">
        <v>653</v>
      </c>
      <c r="BM302" s="52">
        <v>651</v>
      </c>
      <c r="BN302" s="52">
        <v>745</v>
      </c>
      <c r="BO302" s="52">
        <v>691</v>
      </c>
      <c r="BP302" s="52">
        <v>716</v>
      </c>
      <c r="BQ302" s="52">
        <v>621</v>
      </c>
      <c r="BR302" s="52">
        <v>728</v>
      </c>
      <c r="BS302" s="52">
        <v>704</v>
      </c>
      <c r="BT302" s="52">
        <v>668</v>
      </c>
      <c r="BU302" s="52">
        <v>640</v>
      </c>
      <c r="BV302" s="52">
        <v>641</v>
      </c>
      <c r="BW302" s="52">
        <v>616</v>
      </c>
      <c r="BX302" s="52">
        <v>563</v>
      </c>
      <c r="BY302" s="52">
        <v>555</v>
      </c>
      <c r="BZ302" s="52">
        <v>568</v>
      </c>
      <c r="CA302" s="52">
        <v>623</v>
      </c>
      <c r="CB302" s="52">
        <v>612</v>
      </c>
      <c r="CC302" s="52">
        <v>578</v>
      </c>
      <c r="CD302" s="52">
        <v>539</v>
      </c>
      <c r="CE302" s="52">
        <v>564</v>
      </c>
      <c r="CF302" s="52">
        <v>585</v>
      </c>
      <c r="CG302" s="52">
        <v>666</v>
      </c>
      <c r="CH302" s="52">
        <v>645</v>
      </c>
      <c r="CI302" s="52">
        <v>471</v>
      </c>
      <c r="CJ302" s="52">
        <v>439</v>
      </c>
      <c r="CK302" s="52">
        <v>498</v>
      </c>
      <c r="CL302" s="52">
        <v>486</v>
      </c>
      <c r="CM302" s="52">
        <v>383</v>
      </c>
      <c r="CN302" s="52">
        <v>316</v>
      </c>
      <c r="CO302" s="52">
        <v>329</v>
      </c>
      <c r="CP302" s="52">
        <v>328</v>
      </c>
      <c r="CQ302" s="52">
        <v>237</v>
      </c>
      <c r="CR302" s="52">
        <v>254</v>
      </c>
      <c r="CS302" s="52">
        <v>199</v>
      </c>
      <c r="CT302" s="52">
        <v>181</v>
      </c>
      <c r="CU302" s="52">
        <v>163</v>
      </c>
      <c r="CV302" s="52">
        <v>118</v>
      </c>
      <c r="CW302" s="52">
        <v>124</v>
      </c>
      <c r="CX302" s="52">
        <v>78</v>
      </c>
      <c r="CY302" s="52">
        <v>271</v>
      </c>
      <c r="CZ302" s="52">
        <v>362</v>
      </c>
      <c r="DA302" s="52">
        <v>359</v>
      </c>
      <c r="DB302" s="52">
        <v>394</v>
      </c>
      <c r="DC302" s="52">
        <v>421</v>
      </c>
      <c r="DD302" s="52">
        <v>464</v>
      </c>
      <c r="DE302" s="52">
        <v>425</v>
      </c>
      <c r="DF302" s="52">
        <v>461</v>
      </c>
      <c r="DG302" s="52">
        <v>435</v>
      </c>
      <c r="DH302" s="52">
        <v>485</v>
      </c>
      <c r="DI302" s="52">
        <v>490</v>
      </c>
      <c r="DJ302" s="52">
        <v>485</v>
      </c>
      <c r="DK302" s="52">
        <v>478</v>
      </c>
      <c r="DL302" s="52">
        <v>498</v>
      </c>
      <c r="DM302" s="52">
        <v>444</v>
      </c>
      <c r="DN302" s="52">
        <v>426</v>
      </c>
      <c r="DO302" s="52">
        <v>421</v>
      </c>
      <c r="DP302" s="52">
        <v>495</v>
      </c>
      <c r="DQ302" s="52">
        <v>590</v>
      </c>
      <c r="DR302" s="52">
        <v>535</v>
      </c>
      <c r="DS302" s="52">
        <v>451</v>
      </c>
      <c r="DT302" s="52">
        <v>470</v>
      </c>
      <c r="DU302" s="52">
        <v>399</v>
      </c>
      <c r="DV302" s="52">
        <v>355</v>
      </c>
      <c r="DW302" s="52">
        <v>430</v>
      </c>
      <c r="DX302" s="52">
        <v>407</v>
      </c>
      <c r="DY302" s="52">
        <v>401</v>
      </c>
      <c r="DZ302" s="52">
        <v>431</v>
      </c>
      <c r="EA302" s="52">
        <v>394</v>
      </c>
      <c r="EB302" s="52">
        <v>402</v>
      </c>
      <c r="EC302" s="52">
        <v>464</v>
      </c>
      <c r="ED302" s="52">
        <v>407</v>
      </c>
      <c r="EE302" s="52">
        <v>473</v>
      </c>
      <c r="EF302" s="52">
        <v>433</v>
      </c>
      <c r="EG302" s="52">
        <v>398</v>
      </c>
      <c r="EH302" s="52">
        <v>482</v>
      </c>
      <c r="EI302" s="52">
        <v>435</v>
      </c>
      <c r="EJ302" s="52">
        <v>427</v>
      </c>
      <c r="EK302" s="52">
        <v>455</v>
      </c>
      <c r="EL302" s="52">
        <v>468</v>
      </c>
      <c r="EM302" s="52">
        <v>509</v>
      </c>
      <c r="EN302" s="52">
        <v>425</v>
      </c>
      <c r="EO302" s="52">
        <v>462</v>
      </c>
      <c r="EP302" s="52">
        <v>418</v>
      </c>
      <c r="EQ302" s="52">
        <v>382</v>
      </c>
      <c r="ER302" s="52">
        <v>502</v>
      </c>
      <c r="ES302" s="52">
        <v>444</v>
      </c>
      <c r="ET302" s="52">
        <v>559</v>
      </c>
      <c r="EU302" s="52">
        <v>543</v>
      </c>
      <c r="EV302" s="52">
        <v>663</v>
      </c>
      <c r="EW302" s="52">
        <v>614</v>
      </c>
      <c r="EX302" s="52">
        <v>655</v>
      </c>
      <c r="EY302" s="52">
        <v>680</v>
      </c>
      <c r="EZ302" s="52">
        <v>702</v>
      </c>
      <c r="FA302" s="52">
        <v>707</v>
      </c>
      <c r="FB302" s="52">
        <v>732</v>
      </c>
      <c r="FC302" s="52">
        <v>735</v>
      </c>
      <c r="FD302" s="52">
        <v>716</v>
      </c>
      <c r="FE302" s="52">
        <v>680</v>
      </c>
      <c r="FF302" s="52">
        <v>702</v>
      </c>
      <c r="FG302" s="52">
        <v>693</v>
      </c>
      <c r="FH302" s="52">
        <v>662</v>
      </c>
      <c r="FI302" s="52">
        <v>648</v>
      </c>
      <c r="FJ302" s="52">
        <v>637</v>
      </c>
      <c r="FK302" s="52">
        <v>603</v>
      </c>
      <c r="FL302" s="52">
        <v>591</v>
      </c>
      <c r="FM302" s="52">
        <v>622</v>
      </c>
      <c r="FN302" s="52">
        <v>575</v>
      </c>
      <c r="FO302" s="52">
        <v>605</v>
      </c>
      <c r="FP302" s="52">
        <v>600</v>
      </c>
      <c r="FQ302" s="52">
        <v>622</v>
      </c>
      <c r="FR302" s="52">
        <v>622</v>
      </c>
      <c r="FS302" s="52">
        <v>639</v>
      </c>
      <c r="FT302" s="52">
        <v>642</v>
      </c>
      <c r="FU302" s="52">
        <v>652</v>
      </c>
      <c r="FV302" s="52">
        <v>525</v>
      </c>
      <c r="FW302" s="52">
        <v>534</v>
      </c>
      <c r="FX302" s="52">
        <v>519</v>
      </c>
      <c r="FY302" s="52">
        <v>432</v>
      </c>
      <c r="FZ302" s="52">
        <v>395</v>
      </c>
      <c r="GA302" s="52">
        <v>327</v>
      </c>
      <c r="GB302" s="52">
        <v>327</v>
      </c>
      <c r="GC302" s="52">
        <v>328</v>
      </c>
      <c r="GD302" s="52">
        <v>317</v>
      </c>
      <c r="GE302" s="52">
        <v>284</v>
      </c>
      <c r="GF302" s="52">
        <v>247</v>
      </c>
      <c r="GG302" s="52">
        <v>257</v>
      </c>
      <c r="GH302" s="52">
        <v>225</v>
      </c>
      <c r="GI302" s="52">
        <v>193</v>
      </c>
      <c r="GJ302" s="52">
        <v>162</v>
      </c>
      <c r="GK302" s="52">
        <v>143</v>
      </c>
      <c r="GL302" s="53">
        <v>646</v>
      </c>
    </row>
    <row r="303" spans="1:194" s="1" customFormat="1" hidden="1" x14ac:dyDescent="0.25">
      <c r="A303" s="31" t="s">
        <v>247</v>
      </c>
      <c r="B303" s="1" t="s">
        <v>534</v>
      </c>
      <c r="C303" s="30" t="str">
        <f t="shared" si="104"/>
        <v>LA England - Fylde</v>
      </c>
      <c r="D303" s="51">
        <f t="shared" si="95"/>
        <v>32379</v>
      </c>
      <c r="E303" s="51">
        <f t="shared" si="96"/>
        <v>34619</v>
      </c>
      <c r="F303" s="52">
        <f t="shared" si="97"/>
        <v>81211</v>
      </c>
      <c r="G303" s="52">
        <f t="shared" si="98"/>
        <v>39498</v>
      </c>
      <c r="H303" s="53">
        <f t="shared" si="99"/>
        <v>41713</v>
      </c>
      <c r="I303" s="53">
        <f t="shared" si="100"/>
        <v>32379</v>
      </c>
      <c r="J303" s="53">
        <f t="shared" si="101"/>
        <v>34619</v>
      </c>
      <c r="K303" s="50">
        <f t="shared" si="102"/>
        <v>7119</v>
      </c>
      <c r="L303" s="51">
        <f t="shared" si="103"/>
        <v>7094</v>
      </c>
      <c r="M303" s="52">
        <v>299</v>
      </c>
      <c r="N303" s="52">
        <v>329</v>
      </c>
      <c r="O303" s="52">
        <v>313</v>
      </c>
      <c r="P303" s="52">
        <v>354</v>
      </c>
      <c r="Q303" s="52">
        <v>370</v>
      </c>
      <c r="R303" s="52">
        <v>379</v>
      </c>
      <c r="S303" s="52">
        <v>386</v>
      </c>
      <c r="T303" s="52">
        <v>395</v>
      </c>
      <c r="U303" s="52">
        <v>431</v>
      </c>
      <c r="V303" s="52">
        <v>451</v>
      </c>
      <c r="W303" s="52">
        <v>421</v>
      </c>
      <c r="X303" s="52">
        <v>417</v>
      </c>
      <c r="Y303" s="52">
        <v>446</v>
      </c>
      <c r="Z303" s="52">
        <v>447</v>
      </c>
      <c r="AA303" s="52">
        <v>433</v>
      </c>
      <c r="AB303" s="52">
        <v>469</v>
      </c>
      <c r="AC303" s="52">
        <v>389</v>
      </c>
      <c r="AD303" s="52">
        <v>390</v>
      </c>
      <c r="AE303" s="52">
        <v>407</v>
      </c>
      <c r="AF303" s="52">
        <v>310</v>
      </c>
      <c r="AG303" s="52">
        <v>309</v>
      </c>
      <c r="AH303" s="52">
        <v>300</v>
      </c>
      <c r="AI303" s="52">
        <v>323</v>
      </c>
      <c r="AJ303" s="52">
        <v>388</v>
      </c>
      <c r="AK303" s="52">
        <v>329</v>
      </c>
      <c r="AL303" s="52">
        <v>344</v>
      </c>
      <c r="AM303" s="52">
        <v>425</v>
      </c>
      <c r="AN303" s="52">
        <v>375</v>
      </c>
      <c r="AO303" s="52">
        <v>385</v>
      </c>
      <c r="AP303" s="52">
        <v>360</v>
      </c>
      <c r="AQ303" s="52">
        <v>311</v>
      </c>
      <c r="AR303" s="52">
        <v>369</v>
      </c>
      <c r="AS303" s="52">
        <v>420</v>
      </c>
      <c r="AT303" s="52">
        <v>387</v>
      </c>
      <c r="AU303" s="52">
        <v>381</v>
      </c>
      <c r="AV303" s="52">
        <v>437</v>
      </c>
      <c r="AW303" s="52">
        <v>407</v>
      </c>
      <c r="AX303" s="52">
        <v>456</v>
      </c>
      <c r="AY303" s="52">
        <v>413</v>
      </c>
      <c r="AZ303" s="52">
        <v>395</v>
      </c>
      <c r="BA303" s="52">
        <v>460</v>
      </c>
      <c r="BB303" s="52">
        <v>409</v>
      </c>
      <c r="BC303" s="52">
        <v>397</v>
      </c>
      <c r="BD303" s="52">
        <v>360</v>
      </c>
      <c r="BE303" s="52">
        <v>401</v>
      </c>
      <c r="BF303" s="52">
        <v>409</v>
      </c>
      <c r="BG303" s="52">
        <v>438</v>
      </c>
      <c r="BH303" s="52">
        <v>464</v>
      </c>
      <c r="BI303" s="52">
        <v>567</v>
      </c>
      <c r="BJ303" s="52">
        <v>546</v>
      </c>
      <c r="BK303" s="52">
        <v>557</v>
      </c>
      <c r="BL303" s="52">
        <v>596</v>
      </c>
      <c r="BM303" s="52">
        <v>616</v>
      </c>
      <c r="BN303" s="52">
        <v>660</v>
      </c>
      <c r="BO303" s="52">
        <v>615</v>
      </c>
      <c r="BP303" s="52">
        <v>608</v>
      </c>
      <c r="BQ303" s="52">
        <v>696</v>
      </c>
      <c r="BR303" s="52">
        <v>638</v>
      </c>
      <c r="BS303" s="52">
        <v>664</v>
      </c>
      <c r="BT303" s="52">
        <v>636</v>
      </c>
      <c r="BU303" s="52">
        <v>669</v>
      </c>
      <c r="BV303" s="52">
        <v>594</v>
      </c>
      <c r="BW303" s="52">
        <v>549</v>
      </c>
      <c r="BX303" s="52">
        <v>632</v>
      </c>
      <c r="BY303" s="52">
        <v>569</v>
      </c>
      <c r="BZ303" s="52">
        <v>549</v>
      </c>
      <c r="CA303" s="52">
        <v>577</v>
      </c>
      <c r="CB303" s="52">
        <v>541</v>
      </c>
      <c r="CC303" s="52">
        <v>504</v>
      </c>
      <c r="CD303" s="52">
        <v>564</v>
      </c>
      <c r="CE303" s="52">
        <v>543</v>
      </c>
      <c r="CF303" s="52">
        <v>573</v>
      </c>
      <c r="CG303" s="52">
        <v>668</v>
      </c>
      <c r="CH303" s="52">
        <v>662</v>
      </c>
      <c r="CI303" s="52">
        <v>529</v>
      </c>
      <c r="CJ303" s="52">
        <v>521</v>
      </c>
      <c r="CK303" s="52">
        <v>479</v>
      </c>
      <c r="CL303" s="52">
        <v>436</v>
      </c>
      <c r="CM303" s="52">
        <v>409</v>
      </c>
      <c r="CN303" s="52">
        <v>300</v>
      </c>
      <c r="CO303" s="52">
        <v>317</v>
      </c>
      <c r="CP303" s="52">
        <v>300</v>
      </c>
      <c r="CQ303" s="52">
        <v>248</v>
      </c>
      <c r="CR303" s="52">
        <v>279</v>
      </c>
      <c r="CS303" s="52">
        <v>247</v>
      </c>
      <c r="CT303" s="52">
        <v>205</v>
      </c>
      <c r="CU303" s="52">
        <v>188</v>
      </c>
      <c r="CV303" s="52">
        <v>136</v>
      </c>
      <c r="CW303" s="52">
        <v>147</v>
      </c>
      <c r="CX303" s="52">
        <v>116</v>
      </c>
      <c r="CY303" s="52">
        <v>360</v>
      </c>
      <c r="CZ303" s="52">
        <v>278</v>
      </c>
      <c r="DA303" s="52">
        <v>330</v>
      </c>
      <c r="DB303" s="52">
        <v>318</v>
      </c>
      <c r="DC303" s="52">
        <v>337</v>
      </c>
      <c r="DD303" s="52">
        <v>358</v>
      </c>
      <c r="DE303" s="52">
        <v>324</v>
      </c>
      <c r="DF303" s="52">
        <v>398</v>
      </c>
      <c r="DG303" s="52">
        <v>413</v>
      </c>
      <c r="DH303" s="52">
        <v>385</v>
      </c>
      <c r="DI303" s="52">
        <v>484</v>
      </c>
      <c r="DJ303" s="52">
        <v>450</v>
      </c>
      <c r="DK303" s="52">
        <v>458</v>
      </c>
      <c r="DL303" s="52">
        <v>460</v>
      </c>
      <c r="DM303" s="52">
        <v>434</v>
      </c>
      <c r="DN303" s="52">
        <v>438</v>
      </c>
      <c r="DO303" s="52">
        <v>442</v>
      </c>
      <c r="DP303" s="52">
        <v>402</v>
      </c>
      <c r="DQ303" s="52">
        <v>385</v>
      </c>
      <c r="DR303" s="52">
        <v>341</v>
      </c>
      <c r="DS303" s="52">
        <v>265</v>
      </c>
      <c r="DT303" s="52">
        <v>245</v>
      </c>
      <c r="DU303" s="52">
        <v>283</v>
      </c>
      <c r="DV303" s="52">
        <v>285</v>
      </c>
      <c r="DW303" s="52">
        <v>334</v>
      </c>
      <c r="DX303" s="52">
        <v>366</v>
      </c>
      <c r="DY303" s="52">
        <v>324</v>
      </c>
      <c r="DZ303" s="52">
        <v>349</v>
      </c>
      <c r="EA303" s="52">
        <v>286</v>
      </c>
      <c r="EB303" s="52">
        <v>415</v>
      </c>
      <c r="EC303" s="52">
        <v>408</v>
      </c>
      <c r="ED303" s="52">
        <v>342</v>
      </c>
      <c r="EE303" s="52">
        <v>421</v>
      </c>
      <c r="EF303" s="52">
        <v>387</v>
      </c>
      <c r="EG303" s="52">
        <v>385</v>
      </c>
      <c r="EH303" s="52">
        <v>458</v>
      </c>
      <c r="EI303" s="52">
        <v>391</v>
      </c>
      <c r="EJ303" s="52">
        <v>405</v>
      </c>
      <c r="EK303" s="52">
        <v>442</v>
      </c>
      <c r="EL303" s="52">
        <v>410</v>
      </c>
      <c r="EM303" s="52">
        <v>458</v>
      </c>
      <c r="EN303" s="52">
        <v>450</v>
      </c>
      <c r="EO303" s="52">
        <v>423</v>
      </c>
      <c r="EP303" s="52">
        <v>399</v>
      </c>
      <c r="EQ303" s="52">
        <v>379</v>
      </c>
      <c r="ER303" s="52">
        <v>467</v>
      </c>
      <c r="ES303" s="52">
        <v>431</v>
      </c>
      <c r="ET303" s="52">
        <v>526</v>
      </c>
      <c r="EU303" s="52">
        <v>484</v>
      </c>
      <c r="EV303" s="52">
        <v>559</v>
      </c>
      <c r="EW303" s="52">
        <v>601</v>
      </c>
      <c r="EX303" s="52">
        <v>558</v>
      </c>
      <c r="EY303" s="52">
        <v>602</v>
      </c>
      <c r="EZ303" s="52">
        <v>636</v>
      </c>
      <c r="FA303" s="52">
        <v>663</v>
      </c>
      <c r="FB303" s="52">
        <v>684</v>
      </c>
      <c r="FC303" s="52">
        <v>690</v>
      </c>
      <c r="FD303" s="52">
        <v>601</v>
      </c>
      <c r="FE303" s="52">
        <v>736</v>
      </c>
      <c r="FF303" s="52">
        <v>714</v>
      </c>
      <c r="FG303" s="52">
        <v>711</v>
      </c>
      <c r="FH303" s="52">
        <v>656</v>
      </c>
      <c r="FI303" s="52">
        <v>606</v>
      </c>
      <c r="FJ303" s="52">
        <v>606</v>
      </c>
      <c r="FK303" s="52">
        <v>624</v>
      </c>
      <c r="FL303" s="52">
        <v>589</v>
      </c>
      <c r="FM303" s="52">
        <v>531</v>
      </c>
      <c r="FN303" s="52">
        <v>550</v>
      </c>
      <c r="FO303" s="52">
        <v>597</v>
      </c>
      <c r="FP303" s="52">
        <v>539</v>
      </c>
      <c r="FQ303" s="52">
        <v>526</v>
      </c>
      <c r="FR303" s="52">
        <v>629</v>
      </c>
      <c r="FS303" s="52">
        <v>603</v>
      </c>
      <c r="FT303" s="52">
        <v>646</v>
      </c>
      <c r="FU303" s="52">
        <v>754</v>
      </c>
      <c r="FV303" s="52">
        <v>553</v>
      </c>
      <c r="FW303" s="52">
        <v>577</v>
      </c>
      <c r="FX303" s="52">
        <v>494</v>
      </c>
      <c r="FY303" s="52">
        <v>489</v>
      </c>
      <c r="FZ303" s="52">
        <v>446</v>
      </c>
      <c r="GA303" s="52">
        <v>391</v>
      </c>
      <c r="GB303" s="52">
        <v>418</v>
      </c>
      <c r="GC303" s="52">
        <v>415</v>
      </c>
      <c r="GD303" s="52">
        <v>359</v>
      </c>
      <c r="GE303" s="52">
        <v>337</v>
      </c>
      <c r="GF303" s="52">
        <v>315</v>
      </c>
      <c r="GG303" s="52">
        <v>318</v>
      </c>
      <c r="GH303" s="52">
        <v>286</v>
      </c>
      <c r="GI303" s="52">
        <v>254</v>
      </c>
      <c r="GJ303" s="52">
        <v>194</v>
      </c>
      <c r="GK303" s="52">
        <v>200</v>
      </c>
      <c r="GL303" s="53">
        <v>803</v>
      </c>
    </row>
    <row r="304" spans="1:194" s="1" customFormat="1" hidden="1" x14ac:dyDescent="0.25">
      <c r="A304" s="31" t="s">
        <v>247</v>
      </c>
      <c r="B304" s="1" t="s">
        <v>535</v>
      </c>
      <c r="C304" s="30" t="str">
        <f t="shared" si="104"/>
        <v>LA England - Gateshead</v>
      </c>
      <c r="D304" s="51">
        <f t="shared" si="95"/>
        <v>79605</v>
      </c>
      <c r="E304" s="51">
        <f t="shared" si="96"/>
        <v>83144</v>
      </c>
      <c r="F304" s="52">
        <f t="shared" si="97"/>
        <v>201950</v>
      </c>
      <c r="G304" s="52">
        <f t="shared" si="98"/>
        <v>99495</v>
      </c>
      <c r="H304" s="53">
        <f t="shared" si="99"/>
        <v>102455</v>
      </c>
      <c r="I304" s="53">
        <f t="shared" si="100"/>
        <v>79605</v>
      </c>
      <c r="J304" s="53">
        <f t="shared" si="101"/>
        <v>83144</v>
      </c>
      <c r="K304" s="50">
        <f t="shared" si="102"/>
        <v>19890</v>
      </c>
      <c r="L304" s="51">
        <f t="shared" si="103"/>
        <v>19311</v>
      </c>
      <c r="M304" s="52">
        <v>1020</v>
      </c>
      <c r="N304" s="52">
        <v>989</v>
      </c>
      <c r="O304" s="52">
        <v>1022</v>
      </c>
      <c r="P304" s="52">
        <v>1063</v>
      </c>
      <c r="Q304" s="52">
        <v>1078</v>
      </c>
      <c r="R304" s="52">
        <v>1164</v>
      </c>
      <c r="S304" s="52">
        <v>1096</v>
      </c>
      <c r="T304" s="52">
        <v>1095</v>
      </c>
      <c r="U304" s="52">
        <v>1223</v>
      </c>
      <c r="V304" s="52">
        <v>1230</v>
      </c>
      <c r="W304" s="52">
        <v>1222</v>
      </c>
      <c r="X304" s="52">
        <v>1200</v>
      </c>
      <c r="Y304" s="52">
        <v>1123</v>
      </c>
      <c r="Z304" s="52">
        <v>1131</v>
      </c>
      <c r="AA304" s="52">
        <v>1091</v>
      </c>
      <c r="AB304" s="52">
        <v>1074</v>
      </c>
      <c r="AC304" s="52">
        <v>979</v>
      </c>
      <c r="AD304" s="52">
        <v>1090</v>
      </c>
      <c r="AE304" s="52">
        <v>1179</v>
      </c>
      <c r="AF304" s="52">
        <v>1281</v>
      </c>
      <c r="AG304" s="52">
        <v>1215</v>
      </c>
      <c r="AH304" s="52">
        <v>1176</v>
      </c>
      <c r="AI304" s="52">
        <v>1219</v>
      </c>
      <c r="AJ304" s="52">
        <v>1277</v>
      </c>
      <c r="AK304" s="52">
        <v>1487</v>
      </c>
      <c r="AL304" s="52">
        <v>1430</v>
      </c>
      <c r="AM304" s="52">
        <v>1313</v>
      </c>
      <c r="AN304" s="52">
        <v>1380</v>
      </c>
      <c r="AO304" s="52">
        <v>1391</v>
      </c>
      <c r="AP304" s="52">
        <v>1349</v>
      </c>
      <c r="AQ304" s="52">
        <v>1247</v>
      </c>
      <c r="AR304" s="52">
        <v>1281</v>
      </c>
      <c r="AS304" s="52">
        <v>1419</v>
      </c>
      <c r="AT304" s="52">
        <v>1388</v>
      </c>
      <c r="AU304" s="52">
        <v>1446</v>
      </c>
      <c r="AV304" s="52">
        <v>1396</v>
      </c>
      <c r="AW304" s="52">
        <v>1467</v>
      </c>
      <c r="AX304" s="52">
        <v>1383</v>
      </c>
      <c r="AY304" s="52">
        <v>1284</v>
      </c>
      <c r="AZ304" s="52">
        <v>1320</v>
      </c>
      <c r="BA304" s="52">
        <v>1318</v>
      </c>
      <c r="BB304" s="52">
        <v>1247</v>
      </c>
      <c r="BC304" s="52">
        <v>1280</v>
      </c>
      <c r="BD304" s="52">
        <v>1169</v>
      </c>
      <c r="BE304" s="52">
        <v>1167</v>
      </c>
      <c r="BF304" s="52">
        <v>1168</v>
      </c>
      <c r="BG304" s="52">
        <v>1070</v>
      </c>
      <c r="BH304" s="52">
        <v>1106</v>
      </c>
      <c r="BI304" s="52">
        <v>1435</v>
      </c>
      <c r="BJ304" s="52">
        <v>1406</v>
      </c>
      <c r="BK304" s="52">
        <v>1271</v>
      </c>
      <c r="BL304" s="52">
        <v>1282</v>
      </c>
      <c r="BM304" s="52">
        <v>1363</v>
      </c>
      <c r="BN304" s="52">
        <v>1403</v>
      </c>
      <c r="BO304" s="52">
        <v>1360</v>
      </c>
      <c r="BP304" s="52">
        <v>1388</v>
      </c>
      <c r="BQ304" s="52">
        <v>1347</v>
      </c>
      <c r="BR304" s="52">
        <v>1400</v>
      </c>
      <c r="BS304" s="52">
        <v>1440</v>
      </c>
      <c r="BT304" s="52">
        <v>1322</v>
      </c>
      <c r="BU304" s="52">
        <v>1275</v>
      </c>
      <c r="BV304" s="52">
        <v>1293</v>
      </c>
      <c r="BW304" s="52">
        <v>1249</v>
      </c>
      <c r="BX304" s="52">
        <v>1257</v>
      </c>
      <c r="BY304" s="52">
        <v>1080</v>
      </c>
      <c r="BZ304" s="52">
        <v>1087</v>
      </c>
      <c r="CA304" s="52">
        <v>1055</v>
      </c>
      <c r="CB304" s="52">
        <v>1002</v>
      </c>
      <c r="CC304" s="52">
        <v>915</v>
      </c>
      <c r="CD304" s="52">
        <v>965</v>
      </c>
      <c r="CE304" s="52">
        <v>1027</v>
      </c>
      <c r="CF304" s="52">
        <v>985</v>
      </c>
      <c r="CG304" s="52">
        <v>1069</v>
      </c>
      <c r="CH304" s="52">
        <v>1173</v>
      </c>
      <c r="CI304" s="52">
        <v>816</v>
      </c>
      <c r="CJ304" s="52">
        <v>815</v>
      </c>
      <c r="CK304" s="52">
        <v>759</v>
      </c>
      <c r="CL304" s="52">
        <v>668</v>
      </c>
      <c r="CM304" s="52">
        <v>599</v>
      </c>
      <c r="CN304" s="52">
        <v>588</v>
      </c>
      <c r="CO304" s="52">
        <v>607</v>
      </c>
      <c r="CP304" s="52">
        <v>603</v>
      </c>
      <c r="CQ304" s="52">
        <v>541</v>
      </c>
      <c r="CR304" s="52">
        <v>495</v>
      </c>
      <c r="CS304" s="52">
        <v>380</v>
      </c>
      <c r="CT304" s="52">
        <v>363</v>
      </c>
      <c r="CU304" s="52">
        <v>315</v>
      </c>
      <c r="CV304" s="52">
        <v>280</v>
      </c>
      <c r="CW304" s="52">
        <v>279</v>
      </c>
      <c r="CX304" s="52">
        <v>195</v>
      </c>
      <c r="CY304" s="52">
        <v>600</v>
      </c>
      <c r="CZ304" s="52">
        <v>913</v>
      </c>
      <c r="DA304" s="52">
        <v>1011</v>
      </c>
      <c r="DB304" s="52">
        <v>947</v>
      </c>
      <c r="DC304" s="52">
        <v>1063</v>
      </c>
      <c r="DD304" s="52">
        <v>1068</v>
      </c>
      <c r="DE304" s="52">
        <v>1064</v>
      </c>
      <c r="DF304" s="52">
        <v>1167</v>
      </c>
      <c r="DG304" s="52">
        <v>1051</v>
      </c>
      <c r="DH304" s="52">
        <v>1074</v>
      </c>
      <c r="DI304" s="52">
        <v>1214</v>
      </c>
      <c r="DJ304" s="52">
        <v>1101</v>
      </c>
      <c r="DK304" s="52">
        <v>1181</v>
      </c>
      <c r="DL304" s="52">
        <v>1018</v>
      </c>
      <c r="DM304" s="52">
        <v>1145</v>
      </c>
      <c r="DN304" s="52">
        <v>1115</v>
      </c>
      <c r="DO304" s="52">
        <v>1015</v>
      </c>
      <c r="DP304" s="52">
        <v>1057</v>
      </c>
      <c r="DQ304" s="52">
        <v>1107</v>
      </c>
      <c r="DR304" s="52">
        <v>1085</v>
      </c>
      <c r="DS304" s="52">
        <v>1050</v>
      </c>
      <c r="DT304" s="52">
        <v>876</v>
      </c>
      <c r="DU304" s="52">
        <v>939</v>
      </c>
      <c r="DV304" s="52">
        <v>1132</v>
      </c>
      <c r="DW304" s="52">
        <v>1179</v>
      </c>
      <c r="DX304" s="52">
        <v>1369</v>
      </c>
      <c r="DY304" s="52">
        <v>1332</v>
      </c>
      <c r="DZ304" s="52">
        <v>1413</v>
      </c>
      <c r="EA304" s="52">
        <v>1308</v>
      </c>
      <c r="EB304" s="52">
        <v>1366</v>
      </c>
      <c r="EC304" s="52">
        <v>1362</v>
      </c>
      <c r="ED304" s="52">
        <v>1358</v>
      </c>
      <c r="EE304" s="52">
        <v>1367</v>
      </c>
      <c r="EF304" s="52">
        <v>1518</v>
      </c>
      <c r="EG304" s="52">
        <v>1345</v>
      </c>
      <c r="EH304" s="52">
        <v>1492</v>
      </c>
      <c r="EI304" s="52">
        <v>1423</v>
      </c>
      <c r="EJ304" s="52">
        <v>1354</v>
      </c>
      <c r="EK304" s="52">
        <v>1483</v>
      </c>
      <c r="EL304" s="52">
        <v>1342</v>
      </c>
      <c r="EM304" s="52">
        <v>1320</v>
      </c>
      <c r="EN304" s="52">
        <v>1353</v>
      </c>
      <c r="EO304" s="52">
        <v>1277</v>
      </c>
      <c r="EP304" s="52">
        <v>1130</v>
      </c>
      <c r="EQ304" s="52">
        <v>1100</v>
      </c>
      <c r="ER304" s="52">
        <v>1149</v>
      </c>
      <c r="ES304" s="52">
        <v>1129</v>
      </c>
      <c r="ET304" s="52">
        <v>1167</v>
      </c>
      <c r="EU304" s="52">
        <v>1207</v>
      </c>
      <c r="EV304" s="52">
        <v>1388</v>
      </c>
      <c r="EW304" s="52">
        <v>1410</v>
      </c>
      <c r="EX304" s="52">
        <v>1396</v>
      </c>
      <c r="EY304" s="52">
        <v>1354</v>
      </c>
      <c r="EZ304" s="52">
        <v>1362</v>
      </c>
      <c r="FA304" s="52">
        <v>1526</v>
      </c>
      <c r="FB304" s="52">
        <v>1496</v>
      </c>
      <c r="FC304" s="52">
        <v>1505</v>
      </c>
      <c r="FD304" s="52">
        <v>1422</v>
      </c>
      <c r="FE304" s="52">
        <v>1541</v>
      </c>
      <c r="FF304" s="52">
        <v>1384</v>
      </c>
      <c r="FG304" s="52">
        <v>1410</v>
      </c>
      <c r="FH304" s="52">
        <v>1349</v>
      </c>
      <c r="FI304" s="52">
        <v>1267</v>
      </c>
      <c r="FJ304" s="52">
        <v>1316</v>
      </c>
      <c r="FK304" s="52">
        <v>1245</v>
      </c>
      <c r="FL304" s="52">
        <v>1126</v>
      </c>
      <c r="FM304" s="52">
        <v>1125</v>
      </c>
      <c r="FN304" s="52">
        <v>1081</v>
      </c>
      <c r="FO304" s="52">
        <v>1032</v>
      </c>
      <c r="FP304" s="52">
        <v>1036</v>
      </c>
      <c r="FQ304" s="52">
        <v>1041</v>
      </c>
      <c r="FR304" s="52">
        <v>1125</v>
      </c>
      <c r="FS304" s="52">
        <v>1135</v>
      </c>
      <c r="FT304" s="52">
        <v>1212</v>
      </c>
      <c r="FU304" s="52">
        <v>1260</v>
      </c>
      <c r="FV304" s="52">
        <v>907</v>
      </c>
      <c r="FW304" s="52">
        <v>941</v>
      </c>
      <c r="FX304" s="52">
        <v>909</v>
      </c>
      <c r="FY304" s="52">
        <v>764</v>
      </c>
      <c r="FZ304" s="52">
        <v>721</v>
      </c>
      <c r="GA304" s="52">
        <v>731</v>
      </c>
      <c r="GB304" s="52">
        <v>714</v>
      </c>
      <c r="GC304" s="52">
        <v>731</v>
      </c>
      <c r="GD304" s="52">
        <v>694</v>
      </c>
      <c r="GE304" s="52">
        <v>646</v>
      </c>
      <c r="GF304" s="52">
        <v>563</v>
      </c>
      <c r="GG304" s="52">
        <v>555</v>
      </c>
      <c r="GH304" s="52">
        <v>474</v>
      </c>
      <c r="GI304" s="52">
        <v>456</v>
      </c>
      <c r="GJ304" s="52">
        <v>353</v>
      </c>
      <c r="GK304" s="52">
        <v>325</v>
      </c>
      <c r="GL304" s="53">
        <v>1191</v>
      </c>
    </row>
    <row r="305" spans="1:194" s="1" customFormat="1" hidden="1" x14ac:dyDescent="0.25">
      <c r="A305" s="31" t="s">
        <v>247</v>
      </c>
      <c r="B305" s="1" t="s">
        <v>536</v>
      </c>
      <c r="C305" s="30" t="str">
        <f t="shared" si="104"/>
        <v>LA England - Gedling</v>
      </c>
      <c r="D305" s="51">
        <f t="shared" si="95"/>
        <v>45358</v>
      </c>
      <c r="E305" s="51">
        <f t="shared" si="96"/>
        <v>49314</v>
      </c>
      <c r="F305" s="52">
        <f t="shared" si="97"/>
        <v>118239</v>
      </c>
      <c r="G305" s="52">
        <f t="shared" si="98"/>
        <v>57550</v>
      </c>
      <c r="H305" s="53">
        <f t="shared" si="99"/>
        <v>60689</v>
      </c>
      <c r="I305" s="53">
        <f t="shared" si="100"/>
        <v>45358</v>
      </c>
      <c r="J305" s="53">
        <f t="shared" si="101"/>
        <v>49314</v>
      </c>
      <c r="K305" s="50">
        <f t="shared" si="102"/>
        <v>12192</v>
      </c>
      <c r="L305" s="51">
        <f t="shared" si="103"/>
        <v>11375</v>
      </c>
      <c r="M305" s="52">
        <v>543</v>
      </c>
      <c r="N305" s="52">
        <v>594</v>
      </c>
      <c r="O305" s="52">
        <v>617</v>
      </c>
      <c r="P305" s="52">
        <v>626</v>
      </c>
      <c r="Q305" s="52">
        <v>701</v>
      </c>
      <c r="R305" s="52">
        <v>654</v>
      </c>
      <c r="S305" s="52">
        <v>662</v>
      </c>
      <c r="T305" s="52">
        <v>643</v>
      </c>
      <c r="U305" s="52">
        <v>770</v>
      </c>
      <c r="V305" s="52">
        <v>790</v>
      </c>
      <c r="W305" s="52">
        <v>740</v>
      </c>
      <c r="X305" s="52">
        <v>724</v>
      </c>
      <c r="Y305" s="52">
        <v>773</v>
      </c>
      <c r="Z305" s="52">
        <v>742</v>
      </c>
      <c r="AA305" s="52">
        <v>687</v>
      </c>
      <c r="AB305" s="52">
        <v>643</v>
      </c>
      <c r="AC305" s="52">
        <v>641</v>
      </c>
      <c r="AD305" s="52">
        <v>642</v>
      </c>
      <c r="AE305" s="52">
        <v>562</v>
      </c>
      <c r="AF305" s="52">
        <v>539</v>
      </c>
      <c r="AG305" s="52">
        <v>523</v>
      </c>
      <c r="AH305" s="52">
        <v>548</v>
      </c>
      <c r="AI305" s="52">
        <v>538</v>
      </c>
      <c r="AJ305" s="52">
        <v>599</v>
      </c>
      <c r="AK305" s="52">
        <v>676</v>
      </c>
      <c r="AL305" s="52">
        <v>598</v>
      </c>
      <c r="AM305" s="52">
        <v>706</v>
      </c>
      <c r="AN305" s="52">
        <v>701</v>
      </c>
      <c r="AO305" s="52">
        <v>680</v>
      </c>
      <c r="AP305" s="52">
        <v>762</v>
      </c>
      <c r="AQ305" s="52">
        <v>691</v>
      </c>
      <c r="AR305" s="52">
        <v>798</v>
      </c>
      <c r="AS305" s="52">
        <v>740</v>
      </c>
      <c r="AT305" s="52">
        <v>651</v>
      </c>
      <c r="AU305" s="52">
        <v>742</v>
      </c>
      <c r="AV305" s="52">
        <v>607</v>
      </c>
      <c r="AW305" s="52">
        <v>691</v>
      </c>
      <c r="AX305" s="52">
        <v>655</v>
      </c>
      <c r="AY305" s="52">
        <v>702</v>
      </c>
      <c r="AZ305" s="52">
        <v>714</v>
      </c>
      <c r="BA305" s="52">
        <v>795</v>
      </c>
      <c r="BB305" s="52">
        <v>739</v>
      </c>
      <c r="BC305" s="52">
        <v>671</v>
      </c>
      <c r="BD305" s="52">
        <v>702</v>
      </c>
      <c r="BE305" s="52">
        <v>722</v>
      </c>
      <c r="BF305" s="52">
        <v>650</v>
      </c>
      <c r="BG305" s="52">
        <v>738</v>
      </c>
      <c r="BH305" s="52">
        <v>769</v>
      </c>
      <c r="BI305" s="52">
        <v>831</v>
      </c>
      <c r="BJ305" s="52">
        <v>928</v>
      </c>
      <c r="BK305" s="52">
        <v>780</v>
      </c>
      <c r="BL305" s="52">
        <v>856</v>
      </c>
      <c r="BM305" s="52">
        <v>887</v>
      </c>
      <c r="BN305" s="52">
        <v>857</v>
      </c>
      <c r="BO305" s="52">
        <v>814</v>
      </c>
      <c r="BP305" s="52">
        <v>874</v>
      </c>
      <c r="BQ305" s="52">
        <v>845</v>
      </c>
      <c r="BR305" s="52">
        <v>824</v>
      </c>
      <c r="BS305" s="52">
        <v>869</v>
      </c>
      <c r="BT305" s="52">
        <v>794</v>
      </c>
      <c r="BU305" s="52">
        <v>767</v>
      </c>
      <c r="BV305" s="52">
        <v>754</v>
      </c>
      <c r="BW305" s="52">
        <v>708</v>
      </c>
      <c r="BX305" s="52">
        <v>693</v>
      </c>
      <c r="BY305" s="52">
        <v>626</v>
      </c>
      <c r="BZ305" s="52">
        <v>605</v>
      </c>
      <c r="CA305" s="52">
        <v>649</v>
      </c>
      <c r="CB305" s="52">
        <v>648</v>
      </c>
      <c r="CC305" s="52">
        <v>691</v>
      </c>
      <c r="CD305" s="52">
        <v>624</v>
      </c>
      <c r="CE305" s="52">
        <v>664</v>
      </c>
      <c r="CF305" s="52">
        <v>695</v>
      </c>
      <c r="CG305" s="52">
        <v>692</v>
      </c>
      <c r="CH305" s="52">
        <v>750</v>
      </c>
      <c r="CI305" s="52">
        <v>510</v>
      </c>
      <c r="CJ305" s="52">
        <v>519</v>
      </c>
      <c r="CK305" s="52">
        <v>495</v>
      </c>
      <c r="CL305" s="52">
        <v>430</v>
      </c>
      <c r="CM305" s="52">
        <v>397</v>
      </c>
      <c r="CN305" s="52">
        <v>333</v>
      </c>
      <c r="CO305" s="52">
        <v>344</v>
      </c>
      <c r="CP305" s="52">
        <v>347</v>
      </c>
      <c r="CQ305" s="52">
        <v>332</v>
      </c>
      <c r="CR305" s="52">
        <v>304</v>
      </c>
      <c r="CS305" s="52">
        <v>245</v>
      </c>
      <c r="CT305" s="52">
        <v>241</v>
      </c>
      <c r="CU305" s="52">
        <v>191</v>
      </c>
      <c r="CV305" s="52">
        <v>149</v>
      </c>
      <c r="CW305" s="52">
        <v>169</v>
      </c>
      <c r="CX305" s="52">
        <v>114</v>
      </c>
      <c r="CY305" s="52">
        <v>304</v>
      </c>
      <c r="CZ305" s="52">
        <v>509</v>
      </c>
      <c r="DA305" s="52">
        <v>543</v>
      </c>
      <c r="DB305" s="52">
        <v>560</v>
      </c>
      <c r="DC305" s="52">
        <v>624</v>
      </c>
      <c r="DD305" s="52">
        <v>616</v>
      </c>
      <c r="DE305" s="52">
        <v>650</v>
      </c>
      <c r="DF305" s="52">
        <v>633</v>
      </c>
      <c r="DG305" s="52">
        <v>693</v>
      </c>
      <c r="DH305" s="52">
        <v>625</v>
      </c>
      <c r="DI305" s="52">
        <v>703</v>
      </c>
      <c r="DJ305" s="52">
        <v>666</v>
      </c>
      <c r="DK305" s="52">
        <v>697</v>
      </c>
      <c r="DL305" s="52">
        <v>684</v>
      </c>
      <c r="DM305" s="52">
        <v>646</v>
      </c>
      <c r="DN305" s="52">
        <v>673</v>
      </c>
      <c r="DO305" s="52">
        <v>610</v>
      </c>
      <c r="DP305" s="52">
        <v>641</v>
      </c>
      <c r="DQ305" s="52">
        <v>602</v>
      </c>
      <c r="DR305" s="52">
        <v>568</v>
      </c>
      <c r="DS305" s="52">
        <v>424</v>
      </c>
      <c r="DT305" s="52">
        <v>395</v>
      </c>
      <c r="DU305" s="52">
        <v>504</v>
      </c>
      <c r="DV305" s="52">
        <v>572</v>
      </c>
      <c r="DW305" s="52">
        <v>655</v>
      </c>
      <c r="DX305" s="52">
        <v>644</v>
      </c>
      <c r="DY305" s="52">
        <v>722</v>
      </c>
      <c r="DZ305" s="52">
        <v>643</v>
      </c>
      <c r="EA305" s="52">
        <v>640</v>
      </c>
      <c r="EB305" s="52">
        <v>826</v>
      </c>
      <c r="EC305" s="52">
        <v>771</v>
      </c>
      <c r="ED305" s="52">
        <v>914</v>
      </c>
      <c r="EE305" s="52">
        <v>783</v>
      </c>
      <c r="EF305" s="52">
        <v>774</v>
      </c>
      <c r="EG305" s="52">
        <v>729</v>
      </c>
      <c r="EH305" s="52">
        <v>747</v>
      </c>
      <c r="EI305" s="52">
        <v>831</v>
      </c>
      <c r="EJ305" s="52">
        <v>779</v>
      </c>
      <c r="EK305" s="52">
        <v>788</v>
      </c>
      <c r="EL305" s="52">
        <v>806</v>
      </c>
      <c r="EM305" s="52">
        <v>767</v>
      </c>
      <c r="EN305" s="52">
        <v>796</v>
      </c>
      <c r="EO305" s="52">
        <v>781</v>
      </c>
      <c r="EP305" s="52">
        <v>804</v>
      </c>
      <c r="EQ305" s="52">
        <v>690</v>
      </c>
      <c r="ER305" s="52">
        <v>676</v>
      </c>
      <c r="ES305" s="52">
        <v>770</v>
      </c>
      <c r="ET305" s="52">
        <v>850</v>
      </c>
      <c r="EU305" s="52">
        <v>827</v>
      </c>
      <c r="EV305" s="52">
        <v>799</v>
      </c>
      <c r="EW305" s="52">
        <v>947</v>
      </c>
      <c r="EX305" s="52">
        <v>832</v>
      </c>
      <c r="EY305" s="52">
        <v>936</v>
      </c>
      <c r="EZ305" s="52">
        <v>892</v>
      </c>
      <c r="FA305" s="52">
        <v>889</v>
      </c>
      <c r="FB305" s="52">
        <v>838</v>
      </c>
      <c r="FC305" s="52">
        <v>920</v>
      </c>
      <c r="FD305" s="52">
        <v>955</v>
      </c>
      <c r="FE305" s="52">
        <v>843</v>
      </c>
      <c r="FF305" s="52">
        <v>836</v>
      </c>
      <c r="FG305" s="52">
        <v>883</v>
      </c>
      <c r="FH305" s="52">
        <v>877</v>
      </c>
      <c r="FI305" s="52">
        <v>774</v>
      </c>
      <c r="FJ305" s="52">
        <v>730</v>
      </c>
      <c r="FK305" s="52">
        <v>691</v>
      </c>
      <c r="FL305" s="52">
        <v>682</v>
      </c>
      <c r="FM305" s="52">
        <v>705</v>
      </c>
      <c r="FN305" s="52">
        <v>693</v>
      </c>
      <c r="FO305" s="52">
        <v>660</v>
      </c>
      <c r="FP305" s="52">
        <v>736</v>
      </c>
      <c r="FQ305" s="52">
        <v>647</v>
      </c>
      <c r="FR305" s="52">
        <v>698</v>
      </c>
      <c r="FS305" s="52">
        <v>730</v>
      </c>
      <c r="FT305" s="52">
        <v>753</v>
      </c>
      <c r="FU305" s="52">
        <v>795</v>
      </c>
      <c r="FV305" s="52">
        <v>583</v>
      </c>
      <c r="FW305" s="52">
        <v>600</v>
      </c>
      <c r="FX305" s="52">
        <v>578</v>
      </c>
      <c r="FY305" s="52">
        <v>550</v>
      </c>
      <c r="FZ305" s="52">
        <v>456</v>
      </c>
      <c r="GA305" s="52">
        <v>425</v>
      </c>
      <c r="GB305" s="52">
        <v>417</v>
      </c>
      <c r="GC305" s="52">
        <v>426</v>
      </c>
      <c r="GD305" s="52">
        <v>420</v>
      </c>
      <c r="GE305" s="52">
        <v>391</v>
      </c>
      <c r="GF305" s="52">
        <v>379</v>
      </c>
      <c r="GG305" s="52">
        <v>287</v>
      </c>
      <c r="GH305" s="52">
        <v>300</v>
      </c>
      <c r="GI305" s="52">
        <v>240</v>
      </c>
      <c r="GJ305" s="52">
        <v>223</v>
      </c>
      <c r="GK305" s="52">
        <v>162</v>
      </c>
      <c r="GL305" s="53">
        <v>660</v>
      </c>
    </row>
    <row r="306" spans="1:194" s="1" customFormat="1" hidden="1" x14ac:dyDescent="0.25">
      <c r="A306" s="31" t="s">
        <v>247</v>
      </c>
      <c r="B306" s="1" t="s">
        <v>537</v>
      </c>
      <c r="C306" s="30" t="str">
        <f t="shared" si="104"/>
        <v>LA England - Gloucester</v>
      </c>
      <c r="D306" s="51">
        <f t="shared" si="95"/>
        <v>49457</v>
      </c>
      <c r="E306" s="51">
        <f t="shared" si="96"/>
        <v>51464</v>
      </c>
      <c r="F306" s="52">
        <f t="shared" si="97"/>
        <v>129709</v>
      </c>
      <c r="G306" s="52">
        <f t="shared" si="98"/>
        <v>64144</v>
      </c>
      <c r="H306" s="53">
        <f t="shared" si="99"/>
        <v>65565</v>
      </c>
      <c r="I306" s="53">
        <f t="shared" si="100"/>
        <v>49457</v>
      </c>
      <c r="J306" s="53">
        <f t="shared" si="101"/>
        <v>51464</v>
      </c>
      <c r="K306" s="50">
        <f t="shared" si="102"/>
        <v>14687</v>
      </c>
      <c r="L306" s="51">
        <f t="shared" si="103"/>
        <v>14101</v>
      </c>
      <c r="M306" s="52">
        <v>703</v>
      </c>
      <c r="N306" s="52">
        <v>763</v>
      </c>
      <c r="O306" s="52">
        <v>831</v>
      </c>
      <c r="P306" s="52">
        <v>824</v>
      </c>
      <c r="Q306" s="52">
        <v>877</v>
      </c>
      <c r="R306" s="52">
        <v>890</v>
      </c>
      <c r="S306" s="52">
        <v>855</v>
      </c>
      <c r="T306" s="52">
        <v>939</v>
      </c>
      <c r="U306" s="52">
        <v>998</v>
      </c>
      <c r="V306" s="52">
        <v>807</v>
      </c>
      <c r="W306" s="52">
        <v>766</v>
      </c>
      <c r="X306" s="52">
        <v>760</v>
      </c>
      <c r="Y306" s="52">
        <v>886</v>
      </c>
      <c r="Z306" s="52">
        <v>817</v>
      </c>
      <c r="AA306" s="52">
        <v>793</v>
      </c>
      <c r="AB306" s="52">
        <v>755</v>
      </c>
      <c r="AC306" s="52">
        <v>687</v>
      </c>
      <c r="AD306" s="52">
        <v>736</v>
      </c>
      <c r="AE306" s="52">
        <v>740</v>
      </c>
      <c r="AF306" s="52">
        <v>809</v>
      </c>
      <c r="AG306" s="52">
        <v>761</v>
      </c>
      <c r="AH306" s="52">
        <v>905</v>
      </c>
      <c r="AI306" s="52">
        <v>781</v>
      </c>
      <c r="AJ306" s="52">
        <v>810</v>
      </c>
      <c r="AK306" s="52">
        <v>901</v>
      </c>
      <c r="AL306" s="52">
        <v>762</v>
      </c>
      <c r="AM306" s="52">
        <v>823</v>
      </c>
      <c r="AN306" s="52">
        <v>852</v>
      </c>
      <c r="AO306" s="52">
        <v>835</v>
      </c>
      <c r="AP306" s="52">
        <v>753</v>
      </c>
      <c r="AQ306" s="52">
        <v>853</v>
      </c>
      <c r="AR306" s="52">
        <v>963</v>
      </c>
      <c r="AS306" s="52">
        <v>864</v>
      </c>
      <c r="AT306" s="52">
        <v>835</v>
      </c>
      <c r="AU306" s="52">
        <v>824</v>
      </c>
      <c r="AV306" s="52">
        <v>881</v>
      </c>
      <c r="AW306" s="52">
        <v>880</v>
      </c>
      <c r="AX306" s="52">
        <v>901</v>
      </c>
      <c r="AY306" s="52">
        <v>919</v>
      </c>
      <c r="AZ306" s="52">
        <v>897</v>
      </c>
      <c r="BA306" s="52">
        <v>903</v>
      </c>
      <c r="BB306" s="52">
        <v>870</v>
      </c>
      <c r="BC306" s="52">
        <v>811</v>
      </c>
      <c r="BD306" s="52">
        <v>738</v>
      </c>
      <c r="BE306" s="52">
        <v>824</v>
      </c>
      <c r="BF306" s="52">
        <v>778</v>
      </c>
      <c r="BG306" s="52">
        <v>825</v>
      </c>
      <c r="BH306" s="52">
        <v>865</v>
      </c>
      <c r="BI306" s="52">
        <v>938</v>
      </c>
      <c r="BJ306" s="52">
        <v>909</v>
      </c>
      <c r="BK306" s="52">
        <v>875</v>
      </c>
      <c r="BL306" s="52">
        <v>905</v>
      </c>
      <c r="BM306" s="52">
        <v>949</v>
      </c>
      <c r="BN306" s="52">
        <v>954</v>
      </c>
      <c r="BO306" s="52">
        <v>898</v>
      </c>
      <c r="BP306" s="52">
        <v>860</v>
      </c>
      <c r="BQ306" s="52">
        <v>823</v>
      </c>
      <c r="BR306" s="52">
        <v>949</v>
      </c>
      <c r="BS306" s="52">
        <v>846</v>
      </c>
      <c r="BT306" s="52">
        <v>857</v>
      </c>
      <c r="BU306" s="52">
        <v>793</v>
      </c>
      <c r="BV306" s="52">
        <v>750</v>
      </c>
      <c r="BW306" s="52">
        <v>689</v>
      </c>
      <c r="BX306" s="52">
        <v>653</v>
      </c>
      <c r="BY306" s="52">
        <v>673</v>
      </c>
      <c r="BZ306" s="52">
        <v>666</v>
      </c>
      <c r="CA306" s="52">
        <v>611</v>
      </c>
      <c r="CB306" s="52">
        <v>557</v>
      </c>
      <c r="CC306" s="52">
        <v>524</v>
      </c>
      <c r="CD306" s="52">
        <v>508</v>
      </c>
      <c r="CE306" s="52">
        <v>572</v>
      </c>
      <c r="CF306" s="52">
        <v>568</v>
      </c>
      <c r="CG306" s="52">
        <v>547</v>
      </c>
      <c r="CH306" s="52">
        <v>598</v>
      </c>
      <c r="CI306" s="52">
        <v>444</v>
      </c>
      <c r="CJ306" s="52">
        <v>461</v>
      </c>
      <c r="CK306" s="52">
        <v>426</v>
      </c>
      <c r="CL306" s="52">
        <v>415</v>
      </c>
      <c r="CM306" s="52">
        <v>392</v>
      </c>
      <c r="CN306" s="52">
        <v>326</v>
      </c>
      <c r="CO306" s="52">
        <v>291</v>
      </c>
      <c r="CP306" s="52">
        <v>306</v>
      </c>
      <c r="CQ306" s="52">
        <v>253</v>
      </c>
      <c r="CR306" s="52">
        <v>243</v>
      </c>
      <c r="CS306" s="52">
        <v>238</v>
      </c>
      <c r="CT306" s="52">
        <v>196</v>
      </c>
      <c r="CU306" s="52">
        <v>162</v>
      </c>
      <c r="CV306" s="52">
        <v>162</v>
      </c>
      <c r="CW306" s="52">
        <v>112</v>
      </c>
      <c r="CX306" s="52">
        <v>91</v>
      </c>
      <c r="CY306" s="52">
        <v>304</v>
      </c>
      <c r="CZ306" s="52">
        <v>714</v>
      </c>
      <c r="DA306" s="52">
        <v>727</v>
      </c>
      <c r="DB306" s="52">
        <v>835</v>
      </c>
      <c r="DC306" s="52">
        <v>727</v>
      </c>
      <c r="DD306" s="52">
        <v>839</v>
      </c>
      <c r="DE306" s="52">
        <v>832</v>
      </c>
      <c r="DF306" s="52">
        <v>825</v>
      </c>
      <c r="DG306" s="52">
        <v>852</v>
      </c>
      <c r="DH306" s="52">
        <v>869</v>
      </c>
      <c r="DI306" s="52">
        <v>835</v>
      </c>
      <c r="DJ306" s="52">
        <v>833</v>
      </c>
      <c r="DK306" s="52">
        <v>814</v>
      </c>
      <c r="DL306" s="52">
        <v>836</v>
      </c>
      <c r="DM306" s="52">
        <v>677</v>
      </c>
      <c r="DN306" s="52">
        <v>750</v>
      </c>
      <c r="DO306" s="52">
        <v>732</v>
      </c>
      <c r="DP306" s="52">
        <v>741</v>
      </c>
      <c r="DQ306" s="52">
        <v>663</v>
      </c>
      <c r="DR306" s="52">
        <v>739</v>
      </c>
      <c r="DS306" s="52">
        <v>745</v>
      </c>
      <c r="DT306" s="52">
        <v>759</v>
      </c>
      <c r="DU306" s="52">
        <v>830</v>
      </c>
      <c r="DV306" s="52">
        <v>826</v>
      </c>
      <c r="DW306" s="52">
        <v>835</v>
      </c>
      <c r="DX306" s="52">
        <v>737</v>
      </c>
      <c r="DY306" s="52">
        <v>694</v>
      </c>
      <c r="DZ306" s="52">
        <v>801</v>
      </c>
      <c r="EA306" s="52">
        <v>771</v>
      </c>
      <c r="EB306" s="52">
        <v>772</v>
      </c>
      <c r="EC306" s="52">
        <v>854</v>
      </c>
      <c r="ED306" s="52">
        <v>918</v>
      </c>
      <c r="EE306" s="52">
        <v>1051</v>
      </c>
      <c r="EF306" s="52">
        <v>955</v>
      </c>
      <c r="EG306" s="52">
        <v>980</v>
      </c>
      <c r="EH306" s="52">
        <v>929</v>
      </c>
      <c r="EI306" s="52">
        <v>869</v>
      </c>
      <c r="EJ306" s="52">
        <v>901</v>
      </c>
      <c r="EK306" s="52">
        <v>921</v>
      </c>
      <c r="EL306" s="52">
        <v>887</v>
      </c>
      <c r="EM306" s="52">
        <v>894</v>
      </c>
      <c r="EN306" s="52">
        <v>862</v>
      </c>
      <c r="EO306" s="52">
        <v>831</v>
      </c>
      <c r="EP306" s="52">
        <v>728</v>
      </c>
      <c r="EQ306" s="52">
        <v>717</v>
      </c>
      <c r="ER306" s="52">
        <v>696</v>
      </c>
      <c r="ES306" s="52">
        <v>789</v>
      </c>
      <c r="ET306" s="52">
        <v>766</v>
      </c>
      <c r="EU306" s="52">
        <v>795</v>
      </c>
      <c r="EV306" s="52">
        <v>829</v>
      </c>
      <c r="EW306" s="52">
        <v>887</v>
      </c>
      <c r="EX306" s="52">
        <v>927</v>
      </c>
      <c r="EY306" s="52">
        <v>965</v>
      </c>
      <c r="EZ306" s="52">
        <v>893</v>
      </c>
      <c r="FA306" s="52">
        <v>915</v>
      </c>
      <c r="FB306" s="52">
        <v>939</v>
      </c>
      <c r="FC306" s="52">
        <v>953</v>
      </c>
      <c r="FD306" s="52">
        <v>934</v>
      </c>
      <c r="FE306" s="52">
        <v>859</v>
      </c>
      <c r="FF306" s="52">
        <v>852</v>
      </c>
      <c r="FG306" s="52">
        <v>814</v>
      </c>
      <c r="FH306" s="52">
        <v>791</v>
      </c>
      <c r="FI306" s="52">
        <v>777</v>
      </c>
      <c r="FJ306" s="52">
        <v>749</v>
      </c>
      <c r="FK306" s="52">
        <v>704</v>
      </c>
      <c r="FL306" s="52">
        <v>671</v>
      </c>
      <c r="FM306" s="52">
        <v>619</v>
      </c>
      <c r="FN306" s="52">
        <v>626</v>
      </c>
      <c r="FO306" s="52">
        <v>625</v>
      </c>
      <c r="FP306" s="52">
        <v>622</v>
      </c>
      <c r="FQ306" s="52">
        <v>609</v>
      </c>
      <c r="FR306" s="52">
        <v>597</v>
      </c>
      <c r="FS306" s="52">
        <v>626</v>
      </c>
      <c r="FT306" s="52">
        <v>668</v>
      </c>
      <c r="FU306" s="52">
        <v>675</v>
      </c>
      <c r="FV306" s="52">
        <v>552</v>
      </c>
      <c r="FW306" s="52">
        <v>528</v>
      </c>
      <c r="FX306" s="52">
        <v>542</v>
      </c>
      <c r="FY306" s="52">
        <v>517</v>
      </c>
      <c r="FZ306" s="52">
        <v>437</v>
      </c>
      <c r="GA306" s="52">
        <v>344</v>
      </c>
      <c r="GB306" s="52">
        <v>373</v>
      </c>
      <c r="GC306" s="52">
        <v>366</v>
      </c>
      <c r="GD306" s="52">
        <v>344</v>
      </c>
      <c r="GE306" s="52">
        <v>317</v>
      </c>
      <c r="GF306" s="52">
        <v>271</v>
      </c>
      <c r="GG306" s="52">
        <v>258</v>
      </c>
      <c r="GH306" s="52">
        <v>250</v>
      </c>
      <c r="GI306" s="52">
        <v>209</v>
      </c>
      <c r="GJ306" s="52">
        <v>211</v>
      </c>
      <c r="GK306" s="52">
        <v>191</v>
      </c>
      <c r="GL306" s="53">
        <v>776</v>
      </c>
    </row>
    <row r="307" spans="1:194" s="1" customFormat="1" hidden="1" x14ac:dyDescent="0.25">
      <c r="A307" s="31" t="s">
        <v>247</v>
      </c>
      <c r="B307" s="1" t="s">
        <v>538</v>
      </c>
      <c r="C307" s="30" t="str">
        <f t="shared" si="104"/>
        <v>LA England - Gosport</v>
      </c>
      <c r="D307" s="51">
        <f t="shared" si="95"/>
        <v>32997</v>
      </c>
      <c r="E307" s="51">
        <f t="shared" si="96"/>
        <v>34245</v>
      </c>
      <c r="F307" s="52">
        <f t="shared" si="97"/>
        <v>84679</v>
      </c>
      <c r="G307" s="52">
        <f t="shared" si="98"/>
        <v>42105</v>
      </c>
      <c r="H307" s="53">
        <f t="shared" si="99"/>
        <v>42574</v>
      </c>
      <c r="I307" s="53">
        <f t="shared" si="100"/>
        <v>32997</v>
      </c>
      <c r="J307" s="53">
        <f t="shared" si="101"/>
        <v>34245</v>
      </c>
      <c r="K307" s="50">
        <f t="shared" si="102"/>
        <v>9108</v>
      </c>
      <c r="L307" s="51">
        <f t="shared" si="103"/>
        <v>8329</v>
      </c>
      <c r="M307" s="52">
        <v>468</v>
      </c>
      <c r="N307" s="52">
        <v>443</v>
      </c>
      <c r="O307" s="52">
        <v>471</v>
      </c>
      <c r="P307" s="52">
        <v>450</v>
      </c>
      <c r="Q307" s="52">
        <v>467</v>
      </c>
      <c r="R307" s="52">
        <v>491</v>
      </c>
      <c r="S307" s="52">
        <v>453</v>
      </c>
      <c r="T307" s="52">
        <v>534</v>
      </c>
      <c r="U307" s="52">
        <v>526</v>
      </c>
      <c r="V307" s="52">
        <v>553</v>
      </c>
      <c r="W307" s="52">
        <v>602</v>
      </c>
      <c r="X307" s="52">
        <v>543</v>
      </c>
      <c r="Y307" s="52">
        <v>513</v>
      </c>
      <c r="Z307" s="52">
        <v>538</v>
      </c>
      <c r="AA307" s="52">
        <v>540</v>
      </c>
      <c r="AB307" s="52">
        <v>499</v>
      </c>
      <c r="AC307" s="52">
        <v>507</v>
      </c>
      <c r="AD307" s="52">
        <v>510</v>
      </c>
      <c r="AE307" s="52">
        <v>471</v>
      </c>
      <c r="AF307" s="52">
        <v>464</v>
      </c>
      <c r="AG307" s="52">
        <v>500</v>
      </c>
      <c r="AH307" s="52">
        <v>543</v>
      </c>
      <c r="AI307" s="52">
        <v>459</v>
      </c>
      <c r="AJ307" s="52">
        <v>530</v>
      </c>
      <c r="AK307" s="52">
        <v>590</v>
      </c>
      <c r="AL307" s="52">
        <v>531</v>
      </c>
      <c r="AM307" s="52">
        <v>537</v>
      </c>
      <c r="AN307" s="52">
        <v>513</v>
      </c>
      <c r="AO307" s="52">
        <v>520</v>
      </c>
      <c r="AP307" s="52">
        <v>536</v>
      </c>
      <c r="AQ307" s="52">
        <v>551</v>
      </c>
      <c r="AR307" s="52">
        <v>555</v>
      </c>
      <c r="AS307" s="52">
        <v>569</v>
      </c>
      <c r="AT307" s="52">
        <v>481</v>
      </c>
      <c r="AU307" s="52">
        <v>524</v>
      </c>
      <c r="AV307" s="52">
        <v>530</v>
      </c>
      <c r="AW307" s="52">
        <v>474</v>
      </c>
      <c r="AX307" s="52">
        <v>574</v>
      </c>
      <c r="AY307" s="52">
        <v>492</v>
      </c>
      <c r="AZ307" s="52">
        <v>505</v>
      </c>
      <c r="BA307" s="52">
        <v>510</v>
      </c>
      <c r="BB307" s="52">
        <v>478</v>
      </c>
      <c r="BC307" s="52">
        <v>434</v>
      </c>
      <c r="BD307" s="52">
        <v>525</v>
      </c>
      <c r="BE307" s="52">
        <v>460</v>
      </c>
      <c r="BF307" s="52">
        <v>488</v>
      </c>
      <c r="BG307" s="52">
        <v>465</v>
      </c>
      <c r="BH307" s="52">
        <v>492</v>
      </c>
      <c r="BI307" s="52">
        <v>543</v>
      </c>
      <c r="BJ307" s="52">
        <v>630</v>
      </c>
      <c r="BK307" s="52">
        <v>547</v>
      </c>
      <c r="BL307" s="52">
        <v>537</v>
      </c>
      <c r="BM307" s="52">
        <v>544</v>
      </c>
      <c r="BN307" s="52">
        <v>596</v>
      </c>
      <c r="BO307" s="52">
        <v>593</v>
      </c>
      <c r="BP307" s="52">
        <v>629</v>
      </c>
      <c r="BQ307" s="52">
        <v>614</v>
      </c>
      <c r="BR307" s="52">
        <v>588</v>
      </c>
      <c r="BS307" s="52">
        <v>606</v>
      </c>
      <c r="BT307" s="52">
        <v>579</v>
      </c>
      <c r="BU307" s="52">
        <v>602</v>
      </c>
      <c r="BV307" s="52">
        <v>581</v>
      </c>
      <c r="BW307" s="52">
        <v>521</v>
      </c>
      <c r="BX307" s="52">
        <v>509</v>
      </c>
      <c r="BY307" s="52">
        <v>518</v>
      </c>
      <c r="BZ307" s="52">
        <v>439</v>
      </c>
      <c r="CA307" s="52">
        <v>423</v>
      </c>
      <c r="CB307" s="52">
        <v>434</v>
      </c>
      <c r="CC307" s="52">
        <v>416</v>
      </c>
      <c r="CD307" s="52">
        <v>465</v>
      </c>
      <c r="CE307" s="52">
        <v>435</v>
      </c>
      <c r="CF307" s="52">
        <v>453</v>
      </c>
      <c r="CG307" s="52">
        <v>512</v>
      </c>
      <c r="CH307" s="52">
        <v>535</v>
      </c>
      <c r="CI307" s="52">
        <v>420</v>
      </c>
      <c r="CJ307" s="52">
        <v>375</v>
      </c>
      <c r="CK307" s="52">
        <v>359</v>
      </c>
      <c r="CL307" s="52">
        <v>287</v>
      </c>
      <c r="CM307" s="52">
        <v>243</v>
      </c>
      <c r="CN307" s="52">
        <v>214</v>
      </c>
      <c r="CO307" s="52">
        <v>258</v>
      </c>
      <c r="CP307" s="52">
        <v>223</v>
      </c>
      <c r="CQ307" s="52">
        <v>211</v>
      </c>
      <c r="CR307" s="52">
        <v>206</v>
      </c>
      <c r="CS307" s="52">
        <v>172</v>
      </c>
      <c r="CT307" s="52">
        <v>153</v>
      </c>
      <c r="CU307" s="52">
        <v>114</v>
      </c>
      <c r="CV307" s="52">
        <v>118</v>
      </c>
      <c r="CW307" s="52">
        <v>115</v>
      </c>
      <c r="CX307" s="52">
        <v>94</v>
      </c>
      <c r="CY307" s="52">
        <v>285</v>
      </c>
      <c r="CZ307" s="52">
        <v>379</v>
      </c>
      <c r="DA307" s="52">
        <v>390</v>
      </c>
      <c r="DB307" s="52">
        <v>437</v>
      </c>
      <c r="DC307" s="52">
        <v>482</v>
      </c>
      <c r="DD307" s="52">
        <v>461</v>
      </c>
      <c r="DE307" s="52">
        <v>427</v>
      </c>
      <c r="DF307" s="52">
        <v>491</v>
      </c>
      <c r="DG307" s="52">
        <v>439</v>
      </c>
      <c r="DH307" s="52">
        <v>463</v>
      </c>
      <c r="DI307" s="52">
        <v>487</v>
      </c>
      <c r="DJ307" s="52">
        <v>520</v>
      </c>
      <c r="DK307" s="52">
        <v>479</v>
      </c>
      <c r="DL307" s="52">
        <v>533</v>
      </c>
      <c r="DM307" s="52">
        <v>506</v>
      </c>
      <c r="DN307" s="52">
        <v>464</v>
      </c>
      <c r="DO307" s="52">
        <v>473</v>
      </c>
      <c r="DP307" s="52">
        <v>442</v>
      </c>
      <c r="DQ307" s="52">
        <v>456</v>
      </c>
      <c r="DR307" s="52">
        <v>437</v>
      </c>
      <c r="DS307" s="52">
        <v>402</v>
      </c>
      <c r="DT307" s="52">
        <v>410</v>
      </c>
      <c r="DU307" s="52">
        <v>445</v>
      </c>
      <c r="DV307" s="52">
        <v>383</v>
      </c>
      <c r="DW307" s="52">
        <v>434</v>
      </c>
      <c r="DX307" s="52">
        <v>469</v>
      </c>
      <c r="DY307" s="52">
        <v>493</v>
      </c>
      <c r="DZ307" s="52">
        <v>462</v>
      </c>
      <c r="EA307" s="52">
        <v>482</v>
      </c>
      <c r="EB307" s="52">
        <v>491</v>
      </c>
      <c r="EC307" s="52">
        <v>495</v>
      </c>
      <c r="ED307" s="52">
        <v>552</v>
      </c>
      <c r="EE307" s="52">
        <v>570</v>
      </c>
      <c r="EF307" s="52">
        <v>514</v>
      </c>
      <c r="EG307" s="52">
        <v>500</v>
      </c>
      <c r="EH307" s="52">
        <v>519</v>
      </c>
      <c r="EI307" s="52">
        <v>564</v>
      </c>
      <c r="EJ307" s="52">
        <v>560</v>
      </c>
      <c r="EK307" s="52">
        <v>512</v>
      </c>
      <c r="EL307" s="52">
        <v>559</v>
      </c>
      <c r="EM307" s="52">
        <v>480</v>
      </c>
      <c r="EN307" s="52">
        <v>527</v>
      </c>
      <c r="EO307" s="52">
        <v>481</v>
      </c>
      <c r="EP307" s="52">
        <v>451</v>
      </c>
      <c r="EQ307" s="52">
        <v>445</v>
      </c>
      <c r="ER307" s="52">
        <v>459</v>
      </c>
      <c r="ES307" s="52">
        <v>510</v>
      </c>
      <c r="ET307" s="52">
        <v>540</v>
      </c>
      <c r="EU307" s="52">
        <v>592</v>
      </c>
      <c r="EV307" s="52">
        <v>561</v>
      </c>
      <c r="EW307" s="52">
        <v>608</v>
      </c>
      <c r="EX307" s="52">
        <v>557</v>
      </c>
      <c r="EY307" s="52">
        <v>646</v>
      </c>
      <c r="EZ307" s="52">
        <v>615</v>
      </c>
      <c r="FA307" s="52">
        <v>672</v>
      </c>
      <c r="FB307" s="52">
        <v>571</v>
      </c>
      <c r="FC307" s="52">
        <v>640</v>
      </c>
      <c r="FD307" s="52">
        <v>643</v>
      </c>
      <c r="FE307" s="52">
        <v>606</v>
      </c>
      <c r="FF307" s="52">
        <v>627</v>
      </c>
      <c r="FG307" s="52">
        <v>594</v>
      </c>
      <c r="FH307" s="52">
        <v>548</v>
      </c>
      <c r="FI307" s="52">
        <v>575</v>
      </c>
      <c r="FJ307" s="52">
        <v>546</v>
      </c>
      <c r="FK307" s="52">
        <v>525</v>
      </c>
      <c r="FL307" s="52">
        <v>477</v>
      </c>
      <c r="FM307" s="52">
        <v>480</v>
      </c>
      <c r="FN307" s="52">
        <v>487</v>
      </c>
      <c r="FO307" s="52">
        <v>462</v>
      </c>
      <c r="FP307" s="52">
        <v>480</v>
      </c>
      <c r="FQ307" s="52">
        <v>444</v>
      </c>
      <c r="FR307" s="52">
        <v>473</v>
      </c>
      <c r="FS307" s="52">
        <v>553</v>
      </c>
      <c r="FT307" s="52">
        <v>494</v>
      </c>
      <c r="FU307" s="52">
        <v>595</v>
      </c>
      <c r="FV307" s="52">
        <v>427</v>
      </c>
      <c r="FW307" s="52">
        <v>464</v>
      </c>
      <c r="FX307" s="52">
        <v>387</v>
      </c>
      <c r="FY307" s="52">
        <v>371</v>
      </c>
      <c r="FZ307" s="52">
        <v>318</v>
      </c>
      <c r="GA307" s="52">
        <v>243</v>
      </c>
      <c r="GB307" s="52">
        <v>260</v>
      </c>
      <c r="GC307" s="52">
        <v>258</v>
      </c>
      <c r="GD307" s="52">
        <v>278</v>
      </c>
      <c r="GE307" s="52">
        <v>260</v>
      </c>
      <c r="GF307" s="52">
        <v>231</v>
      </c>
      <c r="GG307" s="52">
        <v>223</v>
      </c>
      <c r="GH307" s="52">
        <v>202</v>
      </c>
      <c r="GI307" s="52">
        <v>213</v>
      </c>
      <c r="GJ307" s="52">
        <v>179</v>
      </c>
      <c r="GK307" s="52">
        <v>162</v>
      </c>
      <c r="GL307" s="53">
        <v>552</v>
      </c>
    </row>
    <row r="308" spans="1:194" s="1" customFormat="1" hidden="1" x14ac:dyDescent="0.25">
      <c r="A308" s="31" t="s">
        <v>247</v>
      </c>
      <c r="B308" s="1" t="s">
        <v>539</v>
      </c>
      <c r="C308" s="30" t="str">
        <f t="shared" si="104"/>
        <v>LA England - Gravesham</v>
      </c>
      <c r="D308" s="51">
        <f t="shared" si="95"/>
        <v>39534</v>
      </c>
      <c r="E308" s="51">
        <f t="shared" si="96"/>
        <v>41805</v>
      </c>
      <c r="F308" s="52">
        <f t="shared" si="97"/>
        <v>106890</v>
      </c>
      <c r="G308" s="52">
        <f t="shared" si="98"/>
        <v>52578</v>
      </c>
      <c r="H308" s="53">
        <f t="shared" si="99"/>
        <v>54312</v>
      </c>
      <c r="I308" s="53">
        <f t="shared" si="100"/>
        <v>39534</v>
      </c>
      <c r="J308" s="53">
        <f t="shared" si="101"/>
        <v>41805</v>
      </c>
      <c r="K308" s="50">
        <f t="shared" si="102"/>
        <v>13044</v>
      </c>
      <c r="L308" s="51">
        <f t="shared" si="103"/>
        <v>12507</v>
      </c>
      <c r="M308" s="52">
        <v>669</v>
      </c>
      <c r="N308" s="52">
        <v>663</v>
      </c>
      <c r="O308" s="52">
        <v>712</v>
      </c>
      <c r="P308" s="52">
        <v>739</v>
      </c>
      <c r="Q308" s="52">
        <v>764</v>
      </c>
      <c r="R308" s="52">
        <v>723</v>
      </c>
      <c r="S308" s="52">
        <v>768</v>
      </c>
      <c r="T308" s="52">
        <v>709</v>
      </c>
      <c r="U308" s="52">
        <v>802</v>
      </c>
      <c r="V308" s="52">
        <v>769</v>
      </c>
      <c r="W308" s="52">
        <v>760</v>
      </c>
      <c r="X308" s="52">
        <v>682</v>
      </c>
      <c r="Y308" s="52">
        <v>737</v>
      </c>
      <c r="Z308" s="52">
        <v>747</v>
      </c>
      <c r="AA308" s="52">
        <v>735</v>
      </c>
      <c r="AB308" s="52">
        <v>675</v>
      </c>
      <c r="AC308" s="52">
        <v>694</v>
      </c>
      <c r="AD308" s="52">
        <v>696</v>
      </c>
      <c r="AE308" s="52">
        <v>636</v>
      </c>
      <c r="AF308" s="52">
        <v>578</v>
      </c>
      <c r="AG308" s="52">
        <v>532</v>
      </c>
      <c r="AH308" s="52">
        <v>544</v>
      </c>
      <c r="AI308" s="52">
        <v>585</v>
      </c>
      <c r="AJ308" s="52">
        <v>559</v>
      </c>
      <c r="AK308" s="52">
        <v>519</v>
      </c>
      <c r="AL308" s="52">
        <v>562</v>
      </c>
      <c r="AM308" s="52">
        <v>649</v>
      </c>
      <c r="AN308" s="52">
        <v>580</v>
      </c>
      <c r="AO308" s="52">
        <v>595</v>
      </c>
      <c r="AP308" s="52">
        <v>610</v>
      </c>
      <c r="AQ308" s="52">
        <v>623</v>
      </c>
      <c r="AR308" s="52">
        <v>648</v>
      </c>
      <c r="AS308" s="52">
        <v>680</v>
      </c>
      <c r="AT308" s="52">
        <v>687</v>
      </c>
      <c r="AU308" s="52">
        <v>702</v>
      </c>
      <c r="AV308" s="52">
        <v>727</v>
      </c>
      <c r="AW308" s="52">
        <v>690</v>
      </c>
      <c r="AX308" s="52">
        <v>678</v>
      </c>
      <c r="AY308" s="52">
        <v>671</v>
      </c>
      <c r="AZ308" s="52">
        <v>709</v>
      </c>
      <c r="BA308" s="52">
        <v>684</v>
      </c>
      <c r="BB308" s="52">
        <v>678</v>
      </c>
      <c r="BC308" s="52">
        <v>646</v>
      </c>
      <c r="BD308" s="52">
        <v>634</v>
      </c>
      <c r="BE308" s="52">
        <v>621</v>
      </c>
      <c r="BF308" s="52">
        <v>698</v>
      </c>
      <c r="BG308" s="52">
        <v>654</v>
      </c>
      <c r="BH308" s="52">
        <v>674</v>
      </c>
      <c r="BI308" s="52">
        <v>749</v>
      </c>
      <c r="BJ308" s="52">
        <v>826</v>
      </c>
      <c r="BK308" s="52">
        <v>786</v>
      </c>
      <c r="BL308" s="52">
        <v>791</v>
      </c>
      <c r="BM308" s="52">
        <v>775</v>
      </c>
      <c r="BN308" s="52">
        <v>716</v>
      </c>
      <c r="BO308" s="52">
        <v>796</v>
      </c>
      <c r="BP308" s="52">
        <v>717</v>
      </c>
      <c r="BQ308" s="52">
        <v>715</v>
      </c>
      <c r="BR308" s="52">
        <v>797</v>
      </c>
      <c r="BS308" s="52">
        <v>661</v>
      </c>
      <c r="BT308" s="52">
        <v>686</v>
      </c>
      <c r="BU308" s="52">
        <v>626</v>
      </c>
      <c r="BV308" s="52">
        <v>644</v>
      </c>
      <c r="BW308" s="52">
        <v>590</v>
      </c>
      <c r="BX308" s="52">
        <v>549</v>
      </c>
      <c r="BY308" s="52">
        <v>555</v>
      </c>
      <c r="BZ308" s="52">
        <v>500</v>
      </c>
      <c r="CA308" s="52">
        <v>484</v>
      </c>
      <c r="CB308" s="52">
        <v>496</v>
      </c>
      <c r="CC308" s="52">
        <v>407</v>
      </c>
      <c r="CD308" s="52">
        <v>505</v>
      </c>
      <c r="CE308" s="52">
        <v>407</v>
      </c>
      <c r="CF308" s="52">
        <v>487</v>
      </c>
      <c r="CG308" s="52">
        <v>469</v>
      </c>
      <c r="CH308" s="52">
        <v>488</v>
      </c>
      <c r="CI308" s="52">
        <v>397</v>
      </c>
      <c r="CJ308" s="52">
        <v>379</v>
      </c>
      <c r="CK308" s="52">
        <v>397</v>
      </c>
      <c r="CL308" s="52">
        <v>352</v>
      </c>
      <c r="CM308" s="52">
        <v>290</v>
      </c>
      <c r="CN308" s="52">
        <v>264</v>
      </c>
      <c r="CO308" s="52">
        <v>286</v>
      </c>
      <c r="CP308" s="52">
        <v>257</v>
      </c>
      <c r="CQ308" s="52">
        <v>232</v>
      </c>
      <c r="CR308" s="52">
        <v>205</v>
      </c>
      <c r="CS308" s="52">
        <v>184</v>
      </c>
      <c r="CT308" s="52">
        <v>187</v>
      </c>
      <c r="CU308" s="52">
        <v>182</v>
      </c>
      <c r="CV308" s="52">
        <v>106</v>
      </c>
      <c r="CW308" s="52">
        <v>123</v>
      </c>
      <c r="CX308" s="52">
        <v>96</v>
      </c>
      <c r="CY308" s="52">
        <v>322</v>
      </c>
      <c r="CZ308" s="52">
        <v>621</v>
      </c>
      <c r="DA308" s="52">
        <v>638</v>
      </c>
      <c r="DB308" s="52">
        <v>659</v>
      </c>
      <c r="DC308" s="52">
        <v>770</v>
      </c>
      <c r="DD308" s="52">
        <v>691</v>
      </c>
      <c r="DE308" s="52">
        <v>737</v>
      </c>
      <c r="DF308" s="52">
        <v>795</v>
      </c>
      <c r="DG308" s="52">
        <v>712</v>
      </c>
      <c r="DH308" s="52">
        <v>784</v>
      </c>
      <c r="DI308" s="52">
        <v>655</v>
      </c>
      <c r="DJ308" s="52">
        <v>766</v>
      </c>
      <c r="DK308" s="52">
        <v>711</v>
      </c>
      <c r="DL308" s="52">
        <v>714</v>
      </c>
      <c r="DM308" s="52">
        <v>685</v>
      </c>
      <c r="DN308" s="52">
        <v>716</v>
      </c>
      <c r="DO308" s="52">
        <v>691</v>
      </c>
      <c r="DP308" s="52">
        <v>575</v>
      </c>
      <c r="DQ308" s="52">
        <v>587</v>
      </c>
      <c r="DR308" s="52">
        <v>621</v>
      </c>
      <c r="DS308" s="52">
        <v>430</v>
      </c>
      <c r="DT308" s="52">
        <v>455</v>
      </c>
      <c r="DU308" s="52">
        <v>452</v>
      </c>
      <c r="DV308" s="52">
        <v>548</v>
      </c>
      <c r="DW308" s="52">
        <v>562</v>
      </c>
      <c r="DX308" s="52">
        <v>502</v>
      </c>
      <c r="DY308" s="52">
        <v>631</v>
      </c>
      <c r="DZ308" s="52">
        <v>633</v>
      </c>
      <c r="EA308" s="52">
        <v>612</v>
      </c>
      <c r="EB308" s="52">
        <v>700</v>
      </c>
      <c r="EC308" s="52">
        <v>726</v>
      </c>
      <c r="ED308" s="52">
        <v>744</v>
      </c>
      <c r="EE308" s="52">
        <v>745</v>
      </c>
      <c r="EF308" s="52">
        <v>735</v>
      </c>
      <c r="EG308" s="52">
        <v>776</v>
      </c>
      <c r="EH308" s="52">
        <v>792</v>
      </c>
      <c r="EI308" s="52">
        <v>708</v>
      </c>
      <c r="EJ308" s="52">
        <v>774</v>
      </c>
      <c r="EK308" s="52">
        <v>736</v>
      </c>
      <c r="EL308" s="52">
        <v>758</v>
      </c>
      <c r="EM308" s="52">
        <v>714</v>
      </c>
      <c r="EN308" s="52">
        <v>764</v>
      </c>
      <c r="EO308" s="52">
        <v>754</v>
      </c>
      <c r="EP308" s="52">
        <v>651</v>
      </c>
      <c r="EQ308" s="52">
        <v>597</v>
      </c>
      <c r="ER308" s="52">
        <v>678</v>
      </c>
      <c r="ES308" s="52">
        <v>738</v>
      </c>
      <c r="ET308" s="52">
        <v>663</v>
      </c>
      <c r="EU308" s="52">
        <v>690</v>
      </c>
      <c r="EV308" s="52">
        <v>764</v>
      </c>
      <c r="EW308" s="52">
        <v>780</v>
      </c>
      <c r="EX308" s="52">
        <v>783</v>
      </c>
      <c r="EY308" s="52">
        <v>776</v>
      </c>
      <c r="EZ308" s="52">
        <v>735</v>
      </c>
      <c r="FA308" s="52">
        <v>765</v>
      </c>
      <c r="FB308" s="52">
        <v>750</v>
      </c>
      <c r="FC308" s="52">
        <v>704</v>
      </c>
      <c r="FD308" s="52">
        <v>713</v>
      </c>
      <c r="FE308" s="52">
        <v>764</v>
      </c>
      <c r="FF308" s="52">
        <v>698</v>
      </c>
      <c r="FG308" s="52">
        <v>681</v>
      </c>
      <c r="FH308" s="52">
        <v>605</v>
      </c>
      <c r="FI308" s="52">
        <v>594</v>
      </c>
      <c r="FJ308" s="52">
        <v>638</v>
      </c>
      <c r="FK308" s="52">
        <v>513</v>
      </c>
      <c r="FL308" s="52">
        <v>552</v>
      </c>
      <c r="FM308" s="52">
        <v>517</v>
      </c>
      <c r="FN308" s="52">
        <v>517</v>
      </c>
      <c r="FO308" s="52">
        <v>505</v>
      </c>
      <c r="FP308" s="52">
        <v>486</v>
      </c>
      <c r="FQ308" s="52">
        <v>489</v>
      </c>
      <c r="FR308" s="52">
        <v>466</v>
      </c>
      <c r="FS308" s="52">
        <v>488</v>
      </c>
      <c r="FT308" s="52">
        <v>532</v>
      </c>
      <c r="FU308" s="52">
        <v>641</v>
      </c>
      <c r="FV308" s="52">
        <v>479</v>
      </c>
      <c r="FW308" s="52">
        <v>416</v>
      </c>
      <c r="FX308" s="52">
        <v>373</v>
      </c>
      <c r="FY308" s="52">
        <v>434</v>
      </c>
      <c r="FZ308" s="52">
        <v>353</v>
      </c>
      <c r="GA308" s="52">
        <v>298</v>
      </c>
      <c r="GB308" s="52">
        <v>327</v>
      </c>
      <c r="GC308" s="52">
        <v>344</v>
      </c>
      <c r="GD308" s="52">
        <v>326</v>
      </c>
      <c r="GE308" s="52">
        <v>289</v>
      </c>
      <c r="GF308" s="52">
        <v>266</v>
      </c>
      <c r="GG308" s="52">
        <v>265</v>
      </c>
      <c r="GH308" s="52">
        <v>220</v>
      </c>
      <c r="GI308" s="52">
        <v>217</v>
      </c>
      <c r="GJ308" s="52">
        <v>174</v>
      </c>
      <c r="GK308" s="52">
        <v>141</v>
      </c>
      <c r="GL308" s="53">
        <v>538</v>
      </c>
    </row>
    <row r="309" spans="1:194" s="1" customFormat="1" hidden="1" x14ac:dyDescent="0.25">
      <c r="A309" s="31" t="s">
        <v>247</v>
      </c>
      <c r="B309" s="1" t="s">
        <v>540</v>
      </c>
      <c r="C309" s="30" t="str">
        <f t="shared" si="104"/>
        <v>LA England - Great Yarmouth</v>
      </c>
      <c r="D309" s="51">
        <f t="shared" si="95"/>
        <v>38863</v>
      </c>
      <c r="E309" s="51">
        <f t="shared" si="96"/>
        <v>40576</v>
      </c>
      <c r="F309" s="52">
        <f t="shared" si="97"/>
        <v>99198</v>
      </c>
      <c r="G309" s="52">
        <f t="shared" si="98"/>
        <v>48991</v>
      </c>
      <c r="H309" s="53">
        <f t="shared" si="99"/>
        <v>50207</v>
      </c>
      <c r="I309" s="53">
        <f t="shared" si="100"/>
        <v>38863</v>
      </c>
      <c r="J309" s="53">
        <f t="shared" si="101"/>
        <v>40576</v>
      </c>
      <c r="K309" s="50">
        <f t="shared" si="102"/>
        <v>10128</v>
      </c>
      <c r="L309" s="51">
        <f t="shared" si="103"/>
        <v>9631</v>
      </c>
      <c r="M309" s="52">
        <v>481</v>
      </c>
      <c r="N309" s="52">
        <v>530</v>
      </c>
      <c r="O309" s="52">
        <v>551</v>
      </c>
      <c r="P309" s="52">
        <v>570</v>
      </c>
      <c r="Q309" s="52">
        <v>549</v>
      </c>
      <c r="R309" s="52">
        <v>591</v>
      </c>
      <c r="S309" s="52">
        <v>566</v>
      </c>
      <c r="T309" s="52">
        <v>574</v>
      </c>
      <c r="U309" s="52">
        <v>597</v>
      </c>
      <c r="V309" s="52">
        <v>590</v>
      </c>
      <c r="W309" s="52">
        <v>656</v>
      </c>
      <c r="X309" s="52">
        <v>540</v>
      </c>
      <c r="Y309" s="52">
        <v>612</v>
      </c>
      <c r="Z309" s="52">
        <v>589</v>
      </c>
      <c r="AA309" s="52">
        <v>553</v>
      </c>
      <c r="AB309" s="52">
        <v>527</v>
      </c>
      <c r="AC309" s="52">
        <v>518</v>
      </c>
      <c r="AD309" s="52">
        <v>534</v>
      </c>
      <c r="AE309" s="52">
        <v>549</v>
      </c>
      <c r="AF309" s="52">
        <v>493</v>
      </c>
      <c r="AG309" s="52">
        <v>514</v>
      </c>
      <c r="AH309" s="52">
        <v>504</v>
      </c>
      <c r="AI309" s="52">
        <v>538</v>
      </c>
      <c r="AJ309" s="52">
        <v>512</v>
      </c>
      <c r="AK309" s="52">
        <v>630</v>
      </c>
      <c r="AL309" s="52">
        <v>581</v>
      </c>
      <c r="AM309" s="52">
        <v>542</v>
      </c>
      <c r="AN309" s="52">
        <v>517</v>
      </c>
      <c r="AO309" s="52">
        <v>533</v>
      </c>
      <c r="AP309" s="52">
        <v>562</v>
      </c>
      <c r="AQ309" s="52">
        <v>604</v>
      </c>
      <c r="AR309" s="52">
        <v>549</v>
      </c>
      <c r="AS309" s="52">
        <v>587</v>
      </c>
      <c r="AT309" s="52">
        <v>607</v>
      </c>
      <c r="AU309" s="52">
        <v>527</v>
      </c>
      <c r="AV309" s="52">
        <v>593</v>
      </c>
      <c r="AW309" s="52">
        <v>639</v>
      </c>
      <c r="AX309" s="52">
        <v>513</v>
      </c>
      <c r="AY309" s="52">
        <v>520</v>
      </c>
      <c r="AZ309" s="52">
        <v>528</v>
      </c>
      <c r="BA309" s="52">
        <v>522</v>
      </c>
      <c r="BB309" s="52">
        <v>536</v>
      </c>
      <c r="BC309" s="52">
        <v>454</v>
      </c>
      <c r="BD309" s="52">
        <v>456</v>
      </c>
      <c r="BE309" s="52">
        <v>498</v>
      </c>
      <c r="BF309" s="52">
        <v>519</v>
      </c>
      <c r="BG309" s="52">
        <v>503</v>
      </c>
      <c r="BH309" s="52">
        <v>522</v>
      </c>
      <c r="BI309" s="52">
        <v>626</v>
      </c>
      <c r="BJ309" s="52">
        <v>619</v>
      </c>
      <c r="BK309" s="52">
        <v>622</v>
      </c>
      <c r="BL309" s="52">
        <v>641</v>
      </c>
      <c r="BM309" s="52">
        <v>613</v>
      </c>
      <c r="BN309" s="52">
        <v>683</v>
      </c>
      <c r="BO309" s="52">
        <v>647</v>
      </c>
      <c r="BP309" s="52">
        <v>730</v>
      </c>
      <c r="BQ309" s="52">
        <v>707</v>
      </c>
      <c r="BR309" s="52">
        <v>693</v>
      </c>
      <c r="BS309" s="52">
        <v>673</v>
      </c>
      <c r="BT309" s="52">
        <v>679</v>
      </c>
      <c r="BU309" s="52">
        <v>683</v>
      </c>
      <c r="BV309" s="52">
        <v>637</v>
      </c>
      <c r="BW309" s="52">
        <v>657</v>
      </c>
      <c r="BX309" s="52">
        <v>635</v>
      </c>
      <c r="BY309" s="52">
        <v>600</v>
      </c>
      <c r="BZ309" s="52">
        <v>623</v>
      </c>
      <c r="CA309" s="52">
        <v>646</v>
      </c>
      <c r="CB309" s="52">
        <v>608</v>
      </c>
      <c r="CC309" s="52">
        <v>626</v>
      </c>
      <c r="CD309" s="52">
        <v>615</v>
      </c>
      <c r="CE309" s="52">
        <v>642</v>
      </c>
      <c r="CF309" s="52">
        <v>646</v>
      </c>
      <c r="CG309" s="52">
        <v>759</v>
      </c>
      <c r="CH309" s="52">
        <v>756</v>
      </c>
      <c r="CI309" s="52">
        <v>595</v>
      </c>
      <c r="CJ309" s="52">
        <v>538</v>
      </c>
      <c r="CK309" s="52">
        <v>523</v>
      </c>
      <c r="CL309" s="52">
        <v>493</v>
      </c>
      <c r="CM309" s="52">
        <v>444</v>
      </c>
      <c r="CN309" s="52">
        <v>343</v>
      </c>
      <c r="CO309" s="52">
        <v>370</v>
      </c>
      <c r="CP309" s="52">
        <v>323</v>
      </c>
      <c r="CQ309" s="52">
        <v>324</v>
      </c>
      <c r="CR309" s="52">
        <v>251</v>
      </c>
      <c r="CS309" s="52">
        <v>217</v>
      </c>
      <c r="CT309" s="52">
        <v>229</v>
      </c>
      <c r="CU309" s="52">
        <v>174</v>
      </c>
      <c r="CV309" s="52">
        <v>164</v>
      </c>
      <c r="CW309" s="52">
        <v>152</v>
      </c>
      <c r="CX309" s="52">
        <v>106</v>
      </c>
      <c r="CY309" s="52">
        <v>399</v>
      </c>
      <c r="CZ309" s="52">
        <v>461</v>
      </c>
      <c r="DA309" s="52">
        <v>456</v>
      </c>
      <c r="DB309" s="52">
        <v>487</v>
      </c>
      <c r="DC309" s="52">
        <v>531</v>
      </c>
      <c r="DD309" s="52">
        <v>570</v>
      </c>
      <c r="DE309" s="52">
        <v>518</v>
      </c>
      <c r="DF309" s="52">
        <v>528</v>
      </c>
      <c r="DG309" s="52">
        <v>541</v>
      </c>
      <c r="DH309" s="52">
        <v>556</v>
      </c>
      <c r="DI309" s="52">
        <v>569</v>
      </c>
      <c r="DJ309" s="52">
        <v>616</v>
      </c>
      <c r="DK309" s="52">
        <v>563</v>
      </c>
      <c r="DL309" s="52">
        <v>565</v>
      </c>
      <c r="DM309" s="52">
        <v>558</v>
      </c>
      <c r="DN309" s="52">
        <v>519</v>
      </c>
      <c r="DO309" s="52">
        <v>522</v>
      </c>
      <c r="DP309" s="52">
        <v>563</v>
      </c>
      <c r="DQ309" s="52">
        <v>508</v>
      </c>
      <c r="DR309" s="52">
        <v>476</v>
      </c>
      <c r="DS309" s="52">
        <v>445</v>
      </c>
      <c r="DT309" s="52">
        <v>412</v>
      </c>
      <c r="DU309" s="52">
        <v>487</v>
      </c>
      <c r="DV309" s="52">
        <v>446</v>
      </c>
      <c r="DW309" s="52">
        <v>545</v>
      </c>
      <c r="DX309" s="52">
        <v>623</v>
      </c>
      <c r="DY309" s="52">
        <v>532</v>
      </c>
      <c r="DZ309" s="52">
        <v>528</v>
      </c>
      <c r="EA309" s="52">
        <v>472</v>
      </c>
      <c r="EB309" s="52">
        <v>529</v>
      </c>
      <c r="EC309" s="52">
        <v>500</v>
      </c>
      <c r="ED309" s="52">
        <v>517</v>
      </c>
      <c r="EE309" s="52">
        <v>532</v>
      </c>
      <c r="EF309" s="52">
        <v>553</v>
      </c>
      <c r="EG309" s="52">
        <v>569</v>
      </c>
      <c r="EH309" s="52">
        <v>589</v>
      </c>
      <c r="EI309" s="52">
        <v>559</v>
      </c>
      <c r="EJ309" s="52">
        <v>513</v>
      </c>
      <c r="EK309" s="52">
        <v>543</v>
      </c>
      <c r="EL309" s="52">
        <v>607</v>
      </c>
      <c r="EM309" s="52">
        <v>511</v>
      </c>
      <c r="EN309" s="52">
        <v>560</v>
      </c>
      <c r="EO309" s="52">
        <v>456</v>
      </c>
      <c r="EP309" s="52">
        <v>505</v>
      </c>
      <c r="EQ309" s="52">
        <v>464</v>
      </c>
      <c r="ER309" s="52">
        <v>510</v>
      </c>
      <c r="ES309" s="52">
        <v>493</v>
      </c>
      <c r="ET309" s="52">
        <v>548</v>
      </c>
      <c r="EU309" s="52">
        <v>598</v>
      </c>
      <c r="EV309" s="52">
        <v>613</v>
      </c>
      <c r="EW309" s="52">
        <v>675</v>
      </c>
      <c r="EX309" s="52">
        <v>646</v>
      </c>
      <c r="EY309" s="52">
        <v>766</v>
      </c>
      <c r="EZ309" s="52">
        <v>722</v>
      </c>
      <c r="FA309" s="52">
        <v>747</v>
      </c>
      <c r="FB309" s="52">
        <v>769</v>
      </c>
      <c r="FC309" s="52">
        <v>762</v>
      </c>
      <c r="FD309" s="52">
        <v>802</v>
      </c>
      <c r="FE309" s="52">
        <v>743</v>
      </c>
      <c r="FF309" s="52">
        <v>727</v>
      </c>
      <c r="FG309" s="52">
        <v>664</v>
      </c>
      <c r="FH309" s="52">
        <v>709</v>
      </c>
      <c r="FI309" s="52">
        <v>640</v>
      </c>
      <c r="FJ309" s="52">
        <v>683</v>
      </c>
      <c r="FK309" s="52">
        <v>655</v>
      </c>
      <c r="FL309" s="52">
        <v>645</v>
      </c>
      <c r="FM309" s="52">
        <v>665</v>
      </c>
      <c r="FN309" s="52">
        <v>616</v>
      </c>
      <c r="FO309" s="52">
        <v>676</v>
      </c>
      <c r="FP309" s="52">
        <v>631</v>
      </c>
      <c r="FQ309" s="52">
        <v>629</v>
      </c>
      <c r="FR309" s="52">
        <v>649</v>
      </c>
      <c r="FS309" s="52">
        <v>649</v>
      </c>
      <c r="FT309" s="52">
        <v>679</v>
      </c>
      <c r="FU309" s="52">
        <v>814</v>
      </c>
      <c r="FV309" s="52">
        <v>630</v>
      </c>
      <c r="FW309" s="52">
        <v>569</v>
      </c>
      <c r="FX309" s="52">
        <v>588</v>
      </c>
      <c r="FY309" s="52">
        <v>553</v>
      </c>
      <c r="FZ309" s="52">
        <v>440</v>
      </c>
      <c r="GA309" s="52">
        <v>440</v>
      </c>
      <c r="GB309" s="52">
        <v>381</v>
      </c>
      <c r="GC309" s="52">
        <v>362</v>
      </c>
      <c r="GD309" s="52">
        <v>349</v>
      </c>
      <c r="GE309" s="52">
        <v>325</v>
      </c>
      <c r="GF309" s="52">
        <v>310</v>
      </c>
      <c r="GG309" s="52">
        <v>257</v>
      </c>
      <c r="GH309" s="52">
        <v>238</v>
      </c>
      <c r="GI309" s="52">
        <v>228</v>
      </c>
      <c r="GJ309" s="52">
        <v>227</v>
      </c>
      <c r="GK309" s="52">
        <v>218</v>
      </c>
      <c r="GL309" s="53">
        <v>863</v>
      </c>
    </row>
    <row r="310" spans="1:194" s="1" customFormat="1" hidden="1" x14ac:dyDescent="0.25">
      <c r="A310" s="31" t="s">
        <v>247</v>
      </c>
      <c r="B310" s="1" t="s">
        <v>541</v>
      </c>
      <c r="C310" s="30" t="str">
        <f t="shared" si="104"/>
        <v>LA England - Greenwich</v>
      </c>
      <c r="D310" s="51">
        <f t="shared" si="95"/>
        <v>110715</v>
      </c>
      <c r="E310" s="51">
        <f t="shared" si="96"/>
        <v>108825</v>
      </c>
      <c r="F310" s="52">
        <f t="shared" si="97"/>
        <v>289034</v>
      </c>
      <c r="G310" s="52">
        <f t="shared" si="98"/>
        <v>146138</v>
      </c>
      <c r="H310" s="53">
        <f t="shared" si="99"/>
        <v>142896</v>
      </c>
      <c r="I310" s="53">
        <f t="shared" si="100"/>
        <v>110715</v>
      </c>
      <c r="J310" s="53">
        <f t="shared" si="101"/>
        <v>108825</v>
      </c>
      <c r="K310" s="50">
        <f t="shared" si="102"/>
        <v>35423</v>
      </c>
      <c r="L310" s="51">
        <f t="shared" si="103"/>
        <v>34071</v>
      </c>
      <c r="M310" s="52">
        <v>2110</v>
      </c>
      <c r="N310" s="52">
        <v>2035</v>
      </c>
      <c r="O310" s="52">
        <v>2196</v>
      </c>
      <c r="P310" s="52">
        <v>2071</v>
      </c>
      <c r="Q310" s="52">
        <v>2186</v>
      </c>
      <c r="R310" s="52">
        <v>2147</v>
      </c>
      <c r="S310" s="52">
        <v>2037</v>
      </c>
      <c r="T310" s="52">
        <v>2240</v>
      </c>
      <c r="U310" s="52">
        <v>2171</v>
      </c>
      <c r="V310" s="52">
        <v>2011</v>
      </c>
      <c r="W310" s="52">
        <v>1955</v>
      </c>
      <c r="X310" s="52">
        <v>1925</v>
      </c>
      <c r="Y310" s="52">
        <v>1930</v>
      </c>
      <c r="Z310" s="52">
        <v>1841</v>
      </c>
      <c r="AA310" s="52">
        <v>1752</v>
      </c>
      <c r="AB310" s="52">
        <v>1702</v>
      </c>
      <c r="AC310" s="52">
        <v>1546</v>
      </c>
      <c r="AD310" s="52">
        <v>1568</v>
      </c>
      <c r="AE310" s="52">
        <v>1526</v>
      </c>
      <c r="AF310" s="52">
        <v>1493</v>
      </c>
      <c r="AG310" s="52">
        <v>1528</v>
      </c>
      <c r="AH310" s="52">
        <v>1641</v>
      </c>
      <c r="AI310" s="52">
        <v>1666</v>
      </c>
      <c r="AJ310" s="52">
        <v>1847</v>
      </c>
      <c r="AK310" s="52">
        <v>2245</v>
      </c>
      <c r="AL310" s="52">
        <v>2111</v>
      </c>
      <c r="AM310" s="52">
        <v>2320</v>
      </c>
      <c r="AN310" s="52">
        <v>2469</v>
      </c>
      <c r="AO310" s="52">
        <v>2367</v>
      </c>
      <c r="AP310" s="52">
        <v>2546</v>
      </c>
      <c r="AQ310" s="52">
        <v>2866</v>
      </c>
      <c r="AR310" s="52">
        <v>2897</v>
      </c>
      <c r="AS310" s="52">
        <v>2882</v>
      </c>
      <c r="AT310" s="52">
        <v>2784</v>
      </c>
      <c r="AU310" s="52">
        <v>2698</v>
      </c>
      <c r="AV310" s="52">
        <v>2758</v>
      </c>
      <c r="AW310" s="52">
        <v>2601</v>
      </c>
      <c r="AX310" s="52">
        <v>2737</v>
      </c>
      <c r="AY310" s="52">
        <v>2332</v>
      </c>
      <c r="AZ310" s="52">
        <v>2698</v>
      </c>
      <c r="BA310" s="52">
        <v>2832</v>
      </c>
      <c r="BB310" s="52">
        <v>2740</v>
      </c>
      <c r="BC310" s="52">
        <v>2598</v>
      </c>
      <c r="BD310" s="52">
        <v>2406</v>
      </c>
      <c r="BE310" s="52">
        <v>2096</v>
      </c>
      <c r="BF310" s="52">
        <v>2180</v>
      </c>
      <c r="BG310" s="52">
        <v>2004</v>
      </c>
      <c r="BH310" s="52">
        <v>2066</v>
      </c>
      <c r="BI310" s="52">
        <v>1975</v>
      </c>
      <c r="BJ310" s="52">
        <v>1867</v>
      </c>
      <c r="BK310" s="52">
        <v>1913</v>
      </c>
      <c r="BL310" s="52">
        <v>1749</v>
      </c>
      <c r="BM310" s="52">
        <v>1801</v>
      </c>
      <c r="BN310" s="52">
        <v>1843</v>
      </c>
      <c r="BO310" s="52">
        <v>1753</v>
      </c>
      <c r="BP310" s="52">
        <v>1623</v>
      </c>
      <c r="BQ310" s="52">
        <v>1596</v>
      </c>
      <c r="BR310" s="52">
        <v>1509</v>
      </c>
      <c r="BS310" s="52">
        <v>1455</v>
      </c>
      <c r="BT310" s="52">
        <v>1549</v>
      </c>
      <c r="BU310" s="52">
        <v>1419</v>
      </c>
      <c r="BV310" s="52">
        <v>1289</v>
      </c>
      <c r="BW310" s="52">
        <v>1226</v>
      </c>
      <c r="BX310" s="52">
        <v>1143</v>
      </c>
      <c r="BY310" s="52">
        <v>1065</v>
      </c>
      <c r="BZ310" s="52">
        <v>1024</v>
      </c>
      <c r="CA310" s="52">
        <v>946</v>
      </c>
      <c r="CB310" s="52">
        <v>857</v>
      </c>
      <c r="CC310" s="52">
        <v>798</v>
      </c>
      <c r="CD310" s="52">
        <v>799</v>
      </c>
      <c r="CE310" s="52">
        <v>774</v>
      </c>
      <c r="CF310" s="52">
        <v>811</v>
      </c>
      <c r="CG310" s="52">
        <v>838</v>
      </c>
      <c r="CH310" s="52">
        <v>879</v>
      </c>
      <c r="CI310" s="52">
        <v>621</v>
      </c>
      <c r="CJ310" s="52">
        <v>601</v>
      </c>
      <c r="CK310" s="52">
        <v>559</v>
      </c>
      <c r="CL310" s="52">
        <v>508</v>
      </c>
      <c r="CM310" s="52">
        <v>398</v>
      </c>
      <c r="CN310" s="52">
        <v>385</v>
      </c>
      <c r="CO310" s="52">
        <v>402</v>
      </c>
      <c r="CP310" s="52">
        <v>397</v>
      </c>
      <c r="CQ310" s="52">
        <v>313</v>
      </c>
      <c r="CR310" s="52">
        <v>296</v>
      </c>
      <c r="CS310" s="52">
        <v>309</v>
      </c>
      <c r="CT310" s="52">
        <v>265</v>
      </c>
      <c r="CU310" s="52">
        <v>221</v>
      </c>
      <c r="CV310" s="52">
        <v>182</v>
      </c>
      <c r="CW310" s="52">
        <v>158</v>
      </c>
      <c r="CX310" s="52">
        <v>144</v>
      </c>
      <c r="CY310" s="52">
        <v>521</v>
      </c>
      <c r="CZ310" s="52">
        <v>2012</v>
      </c>
      <c r="DA310" s="52">
        <v>2075</v>
      </c>
      <c r="DB310" s="52">
        <v>2034</v>
      </c>
      <c r="DC310" s="52">
        <v>2199</v>
      </c>
      <c r="DD310" s="52">
        <v>2098</v>
      </c>
      <c r="DE310" s="52">
        <v>2112</v>
      </c>
      <c r="DF310" s="52">
        <v>1997</v>
      </c>
      <c r="DG310" s="52">
        <v>2117</v>
      </c>
      <c r="DH310" s="52">
        <v>1949</v>
      </c>
      <c r="DI310" s="52">
        <v>1901</v>
      </c>
      <c r="DJ310" s="52">
        <v>1843</v>
      </c>
      <c r="DK310" s="52">
        <v>1897</v>
      </c>
      <c r="DL310" s="52">
        <v>1805</v>
      </c>
      <c r="DM310" s="52">
        <v>1696</v>
      </c>
      <c r="DN310" s="52">
        <v>1811</v>
      </c>
      <c r="DO310" s="52">
        <v>1626</v>
      </c>
      <c r="DP310" s="52">
        <v>1474</v>
      </c>
      <c r="DQ310" s="52">
        <v>1425</v>
      </c>
      <c r="DR310" s="52">
        <v>1424</v>
      </c>
      <c r="DS310" s="52">
        <v>1324</v>
      </c>
      <c r="DT310" s="52">
        <v>1361</v>
      </c>
      <c r="DU310" s="52">
        <v>1489</v>
      </c>
      <c r="DV310" s="52">
        <v>1636</v>
      </c>
      <c r="DW310" s="52">
        <v>1874</v>
      </c>
      <c r="DX310" s="52">
        <v>2040</v>
      </c>
      <c r="DY310" s="52">
        <v>2041</v>
      </c>
      <c r="DZ310" s="52">
        <v>1934</v>
      </c>
      <c r="EA310" s="52">
        <v>2349</v>
      </c>
      <c r="EB310" s="52">
        <v>2384</v>
      </c>
      <c r="EC310" s="52">
        <v>2678</v>
      </c>
      <c r="ED310" s="52">
        <v>2655</v>
      </c>
      <c r="EE310" s="52">
        <v>2548</v>
      </c>
      <c r="EF310" s="52">
        <v>2634</v>
      </c>
      <c r="EG310" s="52">
        <v>2657</v>
      </c>
      <c r="EH310" s="52">
        <v>2718</v>
      </c>
      <c r="EI310" s="52">
        <v>2554</v>
      </c>
      <c r="EJ310" s="52">
        <v>2467</v>
      </c>
      <c r="EK310" s="52">
        <v>2511</v>
      </c>
      <c r="EL310" s="52">
        <v>2439</v>
      </c>
      <c r="EM310" s="52">
        <v>2350</v>
      </c>
      <c r="EN310" s="52">
        <v>2699</v>
      </c>
      <c r="EO310" s="52">
        <v>2316</v>
      </c>
      <c r="EP310" s="52">
        <v>2198</v>
      </c>
      <c r="EQ310" s="52">
        <v>2255</v>
      </c>
      <c r="ER310" s="52">
        <v>2041</v>
      </c>
      <c r="ES310" s="52">
        <v>1976</v>
      </c>
      <c r="ET310" s="52">
        <v>1852</v>
      </c>
      <c r="EU310" s="52">
        <v>1849</v>
      </c>
      <c r="EV310" s="52">
        <v>1884</v>
      </c>
      <c r="EW310" s="52">
        <v>1949</v>
      </c>
      <c r="EX310" s="52">
        <v>1855</v>
      </c>
      <c r="EY310" s="52">
        <v>1898</v>
      </c>
      <c r="EZ310" s="52">
        <v>1754</v>
      </c>
      <c r="FA310" s="52">
        <v>1753</v>
      </c>
      <c r="FB310" s="52">
        <v>1762</v>
      </c>
      <c r="FC310" s="52">
        <v>1755</v>
      </c>
      <c r="FD310" s="52">
        <v>1661</v>
      </c>
      <c r="FE310" s="52">
        <v>1593</v>
      </c>
      <c r="FF310" s="52">
        <v>1507</v>
      </c>
      <c r="FG310" s="52">
        <v>1458</v>
      </c>
      <c r="FH310" s="52">
        <v>1368</v>
      </c>
      <c r="FI310" s="52">
        <v>1336</v>
      </c>
      <c r="FJ310" s="52">
        <v>1160</v>
      </c>
      <c r="FK310" s="52">
        <v>1057</v>
      </c>
      <c r="FL310" s="52">
        <v>1135</v>
      </c>
      <c r="FM310" s="52">
        <v>1046</v>
      </c>
      <c r="FN310" s="52">
        <v>1003</v>
      </c>
      <c r="FO310" s="52">
        <v>920</v>
      </c>
      <c r="FP310" s="52">
        <v>916</v>
      </c>
      <c r="FQ310" s="52">
        <v>878</v>
      </c>
      <c r="FR310" s="52">
        <v>829</v>
      </c>
      <c r="FS310" s="52">
        <v>813</v>
      </c>
      <c r="FT310" s="52">
        <v>867</v>
      </c>
      <c r="FU310" s="52">
        <v>937</v>
      </c>
      <c r="FV310" s="52">
        <v>759</v>
      </c>
      <c r="FW310" s="52">
        <v>690</v>
      </c>
      <c r="FX310" s="52">
        <v>662</v>
      </c>
      <c r="FY310" s="52">
        <v>583</v>
      </c>
      <c r="FZ310" s="52">
        <v>543</v>
      </c>
      <c r="GA310" s="52">
        <v>488</v>
      </c>
      <c r="GB310" s="52">
        <v>537</v>
      </c>
      <c r="GC310" s="52">
        <v>477</v>
      </c>
      <c r="GD310" s="52">
        <v>465</v>
      </c>
      <c r="GE310" s="52">
        <v>410</v>
      </c>
      <c r="GF310" s="52">
        <v>413</v>
      </c>
      <c r="GG310" s="52">
        <v>352</v>
      </c>
      <c r="GH310" s="52">
        <v>318</v>
      </c>
      <c r="GI310" s="52">
        <v>268</v>
      </c>
      <c r="GJ310" s="52">
        <v>268</v>
      </c>
      <c r="GK310" s="52">
        <v>217</v>
      </c>
      <c r="GL310" s="53">
        <v>1028</v>
      </c>
    </row>
    <row r="311" spans="1:194" s="1" customFormat="1" hidden="1" x14ac:dyDescent="0.25">
      <c r="A311" s="31" t="s">
        <v>247</v>
      </c>
      <c r="B311" s="1" t="s">
        <v>542</v>
      </c>
      <c r="C311" s="30" t="str">
        <f t="shared" si="104"/>
        <v>LA England - Guildford</v>
      </c>
      <c r="D311" s="51">
        <f t="shared" si="95"/>
        <v>60389</v>
      </c>
      <c r="E311" s="51">
        <f t="shared" si="96"/>
        <v>60595</v>
      </c>
      <c r="F311" s="52">
        <f t="shared" si="97"/>
        <v>150352</v>
      </c>
      <c r="G311" s="52">
        <f t="shared" si="98"/>
        <v>75512</v>
      </c>
      <c r="H311" s="53">
        <f t="shared" si="99"/>
        <v>74840</v>
      </c>
      <c r="I311" s="53">
        <f t="shared" si="100"/>
        <v>60389</v>
      </c>
      <c r="J311" s="53">
        <f t="shared" si="101"/>
        <v>60595</v>
      </c>
      <c r="K311" s="50">
        <f t="shared" si="102"/>
        <v>15123</v>
      </c>
      <c r="L311" s="51">
        <f t="shared" si="103"/>
        <v>14245</v>
      </c>
      <c r="M311" s="52">
        <v>661</v>
      </c>
      <c r="N311" s="52">
        <v>727</v>
      </c>
      <c r="O311" s="52">
        <v>756</v>
      </c>
      <c r="P311" s="52">
        <v>760</v>
      </c>
      <c r="Q311" s="52">
        <v>862</v>
      </c>
      <c r="R311" s="52">
        <v>791</v>
      </c>
      <c r="S311" s="52">
        <v>852</v>
      </c>
      <c r="T311" s="52">
        <v>851</v>
      </c>
      <c r="U311" s="52">
        <v>956</v>
      </c>
      <c r="V311" s="52">
        <v>988</v>
      </c>
      <c r="W311" s="52">
        <v>896</v>
      </c>
      <c r="X311" s="52">
        <v>983</v>
      </c>
      <c r="Y311" s="52">
        <v>945</v>
      </c>
      <c r="Z311" s="52">
        <v>878</v>
      </c>
      <c r="AA311" s="52">
        <v>827</v>
      </c>
      <c r="AB311" s="52">
        <v>798</v>
      </c>
      <c r="AC311" s="52">
        <v>826</v>
      </c>
      <c r="AD311" s="52">
        <v>766</v>
      </c>
      <c r="AE311" s="52">
        <v>944</v>
      </c>
      <c r="AF311" s="52">
        <v>1672</v>
      </c>
      <c r="AG311" s="52">
        <v>1819</v>
      </c>
      <c r="AH311" s="52">
        <v>1671</v>
      </c>
      <c r="AI311" s="52">
        <v>1629</v>
      </c>
      <c r="AJ311" s="52">
        <v>1500</v>
      </c>
      <c r="AK311" s="52">
        <v>1342</v>
      </c>
      <c r="AL311" s="52">
        <v>1417</v>
      </c>
      <c r="AM311" s="52">
        <v>1331</v>
      </c>
      <c r="AN311" s="52">
        <v>1321</v>
      </c>
      <c r="AO311" s="52">
        <v>1297</v>
      </c>
      <c r="AP311" s="52">
        <v>1335</v>
      </c>
      <c r="AQ311" s="52">
        <v>1140</v>
      </c>
      <c r="AR311" s="52">
        <v>1057</v>
      </c>
      <c r="AS311" s="52">
        <v>951</v>
      </c>
      <c r="AT311" s="52">
        <v>853</v>
      </c>
      <c r="AU311" s="52">
        <v>875</v>
      </c>
      <c r="AV311" s="52">
        <v>856</v>
      </c>
      <c r="AW311" s="52">
        <v>866</v>
      </c>
      <c r="AX311" s="52">
        <v>897</v>
      </c>
      <c r="AY311" s="52">
        <v>782</v>
      </c>
      <c r="AZ311" s="52">
        <v>837</v>
      </c>
      <c r="BA311" s="52">
        <v>890</v>
      </c>
      <c r="BB311" s="52">
        <v>803</v>
      </c>
      <c r="BC311" s="52">
        <v>880</v>
      </c>
      <c r="BD311" s="52">
        <v>903</v>
      </c>
      <c r="BE311" s="52">
        <v>860</v>
      </c>
      <c r="BF311" s="52">
        <v>934</v>
      </c>
      <c r="BG311" s="52">
        <v>1010</v>
      </c>
      <c r="BH311" s="52">
        <v>966</v>
      </c>
      <c r="BI311" s="52">
        <v>1056</v>
      </c>
      <c r="BJ311" s="52">
        <v>920</v>
      </c>
      <c r="BK311" s="52">
        <v>932</v>
      </c>
      <c r="BL311" s="52">
        <v>927</v>
      </c>
      <c r="BM311" s="52">
        <v>996</v>
      </c>
      <c r="BN311" s="52">
        <v>992</v>
      </c>
      <c r="BO311" s="52">
        <v>930</v>
      </c>
      <c r="BP311" s="52">
        <v>961</v>
      </c>
      <c r="BQ311" s="52">
        <v>1020</v>
      </c>
      <c r="BR311" s="52">
        <v>959</v>
      </c>
      <c r="BS311" s="52">
        <v>907</v>
      </c>
      <c r="BT311" s="52">
        <v>917</v>
      </c>
      <c r="BU311" s="52">
        <v>735</v>
      </c>
      <c r="BV311" s="52">
        <v>696</v>
      </c>
      <c r="BW311" s="52">
        <v>817</v>
      </c>
      <c r="BX311" s="52">
        <v>710</v>
      </c>
      <c r="BY311" s="52">
        <v>708</v>
      </c>
      <c r="BZ311" s="52">
        <v>692</v>
      </c>
      <c r="CA311" s="52">
        <v>633</v>
      </c>
      <c r="CB311" s="52">
        <v>593</v>
      </c>
      <c r="CC311" s="52">
        <v>631</v>
      </c>
      <c r="CD311" s="52">
        <v>566</v>
      </c>
      <c r="CE311" s="52">
        <v>574</v>
      </c>
      <c r="CF311" s="52">
        <v>636</v>
      </c>
      <c r="CG311" s="52">
        <v>664</v>
      </c>
      <c r="CH311" s="52">
        <v>755</v>
      </c>
      <c r="CI311" s="52">
        <v>602</v>
      </c>
      <c r="CJ311" s="52">
        <v>498</v>
      </c>
      <c r="CK311" s="52">
        <v>526</v>
      </c>
      <c r="CL311" s="52">
        <v>448</v>
      </c>
      <c r="CM311" s="52">
        <v>386</v>
      </c>
      <c r="CN311" s="52">
        <v>377</v>
      </c>
      <c r="CO311" s="52">
        <v>370</v>
      </c>
      <c r="CP311" s="52">
        <v>333</v>
      </c>
      <c r="CQ311" s="52">
        <v>328</v>
      </c>
      <c r="CR311" s="52">
        <v>294</v>
      </c>
      <c r="CS311" s="52">
        <v>284</v>
      </c>
      <c r="CT311" s="52">
        <v>232</v>
      </c>
      <c r="CU311" s="52">
        <v>206</v>
      </c>
      <c r="CV311" s="52">
        <v>180</v>
      </c>
      <c r="CW311" s="52">
        <v>154</v>
      </c>
      <c r="CX311" s="52">
        <v>140</v>
      </c>
      <c r="CY311" s="52">
        <v>466</v>
      </c>
      <c r="CZ311" s="52">
        <v>588</v>
      </c>
      <c r="DA311" s="52">
        <v>655</v>
      </c>
      <c r="DB311" s="52">
        <v>661</v>
      </c>
      <c r="DC311" s="52">
        <v>761</v>
      </c>
      <c r="DD311" s="52">
        <v>752</v>
      </c>
      <c r="DE311" s="52">
        <v>723</v>
      </c>
      <c r="DF311" s="52">
        <v>829</v>
      </c>
      <c r="DG311" s="52">
        <v>833</v>
      </c>
      <c r="DH311" s="52">
        <v>830</v>
      </c>
      <c r="DI311" s="52">
        <v>861</v>
      </c>
      <c r="DJ311" s="52">
        <v>853</v>
      </c>
      <c r="DK311" s="52">
        <v>854</v>
      </c>
      <c r="DL311" s="52">
        <v>849</v>
      </c>
      <c r="DM311" s="52">
        <v>869</v>
      </c>
      <c r="DN311" s="52">
        <v>883</v>
      </c>
      <c r="DO311" s="52">
        <v>835</v>
      </c>
      <c r="DP311" s="52">
        <v>821</v>
      </c>
      <c r="DQ311" s="52">
        <v>788</v>
      </c>
      <c r="DR311" s="52">
        <v>925</v>
      </c>
      <c r="DS311" s="52">
        <v>1638</v>
      </c>
      <c r="DT311" s="52">
        <v>1740</v>
      </c>
      <c r="DU311" s="52">
        <v>1569</v>
      </c>
      <c r="DV311" s="52">
        <v>1638</v>
      </c>
      <c r="DW311" s="52">
        <v>1279</v>
      </c>
      <c r="DX311" s="52">
        <v>1333</v>
      </c>
      <c r="DY311" s="52">
        <v>1162</v>
      </c>
      <c r="DZ311" s="52">
        <v>1165</v>
      </c>
      <c r="EA311" s="52">
        <v>1213</v>
      </c>
      <c r="EB311" s="52">
        <v>1042</v>
      </c>
      <c r="EC311" s="52">
        <v>1152</v>
      </c>
      <c r="ED311" s="52">
        <v>901</v>
      </c>
      <c r="EE311" s="52">
        <v>940</v>
      </c>
      <c r="EF311" s="52">
        <v>860</v>
      </c>
      <c r="EG311" s="52">
        <v>844</v>
      </c>
      <c r="EH311" s="52">
        <v>766</v>
      </c>
      <c r="EI311" s="52">
        <v>736</v>
      </c>
      <c r="EJ311" s="52">
        <v>879</v>
      </c>
      <c r="EK311" s="52">
        <v>778</v>
      </c>
      <c r="EL311" s="52">
        <v>915</v>
      </c>
      <c r="EM311" s="52">
        <v>915</v>
      </c>
      <c r="EN311" s="52">
        <v>924</v>
      </c>
      <c r="EO311" s="52">
        <v>870</v>
      </c>
      <c r="EP311" s="52">
        <v>898</v>
      </c>
      <c r="EQ311" s="52">
        <v>832</v>
      </c>
      <c r="ER311" s="52">
        <v>911</v>
      </c>
      <c r="ES311" s="52">
        <v>971</v>
      </c>
      <c r="ET311" s="52">
        <v>905</v>
      </c>
      <c r="EU311" s="52">
        <v>984</v>
      </c>
      <c r="EV311" s="52">
        <v>956</v>
      </c>
      <c r="EW311" s="52">
        <v>996</v>
      </c>
      <c r="EX311" s="52">
        <v>894</v>
      </c>
      <c r="EY311" s="52">
        <v>956</v>
      </c>
      <c r="EZ311" s="52">
        <v>996</v>
      </c>
      <c r="FA311" s="52">
        <v>921</v>
      </c>
      <c r="FB311" s="52">
        <v>951</v>
      </c>
      <c r="FC311" s="52">
        <v>1030</v>
      </c>
      <c r="FD311" s="52">
        <v>1027</v>
      </c>
      <c r="FE311" s="52">
        <v>906</v>
      </c>
      <c r="FF311" s="52">
        <v>873</v>
      </c>
      <c r="FG311" s="52">
        <v>913</v>
      </c>
      <c r="FH311" s="52">
        <v>807</v>
      </c>
      <c r="FI311" s="52">
        <v>829</v>
      </c>
      <c r="FJ311" s="52">
        <v>740</v>
      </c>
      <c r="FK311" s="52">
        <v>758</v>
      </c>
      <c r="FL311" s="52">
        <v>756</v>
      </c>
      <c r="FM311" s="52">
        <v>716</v>
      </c>
      <c r="FN311" s="52">
        <v>655</v>
      </c>
      <c r="FO311" s="52">
        <v>657</v>
      </c>
      <c r="FP311" s="52">
        <v>594</v>
      </c>
      <c r="FQ311" s="52">
        <v>666</v>
      </c>
      <c r="FR311" s="52">
        <v>699</v>
      </c>
      <c r="FS311" s="52">
        <v>735</v>
      </c>
      <c r="FT311" s="52">
        <v>710</v>
      </c>
      <c r="FU311" s="52">
        <v>768</v>
      </c>
      <c r="FV311" s="52">
        <v>578</v>
      </c>
      <c r="FW311" s="52">
        <v>554</v>
      </c>
      <c r="FX311" s="52">
        <v>579</v>
      </c>
      <c r="FY311" s="52">
        <v>496</v>
      </c>
      <c r="FZ311" s="52">
        <v>449</v>
      </c>
      <c r="GA311" s="52">
        <v>392</v>
      </c>
      <c r="GB311" s="52">
        <v>431</v>
      </c>
      <c r="GC311" s="52">
        <v>446</v>
      </c>
      <c r="GD311" s="52">
        <v>378</v>
      </c>
      <c r="GE311" s="52">
        <v>391</v>
      </c>
      <c r="GF311" s="52">
        <v>332</v>
      </c>
      <c r="GG311" s="52">
        <v>338</v>
      </c>
      <c r="GH311" s="52">
        <v>285</v>
      </c>
      <c r="GI311" s="52">
        <v>278</v>
      </c>
      <c r="GJ311" s="52">
        <v>286</v>
      </c>
      <c r="GK311" s="52">
        <v>232</v>
      </c>
      <c r="GL311" s="53">
        <v>956</v>
      </c>
    </row>
    <row r="312" spans="1:194" s="1" customFormat="1" hidden="1" x14ac:dyDescent="0.25">
      <c r="A312" s="31" t="s">
        <v>247</v>
      </c>
      <c r="B312" s="1" t="s">
        <v>543</v>
      </c>
      <c r="C312" s="30" t="str">
        <f t="shared" si="104"/>
        <v>LA England - Hackney</v>
      </c>
      <c r="D312" s="51">
        <f t="shared" si="95"/>
        <v>107855</v>
      </c>
      <c r="E312" s="51">
        <f t="shared" si="96"/>
        <v>109258</v>
      </c>
      <c r="F312" s="52">
        <f t="shared" si="97"/>
        <v>280941</v>
      </c>
      <c r="G312" s="52">
        <f t="shared" si="98"/>
        <v>140381</v>
      </c>
      <c r="H312" s="53">
        <f t="shared" si="99"/>
        <v>140560</v>
      </c>
      <c r="I312" s="53">
        <f t="shared" si="100"/>
        <v>107855</v>
      </c>
      <c r="J312" s="53">
        <f t="shared" si="101"/>
        <v>109258</v>
      </c>
      <c r="K312" s="50">
        <f t="shared" si="102"/>
        <v>32526</v>
      </c>
      <c r="L312" s="51">
        <f t="shared" si="103"/>
        <v>31302</v>
      </c>
      <c r="M312" s="52">
        <v>2012</v>
      </c>
      <c r="N312" s="52">
        <v>2094</v>
      </c>
      <c r="O312" s="52">
        <v>2041</v>
      </c>
      <c r="P312" s="52">
        <v>1925</v>
      </c>
      <c r="Q312" s="52">
        <v>1923</v>
      </c>
      <c r="R312" s="52">
        <v>1935</v>
      </c>
      <c r="S312" s="52">
        <v>1877</v>
      </c>
      <c r="T312" s="52">
        <v>1910</v>
      </c>
      <c r="U312" s="52">
        <v>1904</v>
      </c>
      <c r="V312" s="52">
        <v>1791</v>
      </c>
      <c r="W312" s="52">
        <v>1748</v>
      </c>
      <c r="X312" s="52">
        <v>1652</v>
      </c>
      <c r="Y312" s="52">
        <v>1632</v>
      </c>
      <c r="Z312" s="52">
        <v>1665</v>
      </c>
      <c r="AA312" s="52">
        <v>1712</v>
      </c>
      <c r="AB312" s="52">
        <v>1614</v>
      </c>
      <c r="AC312" s="52">
        <v>1518</v>
      </c>
      <c r="AD312" s="52">
        <v>1573</v>
      </c>
      <c r="AE312" s="52">
        <v>1326</v>
      </c>
      <c r="AF312" s="52">
        <v>1257</v>
      </c>
      <c r="AG312" s="52">
        <v>1371</v>
      </c>
      <c r="AH312" s="52">
        <v>1318</v>
      </c>
      <c r="AI312" s="52">
        <v>1588</v>
      </c>
      <c r="AJ312" s="52">
        <v>1772</v>
      </c>
      <c r="AK312" s="52">
        <v>2047</v>
      </c>
      <c r="AL312" s="52">
        <v>2249</v>
      </c>
      <c r="AM312" s="52">
        <v>2372</v>
      </c>
      <c r="AN312" s="52">
        <v>2492</v>
      </c>
      <c r="AO312" s="52">
        <v>2733</v>
      </c>
      <c r="AP312" s="52">
        <v>3086</v>
      </c>
      <c r="AQ312" s="52">
        <v>3409</v>
      </c>
      <c r="AR312" s="52">
        <v>3443</v>
      </c>
      <c r="AS312" s="52">
        <v>3691</v>
      </c>
      <c r="AT312" s="52">
        <v>3539</v>
      </c>
      <c r="AU312" s="52">
        <v>3703</v>
      </c>
      <c r="AV312" s="52">
        <v>3749</v>
      </c>
      <c r="AW312" s="52">
        <v>3727</v>
      </c>
      <c r="AX312" s="52">
        <v>3465</v>
      </c>
      <c r="AY312" s="52">
        <v>3259</v>
      </c>
      <c r="AZ312" s="52">
        <v>3364</v>
      </c>
      <c r="BA312" s="52">
        <v>2928</v>
      </c>
      <c r="BB312" s="52">
        <v>2694</v>
      </c>
      <c r="BC312" s="52">
        <v>2382</v>
      </c>
      <c r="BD312" s="52">
        <v>2130</v>
      </c>
      <c r="BE312" s="52">
        <v>1918</v>
      </c>
      <c r="BF312" s="52">
        <v>1846</v>
      </c>
      <c r="BG312" s="52">
        <v>1691</v>
      </c>
      <c r="BH312" s="52">
        <v>1666</v>
      </c>
      <c r="BI312" s="52">
        <v>1756</v>
      </c>
      <c r="BJ312" s="52">
        <v>1548</v>
      </c>
      <c r="BK312" s="52">
        <v>1504</v>
      </c>
      <c r="BL312" s="52">
        <v>1441</v>
      </c>
      <c r="BM312" s="52">
        <v>1525</v>
      </c>
      <c r="BN312" s="52">
        <v>1541</v>
      </c>
      <c r="BO312" s="52">
        <v>1345</v>
      </c>
      <c r="BP312" s="52">
        <v>1394</v>
      </c>
      <c r="BQ312" s="52">
        <v>1321</v>
      </c>
      <c r="BR312" s="52">
        <v>1226</v>
      </c>
      <c r="BS312" s="52">
        <v>1129</v>
      </c>
      <c r="BT312" s="52">
        <v>1026</v>
      </c>
      <c r="BU312" s="52">
        <v>1080</v>
      </c>
      <c r="BV312" s="52">
        <v>1034</v>
      </c>
      <c r="BW312" s="52">
        <v>865</v>
      </c>
      <c r="BX312" s="52">
        <v>871</v>
      </c>
      <c r="BY312" s="52">
        <v>896</v>
      </c>
      <c r="BZ312" s="52">
        <v>864</v>
      </c>
      <c r="CA312" s="52">
        <v>685</v>
      </c>
      <c r="CB312" s="52">
        <v>677</v>
      </c>
      <c r="CC312" s="52">
        <v>658</v>
      </c>
      <c r="CD312" s="52">
        <v>625</v>
      </c>
      <c r="CE312" s="52">
        <v>549</v>
      </c>
      <c r="CF312" s="52">
        <v>504</v>
      </c>
      <c r="CG312" s="52">
        <v>506</v>
      </c>
      <c r="CH312" s="52">
        <v>511</v>
      </c>
      <c r="CI312" s="52">
        <v>418</v>
      </c>
      <c r="CJ312" s="52">
        <v>382</v>
      </c>
      <c r="CK312" s="52">
        <v>386</v>
      </c>
      <c r="CL312" s="52">
        <v>315</v>
      </c>
      <c r="CM312" s="52">
        <v>299</v>
      </c>
      <c r="CN312" s="52">
        <v>297</v>
      </c>
      <c r="CO312" s="52">
        <v>313</v>
      </c>
      <c r="CP312" s="52">
        <v>283</v>
      </c>
      <c r="CQ312" s="52">
        <v>259</v>
      </c>
      <c r="CR312" s="52">
        <v>222</v>
      </c>
      <c r="CS312" s="52">
        <v>212</v>
      </c>
      <c r="CT312" s="52">
        <v>238</v>
      </c>
      <c r="CU312" s="52">
        <v>166</v>
      </c>
      <c r="CV312" s="52">
        <v>127</v>
      </c>
      <c r="CW312" s="52">
        <v>127</v>
      </c>
      <c r="CX312" s="52">
        <v>83</v>
      </c>
      <c r="CY312" s="52">
        <v>432</v>
      </c>
      <c r="CZ312" s="52">
        <v>1904</v>
      </c>
      <c r="DA312" s="52">
        <v>1972</v>
      </c>
      <c r="DB312" s="52">
        <v>1911</v>
      </c>
      <c r="DC312" s="52">
        <v>2016</v>
      </c>
      <c r="DD312" s="52">
        <v>1910</v>
      </c>
      <c r="DE312" s="52">
        <v>1878</v>
      </c>
      <c r="DF312" s="52">
        <v>1754</v>
      </c>
      <c r="DG312" s="52">
        <v>1933</v>
      </c>
      <c r="DH312" s="52">
        <v>1833</v>
      </c>
      <c r="DI312" s="52">
        <v>1774</v>
      </c>
      <c r="DJ312" s="52">
        <v>1644</v>
      </c>
      <c r="DK312" s="52">
        <v>1615</v>
      </c>
      <c r="DL312" s="52">
        <v>1616</v>
      </c>
      <c r="DM312" s="52">
        <v>1625</v>
      </c>
      <c r="DN312" s="52">
        <v>1682</v>
      </c>
      <c r="DO312" s="52">
        <v>1469</v>
      </c>
      <c r="DP312" s="52">
        <v>1398</v>
      </c>
      <c r="DQ312" s="52">
        <v>1368</v>
      </c>
      <c r="DR312" s="52">
        <v>1402</v>
      </c>
      <c r="DS312" s="52">
        <v>1289</v>
      </c>
      <c r="DT312" s="52">
        <v>1176</v>
      </c>
      <c r="DU312" s="52">
        <v>1276</v>
      </c>
      <c r="DV312" s="52">
        <v>1548</v>
      </c>
      <c r="DW312" s="52">
        <v>1926</v>
      </c>
      <c r="DX312" s="52">
        <v>2215</v>
      </c>
      <c r="DY312" s="52">
        <v>2441</v>
      </c>
      <c r="DZ312" s="52">
        <v>2876</v>
      </c>
      <c r="EA312" s="52">
        <v>2953</v>
      </c>
      <c r="EB312" s="52">
        <v>3361</v>
      </c>
      <c r="EC312" s="52">
        <v>3409</v>
      </c>
      <c r="ED312" s="52">
        <v>3644</v>
      </c>
      <c r="EE312" s="52">
        <v>3604</v>
      </c>
      <c r="EF312" s="52">
        <v>3863</v>
      </c>
      <c r="EG312" s="52">
        <v>4027</v>
      </c>
      <c r="EH312" s="52">
        <v>3710</v>
      </c>
      <c r="EI312" s="52">
        <v>3287</v>
      </c>
      <c r="EJ312" s="52">
        <v>2909</v>
      </c>
      <c r="EK312" s="52">
        <v>2859</v>
      </c>
      <c r="EL312" s="52">
        <v>2524</v>
      </c>
      <c r="EM312" s="52">
        <v>2349</v>
      </c>
      <c r="EN312" s="52">
        <v>2514</v>
      </c>
      <c r="EO312" s="52">
        <v>2293</v>
      </c>
      <c r="EP312" s="52">
        <v>2051</v>
      </c>
      <c r="EQ312" s="52">
        <v>1810</v>
      </c>
      <c r="ER312" s="52">
        <v>1834</v>
      </c>
      <c r="ES312" s="52">
        <v>1736</v>
      </c>
      <c r="ET312" s="52">
        <v>1714</v>
      </c>
      <c r="EU312" s="52">
        <v>1643</v>
      </c>
      <c r="EV312" s="52">
        <v>1645</v>
      </c>
      <c r="EW312" s="52">
        <v>1574</v>
      </c>
      <c r="EX312" s="52">
        <v>1558</v>
      </c>
      <c r="EY312" s="52">
        <v>1475</v>
      </c>
      <c r="EZ312" s="52">
        <v>1616</v>
      </c>
      <c r="FA312" s="52">
        <v>1542</v>
      </c>
      <c r="FB312" s="52">
        <v>1599</v>
      </c>
      <c r="FC312" s="52">
        <v>1460</v>
      </c>
      <c r="FD312" s="52">
        <v>1316</v>
      </c>
      <c r="FE312" s="52">
        <v>1380</v>
      </c>
      <c r="FF312" s="52">
        <v>1309</v>
      </c>
      <c r="FG312" s="52">
        <v>1249</v>
      </c>
      <c r="FH312" s="52">
        <v>1139</v>
      </c>
      <c r="FI312" s="52">
        <v>1087</v>
      </c>
      <c r="FJ312" s="52">
        <v>986</v>
      </c>
      <c r="FK312" s="52">
        <v>984</v>
      </c>
      <c r="FL312" s="52">
        <v>918</v>
      </c>
      <c r="FM312" s="52">
        <v>837</v>
      </c>
      <c r="FN312" s="52">
        <v>801</v>
      </c>
      <c r="FO312" s="52">
        <v>806</v>
      </c>
      <c r="FP312" s="52">
        <v>675</v>
      </c>
      <c r="FQ312" s="52">
        <v>678</v>
      </c>
      <c r="FR312" s="52">
        <v>705</v>
      </c>
      <c r="FS312" s="52">
        <v>683</v>
      </c>
      <c r="FT312" s="52">
        <v>640</v>
      </c>
      <c r="FU312" s="52">
        <v>655</v>
      </c>
      <c r="FV312" s="52">
        <v>481</v>
      </c>
      <c r="FW312" s="52">
        <v>507</v>
      </c>
      <c r="FX312" s="52">
        <v>457</v>
      </c>
      <c r="FY312" s="52">
        <v>450</v>
      </c>
      <c r="FZ312" s="52">
        <v>376</v>
      </c>
      <c r="GA312" s="52">
        <v>329</v>
      </c>
      <c r="GB312" s="52">
        <v>326</v>
      </c>
      <c r="GC312" s="52">
        <v>316</v>
      </c>
      <c r="GD312" s="52">
        <v>294</v>
      </c>
      <c r="GE312" s="52">
        <v>302</v>
      </c>
      <c r="GF312" s="52">
        <v>276</v>
      </c>
      <c r="GG312" s="52">
        <v>263</v>
      </c>
      <c r="GH312" s="52">
        <v>206</v>
      </c>
      <c r="GI312" s="52">
        <v>179</v>
      </c>
      <c r="GJ312" s="52">
        <v>138</v>
      </c>
      <c r="GK312" s="52">
        <v>143</v>
      </c>
      <c r="GL312" s="53">
        <v>655</v>
      </c>
    </row>
    <row r="313" spans="1:194" s="1" customFormat="1" hidden="1" x14ac:dyDescent="0.25">
      <c r="A313" s="31" t="s">
        <v>247</v>
      </c>
      <c r="B313" s="1" t="s">
        <v>544</v>
      </c>
      <c r="C313" s="30" t="str">
        <f t="shared" si="104"/>
        <v>LA England - Halton</v>
      </c>
      <c r="D313" s="51">
        <f t="shared" si="95"/>
        <v>48515</v>
      </c>
      <c r="E313" s="51">
        <f t="shared" si="96"/>
        <v>52399</v>
      </c>
      <c r="F313" s="52">
        <f t="shared" si="97"/>
        <v>129759</v>
      </c>
      <c r="G313" s="52">
        <f t="shared" si="98"/>
        <v>63295</v>
      </c>
      <c r="H313" s="53">
        <f t="shared" si="99"/>
        <v>66464</v>
      </c>
      <c r="I313" s="53">
        <f t="shared" si="100"/>
        <v>48515</v>
      </c>
      <c r="J313" s="53">
        <f t="shared" si="101"/>
        <v>52399</v>
      </c>
      <c r="K313" s="50">
        <f t="shared" si="102"/>
        <v>14780</v>
      </c>
      <c r="L313" s="51">
        <f t="shared" si="103"/>
        <v>14065</v>
      </c>
      <c r="M313" s="52">
        <v>702</v>
      </c>
      <c r="N313" s="52">
        <v>732</v>
      </c>
      <c r="O313" s="52">
        <v>793</v>
      </c>
      <c r="P313" s="52">
        <v>790</v>
      </c>
      <c r="Q313" s="52">
        <v>799</v>
      </c>
      <c r="R313" s="52">
        <v>837</v>
      </c>
      <c r="S313" s="52">
        <v>843</v>
      </c>
      <c r="T313" s="52">
        <v>857</v>
      </c>
      <c r="U313" s="52">
        <v>915</v>
      </c>
      <c r="V313" s="52">
        <v>893</v>
      </c>
      <c r="W313" s="52">
        <v>864</v>
      </c>
      <c r="X313" s="52">
        <v>855</v>
      </c>
      <c r="Y313" s="52">
        <v>888</v>
      </c>
      <c r="Z313" s="52">
        <v>851</v>
      </c>
      <c r="AA313" s="52">
        <v>882</v>
      </c>
      <c r="AB313" s="52">
        <v>796</v>
      </c>
      <c r="AC313" s="52">
        <v>770</v>
      </c>
      <c r="AD313" s="52">
        <v>713</v>
      </c>
      <c r="AE313" s="52">
        <v>699</v>
      </c>
      <c r="AF313" s="52">
        <v>625</v>
      </c>
      <c r="AG313" s="52">
        <v>669</v>
      </c>
      <c r="AH313" s="52">
        <v>687</v>
      </c>
      <c r="AI313" s="52">
        <v>690</v>
      </c>
      <c r="AJ313" s="52">
        <v>710</v>
      </c>
      <c r="AK313" s="52">
        <v>776</v>
      </c>
      <c r="AL313" s="52">
        <v>776</v>
      </c>
      <c r="AM313" s="52">
        <v>808</v>
      </c>
      <c r="AN313" s="52">
        <v>759</v>
      </c>
      <c r="AO313" s="52">
        <v>806</v>
      </c>
      <c r="AP313" s="52">
        <v>838</v>
      </c>
      <c r="AQ313" s="52">
        <v>752</v>
      </c>
      <c r="AR313" s="52">
        <v>788</v>
      </c>
      <c r="AS313" s="52">
        <v>820</v>
      </c>
      <c r="AT313" s="52">
        <v>841</v>
      </c>
      <c r="AU313" s="52">
        <v>795</v>
      </c>
      <c r="AV313" s="52">
        <v>772</v>
      </c>
      <c r="AW313" s="52">
        <v>842</v>
      </c>
      <c r="AX313" s="52">
        <v>796</v>
      </c>
      <c r="AY313" s="52">
        <v>867</v>
      </c>
      <c r="AZ313" s="52">
        <v>749</v>
      </c>
      <c r="BA313" s="52">
        <v>747</v>
      </c>
      <c r="BB313" s="52">
        <v>832</v>
      </c>
      <c r="BC313" s="52">
        <v>649</v>
      </c>
      <c r="BD313" s="52">
        <v>750</v>
      </c>
      <c r="BE313" s="52">
        <v>757</v>
      </c>
      <c r="BF313" s="52">
        <v>712</v>
      </c>
      <c r="BG313" s="52">
        <v>708</v>
      </c>
      <c r="BH313" s="52">
        <v>807</v>
      </c>
      <c r="BI313" s="52">
        <v>895</v>
      </c>
      <c r="BJ313" s="52">
        <v>922</v>
      </c>
      <c r="BK313" s="52">
        <v>884</v>
      </c>
      <c r="BL313" s="52">
        <v>912</v>
      </c>
      <c r="BM313" s="52">
        <v>830</v>
      </c>
      <c r="BN313" s="52">
        <v>892</v>
      </c>
      <c r="BO313" s="52">
        <v>879</v>
      </c>
      <c r="BP313" s="52">
        <v>929</v>
      </c>
      <c r="BQ313" s="52">
        <v>850</v>
      </c>
      <c r="BR313" s="52">
        <v>846</v>
      </c>
      <c r="BS313" s="52">
        <v>934</v>
      </c>
      <c r="BT313" s="52">
        <v>849</v>
      </c>
      <c r="BU313" s="52">
        <v>787</v>
      </c>
      <c r="BV313" s="52">
        <v>834</v>
      </c>
      <c r="BW313" s="52">
        <v>780</v>
      </c>
      <c r="BX313" s="52">
        <v>730</v>
      </c>
      <c r="BY313" s="52">
        <v>772</v>
      </c>
      <c r="BZ313" s="52">
        <v>684</v>
      </c>
      <c r="CA313" s="52">
        <v>741</v>
      </c>
      <c r="CB313" s="52">
        <v>670</v>
      </c>
      <c r="CC313" s="52">
        <v>715</v>
      </c>
      <c r="CD313" s="52">
        <v>763</v>
      </c>
      <c r="CE313" s="52">
        <v>678</v>
      </c>
      <c r="CF313" s="52">
        <v>724</v>
      </c>
      <c r="CG313" s="52">
        <v>728</v>
      </c>
      <c r="CH313" s="52">
        <v>764</v>
      </c>
      <c r="CI313" s="52">
        <v>539</v>
      </c>
      <c r="CJ313" s="52">
        <v>437</v>
      </c>
      <c r="CK313" s="52">
        <v>477</v>
      </c>
      <c r="CL313" s="52">
        <v>387</v>
      </c>
      <c r="CM313" s="52">
        <v>378</v>
      </c>
      <c r="CN313" s="52">
        <v>316</v>
      </c>
      <c r="CO313" s="52">
        <v>297</v>
      </c>
      <c r="CP313" s="52">
        <v>269</v>
      </c>
      <c r="CQ313" s="52">
        <v>266</v>
      </c>
      <c r="CR313" s="52">
        <v>245</v>
      </c>
      <c r="CS313" s="52">
        <v>172</v>
      </c>
      <c r="CT313" s="52">
        <v>206</v>
      </c>
      <c r="CU313" s="52">
        <v>122</v>
      </c>
      <c r="CV313" s="52">
        <v>124</v>
      </c>
      <c r="CW313" s="52">
        <v>108</v>
      </c>
      <c r="CX313" s="52">
        <v>88</v>
      </c>
      <c r="CY313" s="52">
        <v>265</v>
      </c>
      <c r="CZ313" s="52">
        <v>642</v>
      </c>
      <c r="DA313" s="52">
        <v>686</v>
      </c>
      <c r="DB313" s="52">
        <v>708</v>
      </c>
      <c r="DC313" s="52">
        <v>741</v>
      </c>
      <c r="DD313" s="52">
        <v>781</v>
      </c>
      <c r="DE313" s="52">
        <v>803</v>
      </c>
      <c r="DF313" s="52">
        <v>775</v>
      </c>
      <c r="DG313" s="52">
        <v>856</v>
      </c>
      <c r="DH313" s="52">
        <v>788</v>
      </c>
      <c r="DI313" s="52">
        <v>820</v>
      </c>
      <c r="DJ313" s="52">
        <v>932</v>
      </c>
      <c r="DK313" s="52">
        <v>850</v>
      </c>
      <c r="DL313" s="52">
        <v>861</v>
      </c>
      <c r="DM313" s="52">
        <v>813</v>
      </c>
      <c r="DN313" s="52">
        <v>829</v>
      </c>
      <c r="DO313" s="52">
        <v>772</v>
      </c>
      <c r="DP313" s="52">
        <v>716</v>
      </c>
      <c r="DQ313" s="52">
        <v>692</v>
      </c>
      <c r="DR313" s="52">
        <v>720</v>
      </c>
      <c r="DS313" s="52">
        <v>611</v>
      </c>
      <c r="DT313" s="52">
        <v>557</v>
      </c>
      <c r="DU313" s="52">
        <v>593</v>
      </c>
      <c r="DV313" s="52">
        <v>625</v>
      </c>
      <c r="DW313" s="52">
        <v>740</v>
      </c>
      <c r="DX313" s="52">
        <v>789</v>
      </c>
      <c r="DY313" s="52">
        <v>760</v>
      </c>
      <c r="DZ313" s="52">
        <v>863</v>
      </c>
      <c r="EA313" s="52">
        <v>832</v>
      </c>
      <c r="EB313" s="52">
        <v>885</v>
      </c>
      <c r="EC313" s="52">
        <v>854</v>
      </c>
      <c r="ED313" s="52">
        <v>825</v>
      </c>
      <c r="EE313" s="52">
        <v>850</v>
      </c>
      <c r="EF313" s="52">
        <v>880</v>
      </c>
      <c r="EG313" s="52">
        <v>969</v>
      </c>
      <c r="EH313" s="52">
        <v>863</v>
      </c>
      <c r="EI313" s="52">
        <v>867</v>
      </c>
      <c r="EJ313" s="52">
        <v>933</v>
      </c>
      <c r="EK313" s="52">
        <v>855</v>
      </c>
      <c r="EL313" s="52">
        <v>824</v>
      </c>
      <c r="EM313" s="52">
        <v>880</v>
      </c>
      <c r="EN313" s="52">
        <v>868</v>
      </c>
      <c r="EO313" s="52">
        <v>818</v>
      </c>
      <c r="EP313" s="52">
        <v>745</v>
      </c>
      <c r="EQ313" s="52">
        <v>734</v>
      </c>
      <c r="ER313" s="52">
        <v>802</v>
      </c>
      <c r="ES313" s="52">
        <v>818</v>
      </c>
      <c r="ET313" s="52">
        <v>815</v>
      </c>
      <c r="EU313" s="52">
        <v>935</v>
      </c>
      <c r="EV313" s="52">
        <v>948</v>
      </c>
      <c r="EW313" s="52">
        <v>988</v>
      </c>
      <c r="EX313" s="52">
        <v>876</v>
      </c>
      <c r="EY313" s="52">
        <v>848</v>
      </c>
      <c r="EZ313" s="52">
        <v>901</v>
      </c>
      <c r="FA313" s="52">
        <v>956</v>
      </c>
      <c r="FB313" s="52">
        <v>869</v>
      </c>
      <c r="FC313" s="52">
        <v>941</v>
      </c>
      <c r="FD313" s="52">
        <v>884</v>
      </c>
      <c r="FE313" s="52">
        <v>937</v>
      </c>
      <c r="FF313" s="52">
        <v>998</v>
      </c>
      <c r="FG313" s="52">
        <v>915</v>
      </c>
      <c r="FH313" s="52">
        <v>857</v>
      </c>
      <c r="FI313" s="52">
        <v>894</v>
      </c>
      <c r="FJ313" s="52">
        <v>875</v>
      </c>
      <c r="FK313" s="52">
        <v>796</v>
      </c>
      <c r="FL313" s="52">
        <v>864</v>
      </c>
      <c r="FM313" s="52">
        <v>821</v>
      </c>
      <c r="FN313" s="52">
        <v>769</v>
      </c>
      <c r="FO313" s="52">
        <v>763</v>
      </c>
      <c r="FP313" s="52">
        <v>755</v>
      </c>
      <c r="FQ313" s="52">
        <v>772</v>
      </c>
      <c r="FR313" s="52">
        <v>756</v>
      </c>
      <c r="FS313" s="52">
        <v>738</v>
      </c>
      <c r="FT313" s="52">
        <v>764</v>
      </c>
      <c r="FU313" s="52">
        <v>818</v>
      </c>
      <c r="FV313" s="52">
        <v>536</v>
      </c>
      <c r="FW313" s="52">
        <v>466</v>
      </c>
      <c r="FX313" s="52">
        <v>503</v>
      </c>
      <c r="FY313" s="52">
        <v>470</v>
      </c>
      <c r="FZ313" s="52">
        <v>436</v>
      </c>
      <c r="GA313" s="52">
        <v>352</v>
      </c>
      <c r="GB313" s="52">
        <v>370</v>
      </c>
      <c r="GC313" s="52">
        <v>358</v>
      </c>
      <c r="GD313" s="52">
        <v>320</v>
      </c>
      <c r="GE313" s="52">
        <v>291</v>
      </c>
      <c r="GF313" s="52">
        <v>298</v>
      </c>
      <c r="GG313" s="52">
        <v>285</v>
      </c>
      <c r="GH313" s="52">
        <v>259</v>
      </c>
      <c r="GI313" s="52">
        <v>222</v>
      </c>
      <c r="GJ313" s="52">
        <v>164</v>
      </c>
      <c r="GK313" s="52">
        <v>129</v>
      </c>
      <c r="GL313" s="53">
        <v>527</v>
      </c>
    </row>
    <row r="314" spans="1:194" s="1" customFormat="1" hidden="1" x14ac:dyDescent="0.25">
      <c r="A314" s="31" t="s">
        <v>247</v>
      </c>
      <c r="B314" s="1" t="s">
        <v>545</v>
      </c>
      <c r="C314" s="30" t="str">
        <f t="shared" si="104"/>
        <v>LA England - Hambleton</v>
      </c>
      <c r="D314" s="51">
        <f t="shared" si="95"/>
        <v>36546</v>
      </c>
      <c r="E314" s="51">
        <f t="shared" si="96"/>
        <v>38920</v>
      </c>
      <c r="F314" s="52">
        <f t="shared" si="97"/>
        <v>91932</v>
      </c>
      <c r="G314" s="52">
        <f t="shared" si="98"/>
        <v>44992</v>
      </c>
      <c r="H314" s="53">
        <f t="shared" si="99"/>
        <v>46940</v>
      </c>
      <c r="I314" s="53">
        <f t="shared" si="100"/>
        <v>36546</v>
      </c>
      <c r="J314" s="53">
        <f t="shared" si="101"/>
        <v>38920</v>
      </c>
      <c r="K314" s="50">
        <f t="shared" si="102"/>
        <v>8446</v>
      </c>
      <c r="L314" s="51">
        <f t="shared" si="103"/>
        <v>8020</v>
      </c>
      <c r="M314" s="52">
        <v>339</v>
      </c>
      <c r="N314" s="52">
        <v>397</v>
      </c>
      <c r="O314" s="52">
        <v>398</v>
      </c>
      <c r="P314" s="52">
        <v>454</v>
      </c>
      <c r="Q314" s="52">
        <v>439</v>
      </c>
      <c r="R314" s="52">
        <v>442</v>
      </c>
      <c r="S314" s="52">
        <v>472</v>
      </c>
      <c r="T314" s="52">
        <v>522</v>
      </c>
      <c r="U314" s="52">
        <v>525</v>
      </c>
      <c r="V314" s="52">
        <v>467</v>
      </c>
      <c r="W314" s="52">
        <v>574</v>
      </c>
      <c r="X314" s="52">
        <v>494</v>
      </c>
      <c r="Y314" s="52">
        <v>530</v>
      </c>
      <c r="Z314" s="52">
        <v>477</v>
      </c>
      <c r="AA314" s="52">
        <v>502</v>
      </c>
      <c r="AB314" s="52">
        <v>487</v>
      </c>
      <c r="AC314" s="52">
        <v>453</v>
      </c>
      <c r="AD314" s="52">
        <v>474</v>
      </c>
      <c r="AE314" s="52">
        <v>443</v>
      </c>
      <c r="AF314" s="52">
        <v>345</v>
      </c>
      <c r="AG314" s="52">
        <v>360</v>
      </c>
      <c r="AH314" s="52">
        <v>335</v>
      </c>
      <c r="AI314" s="52">
        <v>360</v>
      </c>
      <c r="AJ314" s="52">
        <v>444</v>
      </c>
      <c r="AK314" s="52">
        <v>452</v>
      </c>
      <c r="AL314" s="52">
        <v>444</v>
      </c>
      <c r="AM314" s="52">
        <v>490</v>
      </c>
      <c r="AN314" s="52">
        <v>393</v>
      </c>
      <c r="AO314" s="52">
        <v>432</v>
      </c>
      <c r="AP314" s="52">
        <v>480</v>
      </c>
      <c r="AQ314" s="52">
        <v>478</v>
      </c>
      <c r="AR314" s="52">
        <v>503</v>
      </c>
      <c r="AS314" s="52">
        <v>552</v>
      </c>
      <c r="AT314" s="52">
        <v>426</v>
      </c>
      <c r="AU314" s="52">
        <v>489</v>
      </c>
      <c r="AV314" s="52">
        <v>451</v>
      </c>
      <c r="AW314" s="52">
        <v>413</v>
      </c>
      <c r="AX314" s="52">
        <v>425</v>
      </c>
      <c r="AY314" s="52">
        <v>471</v>
      </c>
      <c r="AZ314" s="52">
        <v>512</v>
      </c>
      <c r="BA314" s="52">
        <v>450</v>
      </c>
      <c r="BB314" s="52">
        <v>447</v>
      </c>
      <c r="BC314" s="52">
        <v>450</v>
      </c>
      <c r="BD314" s="52">
        <v>445</v>
      </c>
      <c r="BE314" s="52">
        <v>421</v>
      </c>
      <c r="BF314" s="52">
        <v>499</v>
      </c>
      <c r="BG314" s="52">
        <v>478</v>
      </c>
      <c r="BH314" s="52">
        <v>545</v>
      </c>
      <c r="BI314" s="52">
        <v>561</v>
      </c>
      <c r="BJ314" s="52">
        <v>603</v>
      </c>
      <c r="BK314" s="52">
        <v>634</v>
      </c>
      <c r="BL314" s="52">
        <v>618</v>
      </c>
      <c r="BM314" s="52">
        <v>773</v>
      </c>
      <c r="BN314" s="52">
        <v>661</v>
      </c>
      <c r="BO314" s="52">
        <v>801</v>
      </c>
      <c r="BP314" s="52">
        <v>790</v>
      </c>
      <c r="BQ314" s="52">
        <v>756</v>
      </c>
      <c r="BR314" s="52">
        <v>760</v>
      </c>
      <c r="BS314" s="52">
        <v>732</v>
      </c>
      <c r="BT314" s="52">
        <v>717</v>
      </c>
      <c r="BU314" s="52">
        <v>714</v>
      </c>
      <c r="BV314" s="52">
        <v>680</v>
      </c>
      <c r="BW314" s="52">
        <v>656</v>
      </c>
      <c r="BX314" s="52">
        <v>621</v>
      </c>
      <c r="BY314" s="52">
        <v>604</v>
      </c>
      <c r="BZ314" s="52">
        <v>595</v>
      </c>
      <c r="CA314" s="52">
        <v>623</v>
      </c>
      <c r="CB314" s="52">
        <v>665</v>
      </c>
      <c r="CC314" s="52">
        <v>627</v>
      </c>
      <c r="CD314" s="52">
        <v>619</v>
      </c>
      <c r="CE314" s="52">
        <v>614</v>
      </c>
      <c r="CF314" s="52">
        <v>680</v>
      </c>
      <c r="CG314" s="52">
        <v>704</v>
      </c>
      <c r="CH314" s="52">
        <v>730</v>
      </c>
      <c r="CI314" s="52">
        <v>545</v>
      </c>
      <c r="CJ314" s="52">
        <v>545</v>
      </c>
      <c r="CK314" s="52">
        <v>576</v>
      </c>
      <c r="CL314" s="52">
        <v>481</v>
      </c>
      <c r="CM314" s="52">
        <v>385</v>
      </c>
      <c r="CN314" s="52">
        <v>308</v>
      </c>
      <c r="CO314" s="52">
        <v>337</v>
      </c>
      <c r="CP314" s="52">
        <v>346</v>
      </c>
      <c r="CQ314" s="52">
        <v>337</v>
      </c>
      <c r="CR314" s="52">
        <v>248</v>
      </c>
      <c r="CS314" s="52">
        <v>262</v>
      </c>
      <c r="CT314" s="52">
        <v>225</v>
      </c>
      <c r="CU314" s="52">
        <v>209</v>
      </c>
      <c r="CV314" s="52">
        <v>156</v>
      </c>
      <c r="CW314" s="52">
        <v>146</v>
      </c>
      <c r="CX314" s="52">
        <v>145</v>
      </c>
      <c r="CY314" s="52">
        <v>324</v>
      </c>
      <c r="CZ314" s="52">
        <v>312</v>
      </c>
      <c r="DA314" s="52">
        <v>351</v>
      </c>
      <c r="DB314" s="52">
        <v>381</v>
      </c>
      <c r="DC314" s="52">
        <v>390</v>
      </c>
      <c r="DD314" s="52">
        <v>463</v>
      </c>
      <c r="DE314" s="52">
        <v>430</v>
      </c>
      <c r="DF314" s="52">
        <v>471</v>
      </c>
      <c r="DG314" s="52">
        <v>432</v>
      </c>
      <c r="DH314" s="52">
        <v>506</v>
      </c>
      <c r="DI314" s="52">
        <v>458</v>
      </c>
      <c r="DJ314" s="52">
        <v>492</v>
      </c>
      <c r="DK314" s="52">
        <v>453</v>
      </c>
      <c r="DL314" s="52">
        <v>503</v>
      </c>
      <c r="DM314" s="52">
        <v>479</v>
      </c>
      <c r="DN314" s="52">
        <v>476</v>
      </c>
      <c r="DO314" s="52">
        <v>464</v>
      </c>
      <c r="DP314" s="52">
        <v>496</v>
      </c>
      <c r="DQ314" s="52">
        <v>463</v>
      </c>
      <c r="DR314" s="52">
        <v>432</v>
      </c>
      <c r="DS314" s="52">
        <v>261</v>
      </c>
      <c r="DT314" s="52">
        <v>282</v>
      </c>
      <c r="DU314" s="52">
        <v>350</v>
      </c>
      <c r="DV314" s="52">
        <v>366</v>
      </c>
      <c r="DW314" s="52">
        <v>407</v>
      </c>
      <c r="DX314" s="52">
        <v>390</v>
      </c>
      <c r="DY314" s="52">
        <v>408</v>
      </c>
      <c r="DZ314" s="52">
        <v>394</v>
      </c>
      <c r="EA314" s="52">
        <v>421</v>
      </c>
      <c r="EB314" s="52">
        <v>421</v>
      </c>
      <c r="EC314" s="52">
        <v>466</v>
      </c>
      <c r="ED314" s="52">
        <v>432</v>
      </c>
      <c r="EE314" s="52">
        <v>424</v>
      </c>
      <c r="EF314" s="52">
        <v>495</v>
      </c>
      <c r="EG314" s="52">
        <v>439</v>
      </c>
      <c r="EH314" s="52">
        <v>455</v>
      </c>
      <c r="EI314" s="52">
        <v>502</v>
      </c>
      <c r="EJ314" s="52">
        <v>421</v>
      </c>
      <c r="EK314" s="52">
        <v>480</v>
      </c>
      <c r="EL314" s="52">
        <v>471</v>
      </c>
      <c r="EM314" s="52">
        <v>462</v>
      </c>
      <c r="EN314" s="52">
        <v>440</v>
      </c>
      <c r="EO314" s="52">
        <v>536</v>
      </c>
      <c r="EP314" s="52">
        <v>432</v>
      </c>
      <c r="EQ314" s="52">
        <v>493</v>
      </c>
      <c r="ER314" s="52">
        <v>490</v>
      </c>
      <c r="ES314" s="52">
        <v>511</v>
      </c>
      <c r="ET314" s="52">
        <v>530</v>
      </c>
      <c r="EU314" s="52">
        <v>636</v>
      </c>
      <c r="EV314" s="52">
        <v>625</v>
      </c>
      <c r="EW314" s="52">
        <v>682</v>
      </c>
      <c r="EX314" s="52">
        <v>681</v>
      </c>
      <c r="EY314" s="52">
        <v>786</v>
      </c>
      <c r="EZ314" s="52">
        <v>758</v>
      </c>
      <c r="FA314" s="52">
        <v>713</v>
      </c>
      <c r="FB314" s="52">
        <v>743</v>
      </c>
      <c r="FC314" s="52">
        <v>901</v>
      </c>
      <c r="FD314" s="52">
        <v>811</v>
      </c>
      <c r="FE314" s="52">
        <v>802</v>
      </c>
      <c r="FF314" s="52">
        <v>769</v>
      </c>
      <c r="FG314" s="52">
        <v>818</v>
      </c>
      <c r="FH314" s="52">
        <v>725</v>
      </c>
      <c r="FI314" s="52">
        <v>703</v>
      </c>
      <c r="FJ314" s="52">
        <v>680</v>
      </c>
      <c r="FK314" s="52">
        <v>647</v>
      </c>
      <c r="FL314" s="52">
        <v>673</v>
      </c>
      <c r="FM314" s="52">
        <v>652</v>
      </c>
      <c r="FN314" s="52">
        <v>656</v>
      </c>
      <c r="FO314" s="52">
        <v>638</v>
      </c>
      <c r="FP314" s="52">
        <v>628</v>
      </c>
      <c r="FQ314" s="52">
        <v>663</v>
      </c>
      <c r="FR314" s="52">
        <v>642</v>
      </c>
      <c r="FS314" s="52">
        <v>664</v>
      </c>
      <c r="FT314" s="52">
        <v>754</v>
      </c>
      <c r="FU314" s="52">
        <v>782</v>
      </c>
      <c r="FV314" s="52">
        <v>576</v>
      </c>
      <c r="FW314" s="52">
        <v>620</v>
      </c>
      <c r="FX314" s="52">
        <v>576</v>
      </c>
      <c r="FY314" s="52">
        <v>491</v>
      </c>
      <c r="FZ314" s="52">
        <v>461</v>
      </c>
      <c r="GA314" s="52">
        <v>396</v>
      </c>
      <c r="GB314" s="52">
        <v>488</v>
      </c>
      <c r="GC314" s="52">
        <v>407</v>
      </c>
      <c r="GD314" s="52">
        <v>397</v>
      </c>
      <c r="GE314" s="52">
        <v>379</v>
      </c>
      <c r="GF314" s="52">
        <v>361</v>
      </c>
      <c r="GG314" s="52">
        <v>295</v>
      </c>
      <c r="GH314" s="52">
        <v>277</v>
      </c>
      <c r="GI314" s="52">
        <v>230</v>
      </c>
      <c r="GJ314" s="52">
        <v>191</v>
      </c>
      <c r="GK314" s="52">
        <v>198</v>
      </c>
      <c r="GL314" s="53">
        <v>734</v>
      </c>
    </row>
    <row r="315" spans="1:194" s="1" customFormat="1" hidden="1" x14ac:dyDescent="0.25">
      <c r="A315" s="31" t="s">
        <v>247</v>
      </c>
      <c r="B315" s="1" t="s">
        <v>546</v>
      </c>
      <c r="C315" s="30" t="str">
        <f t="shared" si="104"/>
        <v>LA England - Hammersmith and Fulham</v>
      </c>
      <c r="D315" s="51">
        <f t="shared" si="95"/>
        <v>72164</v>
      </c>
      <c r="E315" s="51">
        <f t="shared" si="96"/>
        <v>74269</v>
      </c>
      <c r="F315" s="52">
        <f t="shared" si="97"/>
        <v>183544</v>
      </c>
      <c r="G315" s="52">
        <f t="shared" si="98"/>
        <v>90972</v>
      </c>
      <c r="H315" s="53">
        <f t="shared" si="99"/>
        <v>92572</v>
      </c>
      <c r="I315" s="53">
        <f t="shared" si="100"/>
        <v>72164</v>
      </c>
      <c r="J315" s="53">
        <f t="shared" si="101"/>
        <v>74269</v>
      </c>
      <c r="K315" s="50">
        <f t="shared" si="102"/>
        <v>18808</v>
      </c>
      <c r="L315" s="51">
        <f t="shared" si="103"/>
        <v>18303</v>
      </c>
      <c r="M315" s="52">
        <v>1000</v>
      </c>
      <c r="N315" s="52">
        <v>1123</v>
      </c>
      <c r="O315" s="52">
        <v>1119</v>
      </c>
      <c r="P315" s="52">
        <v>1189</v>
      </c>
      <c r="Q315" s="52">
        <v>1199</v>
      </c>
      <c r="R315" s="52">
        <v>982</v>
      </c>
      <c r="S315" s="52">
        <v>1156</v>
      </c>
      <c r="T315" s="52">
        <v>1169</v>
      </c>
      <c r="U315" s="52">
        <v>1167</v>
      </c>
      <c r="V315" s="52">
        <v>1105</v>
      </c>
      <c r="W315" s="52">
        <v>1131</v>
      </c>
      <c r="X315" s="52">
        <v>1104</v>
      </c>
      <c r="Y315" s="52">
        <v>1020</v>
      </c>
      <c r="Z315" s="52">
        <v>1122</v>
      </c>
      <c r="AA315" s="52">
        <v>875</v>
      </c>
      <c r="AB315" s="52">
        <v>807</v>
      </c>
      <c r="AC315" s="52">
        <v>751</v>
      </c>
      <c r="AD315" s="52">
        <v>789</v>
      </c>
      <c r="AE315" s="52">
        <v>823</v>
      </c>
      <c r="AF315" s="52">
        <v>888</v>
      </c>
      <c r="AG315" s="52">
        <v>1118</v>
      </c>
      <c r="AH315" s="52">
        <v>1413</v>
      </c>
      <c r="AI315" s="52">
        <v>1475</v>
      </c>
      <c r="AJ315" s="52">
        <v>1822</v>
      </c>
      <c r="AK315" s="52">
        <v>1571</v>
      </c>
      <c r="AL315" s="52">
        <v>1770</v>
      </c>
      <c r="AM315" s="52">
        <v>1785</v>
      </c>
      <c r="AN315" s="52">
        <v>1660</v>
      </c>
      <c r="AO315" s="52">
        <v>1895</v>
      </c>
      <c r="AP315" s="52">
        <v>1963</v>
      </c>
      <c r="AQ315" s="52">
        <v>1765</v>
      </c>
      <c r="AR315" s="52">
        <v>1718</v>
      </c>
      <c r="AS315" s="52">
        <v>1798</v>
      </c>
      <c r="AT315" s="52">
        <v>1873</v>
      </c>
      <c r="AU315" s="52">
        <v>1785</v>
      </c>
      <c r="AV315" s="52">
        <v>1799</v>
      </c>
      <c r="AW315" s="52">
        <v>1642</v>
      </c>
      <c r="AX315" s="52">
        <v>1653</v>
      </c>
      <c r="AY315" s="52">
        <v>1601</v>
      </c>
      <c r="AZ315" s="52">
        <v>1459</v>
      </c>
      <c r="BA315" s="52">
        <v>1677</v>
      </c>
      <c r="BB315" s="52">
        <v>1328</v>
      </c>
      <c r="BC315" s="52">
        <v>1391</v>
      </c>
      <c r="BD315" s="52">
        <v>1445</v>
      </c>
      <c r="BE315" s="52">
        <v>1419</v>
      </c>
      <c r="BF315" s="52">
        <v>1426</v>
      </c>
      <c r="BG315" s="52">
        <v>1360</v>
      </c>
      <c r="BH315" s="52">
        <v>1273</v>
      </c>
      <c r="BI315" s="52">
        <v>1392</v>
      </c>
      <c r="BJ315" s="52">
        <v>1211</v>
      </c>
      <c r="BK315" s="52">
        <v>1159</v>
      </c>
      <c r="BL315" s="52">
        <v>1084</v>
      </c>
      <c r="BM315" s="52">
        <v>1176</v>
      </c>
      <c r="BN315" s="52">
        <v>1190</v>
      </c>
      <c r="BO315" s="52">
        <v>1101</v>
      </c>
      <c r="BP315" s="52">
        <v>1085</v>
      </c>
      <c r="BQ315" s="52">
        <v>1111</v>
      </c>
      <c r="BR315" s="52">
        <v>1000</v>
      </c>
      <c r="BS315" s="52">
        <v>925</v>
      </c>
      <c r="BT315" s="52">
        <v>824</v>
      </c>
      <c r="BU315" s="52">
        <v>827</v>
      </c>
      <c r="BV315" s="52">
        <v>687</v>
      </c>
      <c r="BW315" s="52">
        <v>730</v>
      </c>
      <c r="BX315" s="52">
        <v>663</v>
      </c>
      <c r="BY315" s="52">
        <v>597</v>
      </c>
      <c r="BZ315" s="52">
        <v>594</v>
      </c>
      <c r="CA315" s="52">
        <v>531</v>
      </c>
      <c r="CB315" s="52">
        <v>540</v>
      </c>
      <c r="CC315" s="52">
        <v>494</v>
      </c>
      <c r="CD315" s="52">
        <v>515</v>
      </c>
      <c r="CE315" s="52">
        <v>441</v>
      </c>
      <c r="CF315" s="52">
        <v>501</v>
      </c>
      <c r="CG315" s="52">
        <v>474</v>
      </c>
      <c r="CH315" s="52">
        <v>472</v>
      </c>
      <c r="CI315" s="52">
        <v>424</v>
      </c>
      <c r="CJ315" s="52">
        <v>378</v>
      </c>
      <c r="CK315" s="52">
        <v>407</v>
      </c>
      <c r="CL315" s="52">
        <v>309</v>
      </c>
      <c r="CM315" s="52">
        <v>285</v>
      </c>
      <c r="CN315" s="52">
        <v>285</v>
      </c>
      <c r="CO315" s="52">
        <v>306</v>
      </c>
      <c r="CP315" s="52">
        <v>257</v>
      </c>
      <c r="CQ315" s="52">
        <v>236</v>
      </c>
      <c r="CR315" s="52">
        <v>183</v>
      </c>
      <c r="CS315" s="52">
        <v>169</v>
      </c>
      <c r="CT315" s="52">
        <v>149</v>
      </c>
      <c r="CU315" s="52">
        <v>138</v>
      </c>
      <c r="CV315" s="52">
        <v>123</v>
      </c>
      <c r="CW315" s="52">
        <v>148</v>
      </c>
      <c r="CX315" s="52">
        <v>92</v>
      </c>
      <c r="CY315" s="52">
        <v>356</v>
      </c>
      <c r="CZ315" s="52">
        <v>1045</v>
      </c>
      <c r="DA315" s="52">
        <v>1067</v>
      </c>
      <c r="DB315" s="52">
        <v>1060</v>
      </c>
      <c r="DC315" s="52">
        <v>1053</v>
      </c>
      <c r="DD315" s="52">
        <v>1075</v>
      </c>
      <c r="DE315" s="52">
        <v>1127</v>
      </c>
      <c r="DF315" s="52">
        <v>1047</v>
      </c>
      <c r="DG315" s="52">
        <v>1080</v>
      </c>
      <c r="DH315" s="52">
        <v>1145</v>
      </c>
      <c r="DI315" s="52">
        <v>1127</v>
      </c>
      <c r="DJ315" s="52">
        <v>1091</v>
      </c>
      <c r="DK315" s="52">
        <v>1066</v>
      </c>
      <c r="DL315" s="52">
        <v>953</v>
      </c>
      <c r="DM315" s="52">
        <v>954</v>
      </c>
      <c r="DN315" s="52">
        <v>883</v>
      </c>
      <c r="DO315" s="52">
        <v>903</v>
      </c>
      <c r="DP315" s="52">
        <v>812</v>
      </c>
      <c r="DQ315" s="52">
        <v>815</v>
      </c>
      <c r="DR315" s="52">
        <v>708</v>
      </c>
      <c r="DS315" s="52">
        <v>799</v>
      </c>
      <c r="DT315" s="52">
        <v>944</v>
      </c>
      <c r="DU315" s="52">
        <v>1078</v>
      </c>
      <c r="DV315" s="52">
        <v>1505</v>
      </c>
      <c r="DW315" s="52">
        <v>1982</v>
      </c>
      <c r="DX315" s="52">
        <v>1947</v>
      </c>
      <c r="DY315" s="52">
        <v>2160</v>
      </c>
      <c r="DZ315" s="52">
        <v>1983</v>
      </c>
      <c r="EA315" s="52">
        <v>1805</v>
      </c>
      <c r="EB315" s="52">
        <v>1616</v>
      </c>
      <c r="EC315" s="52">
        <v>1540</v>
      </c>
      <c r="ED315" s="52">
        <v>1628</v>
      </c>
      <c r="EE315" s="52">
        <v>1664</v>
      </c>
      <c r="EF315" s="52">
        <v>1611</v>
      </c>
      <c r="EG315" s="52">
        <v>1565</v>
      </c>
      <c r="EH315" s="52">
        <v>1759</v>
      </c>
      <c r="EI315" s="52">
        <v>1618</v>
      </c>
      <c r="EJ315" s="52">
        <v>1406</v>
      </c>
      <c r="EK315" s="52">
        <v>1354</v>
      </c>
      <c r="EL315" s="52">
        <v>1398</v>
      </c>
      <c r="EM315" s="52">
        <v>1326</v>
      </c>
      <c r="EN315" s="52">
        <v>1391</v>
      </c>
      <c r="EO315" s="52">
        <v>1410</v>
      </c>
      <c r="EP315" s="52">
        <v>1291</v>
      </c>
      <c r="EQ315" s="52">
        <v>1272</v>
      </c>
      <c r="ER315" s="52">
        <v>1184</v>
      </c>
      <c r="ES315" s="52">
        <v>1372</v>
      </c>
      <c r="ET315" s="52">
        <v>1423</v>
      </c>
      <c r="EU315" s="52">
        <v>1282</v>
      </c>
      <c r="EV315" s="52">
        <v>1300</v>
      </c>
      <c r="EW315" s="52">
        <v>1362</v>
      </c>
      <c r="EX315" s="52">
        <v>1302</v>
      </c>
      <c r="EY315" s="52">
        <v>1228</v>
      </c>
      <c r="EZ315" s="52">
        <v>1226</v>
      </c>
      <c r="FA315" s="52">
        <v>1252</v>
      </c>
      <c r="FB315" s="52">
        <v>1187</v>
      </c>
      <c r="FC315" s="52">
        <v>1152</v>
      </c>
      <c r="FD315" s="52">
        <v>1132</v>
      </c>
      <c r="FE315" s="52">
        <v>1090</v>
      </c>
      <c r="FF315" s="52">
        <v>1017</v>
      </c>
      <c r="FG315" s="52">
        <v>946</v>
      </c>
      <c r="FH315" s="52">
        <v>958</v>
      </c>
      <c r="FI315" s="52">
        <v>820</v>
      </c>
      <c r="FJ315" s="52">
        <v>878</v>
      </c>
      <c r="FK315" s="52">
        <v>738</v>
      </c>
      <c r="FL315" s="52">
        <v>780</v>
      </c>
      <c r="FM315" s="52">
        <v>735</v>
      </c>
      <c r="FN315" s="52">
        <v>777</v>
      </c>
      <c r="FO315" s="52">
        <v>673</v>
      </c>
      <c r="FP315" s="52">
        <v>665</v>
      </c>
      <c r="FQ315" s="52">
        <v>643</v>
      </c>
      <c r="FR315" s="52">
        <v>634</v>
      </c>
      <c r="FS315" s="52">
        <v>623</v>
      </c>
      <c r="FT315" s="52">
        <v>656</v>
      </c>
      <c r="FU315" s="52">
        <v>657</v>
      </c>
      <c r="FV315" s="52">
        <v>546</v>
      </c>
      <c r="FW315" s="52">
        <v>462</v>
      </c>
      <c r="FX315" s="52">
        <v>455</v>
      </c>
      <c r="FY315" s="52">
        <v>422</v>
      </c>
      <c r="FZ315" s="52">
        <v>351</v>
      </c>
      <c r="GA315" s="52">
        <v>390</v>
      </c>
      <c r="GB315" s="52">
        <v>358</v>
      </c>
      <c r="GC315" s="52">
        <v>359</v>
      </c>
      <c r="GD315" s="52">
        <v>319</v>
      </c>
      <c r="GE315" s="52">
        <v>298</v>
      </c>
      <c r="GF315" s="52">
        <v>250</v>
      </c>
      <c r="GG315" s="52">
        <v>242</v>
      </c>
      <c r="GH315" s="52">
        <v>226</v>
      </c>
      <c r="GI315" s="52">
        <v>171</v>
      </c>
      <c r="GJ315" s="52">
        <v>169</v>
      </c>
      <c r="GK315" s="52">
        <v>154</v>
      </c>
      <c r="GL315" s="53">
        <v>645</v>
      </c>
    </row>
    <row r="316" spans="1:194" s="1" customFormat="1" hidden="1" x14ac:dyDescent="0.25">
      <c r="A316" s="31" t="s">
        <v>247</v>
      </c>
      <c r="B316" s="1" t="s">
        <v>547</v>
      </c>
      <c r="C316" s="30" t="str">
        <f t="shared" si="104"/>
        <v>LA England - Harborough</v>
      </c>
      <c r="D316" s="51">
        <f t="shared" si="95"/>
        <v>36903</v>
      </c>
      <c r="E316" s="51">
        <f t="shared" si="96"/>
        <v>38958</v>
      </c>
      <c r="F316" s="52">
        <f t="shared" si="97"/>
        <v>95537</v>
      </c>
      <c r="G316" s="52">
        <f t="shared" si="98"/>
        <v>47084</v>
      </c>
      <c r="H316" s="53">
        <f t="shared" si="99"/>
        <v>48453</v>
      </c>
      <c r="I316" s="53">
        <f t="shared" si="100"/>
        <v>36903</v>
      </c>
      <c r="J316" s="53">
        <f t="shared" si="101"/>
        <v>38958</v>
      </c>
      <c r="K316" s="50">
        <f t="shared" si="102"/>
        <v>10181</v>
      </c>
      <c r="L316" s="51">
        <f t="shared" si="103"/>
        <v>9495</v>
      </c>
      <c r="M316" s="52">
        <v>444</v>
      </c>
      <c r="N316" s="52">
        <v>457</v>
      </c>
      <c r="O316" s="52">
        <v>501</v>
      </c>
      <c r="P316" s="52">
        <v>477</v>
      </c>
      <c r="Q316" s="52">
        <v>543</v>
      </c>
      <c r="R316" s="52">
        <v>574</v>
      </c>
      <c r="S316" s="52">
        <v>533</v>
      </c>
      <c r="T316" s="52">
        <v>590</v>
      </c>
      <c r="U316" s="52">
        <v>527</v>
      </c>
      <c r="V316" s="52">
        <v>599</v>
      </c>
      <c r="W316" s="52">
        <v>607</v>
      </c>
      <c r="X316" s="52">
        <v>675</v>
      </c>
      <c r="Y316" s="52">
        <v>644</v>
      </c>
      <c r="Z316" s="52">
        <v>582</v>
      </c>
      <c r="AA316" s="52">
        <v>667</v>
      </c>
      <c r="AB316" s="52">
        <v>574</v>
      </c>
      <c r="AC316" s="52">
        <v>607</v>
      </c>
      <c r="AD316" s="52">
        <v>580</v>
      </c>
      <c r="AE316" s="52">
        <v>501</v>
      </c>
      <c r="AF316" s="52">
        <v>412</v>
      </c>
      <c r="AG316" s="52">
        <v>367</v>
      </c>
      <c r="AH316" s="52">
        <v>367</v>
      </c>
      <c r="AI316" s="52">
        <v>427</v>
      </c>
      <c r="AJ316" s="52">
        <v>444</v>
      </c>
      <c r="AK316" s="52">
        <v>434</v>
      </c>
      <c r="AL316" s="52">
        <v>590</v>
      </c>
      <c r="AM316" s="52">
        <v>465</v>
      </c>
      <c r="AN316" s="52">
        <v>460</v>
      </c>
      <c r="AO316" s="52">
        <v>459</v>
      </c>
      <c r="AP316" s="52">
        <v>500</v>
      </c>
      <c r="AQ316" s="52">
        <v>495</v>
      </c>
      <c r="AR316" s="52">
        <v>501</v>
      </c>
      <c r="AS316" s="52">
        <v>471</v>
      </c>
      <c r="AT316" s="52">
        <v>479</v>
      </c>
      <c r="AU316" s="52">
        <v>444</v>
      </c>
      <c r="AV316" s="52">
        <v>495</v>
      </c>
      <c r="AW316" s="52">
        <v>479</v>
      </c>
      <c r="AX316" s="52">
        <v>436</v>
      </c>
      <c r="AY316" s="52">
        <v>453</v>
      </c>
      <c r="AZ316" s="52">
        <v>567</v>
      </c>
      <c r="BA316" s="52">
        <v>568</v>
      </c>
      <c r="BB316" s="52">
        <v>565</v>
      </c>
      <c r="BC316" s="52">
        <v>540</v>
      </c>
      <c r="BD316" s="52">
        <v>515</v>
      </c>
      <c r="BE316" s="52">
        <v>631</v>
      </c>
      <c r="BF316" s="52">
        <v>600</v>
      </c>
      <c r="BG316" s="52">
        <v>582</v>
      </c>
      <c r="BH316" s="52">
        <v>702</v>
      </c>
      <c r="BI316" s="52">
        <v>743</v>
      </c>
      <c r="BJ316" s="52">
        <v>782</v>
      </c>
      <c r="BK316" s="52">
        <v>672</v>
      </c>
      <c r="BL316" s="52">
        <v>815</v>
      </c>
      <c r="BM316" s="52">
        <v>745</v>
      </c>
      <c r="BN316" s="52">
        <v>805</v>
      </c>
      <c r="BO316" s="52">
        <v>751</v>
      </c>
      <c r="BP316" s="52">
        <v>812</v>
      </c>
      <c r="BQ316" s="52">
        <v>723</v>
      </c>
      <c r="BR316" s="52">
        <v>738</v>
      </c>
      <c r="BS316" s="52">
        <v>715</v>
      </c>
      <c r="BT316" s="52">
        <v>761</v>
      </c>
      <c r="BU316" s="52">
        <v>674</v>
      </c>
      <c r="BV316" s="52">
        <v>597</v>
      </c>
      <c r="BW316" s="52">
        <v>656</v>
      </c>
      <c r="BX316" s="52">
        <v>531</v>
      </c>
      <c r="BY316" s="52">
        <v>600</v>
      </c>
      <c r="BZ316" s="52">
        <v>515</v>
      </c>
      <c r="CA316" s="52">
        <v>520</v>
      </c>
      <c r="CB316" s="52">
        <v>532</v>
      </c>
      <c r="CC316" s="52">
        <v>558</v>
      </c>
      <c r="CD316" s="52">
        <v>562</v>
      </c>
      <c r="CE316" s="52">
        <v>550</v>
      </c>
      <c r="CF316" s="52">
        <v>555</v>
      </c>
      <c r="CG316" s="52">
        <v>564</v>
      </c>
      <c r="CH316" s="52">
        <v>645</v>
      </c>
      <c r="CI316" s="52">
        <v>528</v>
      </c>
      <c r="CJ316" s="52">
        <v>459</v>
      </c>
      <c r="CK316" s="52">
        <v>483</v>
      </c>
      <c r="CL316" s="52">
        <v>428</v>
      </c>
      <c r="CM316" s="52">
        <v>348</v>
      </c>
      <c r="CN316" s="52">
        <v>249</v>
      </c>
      <c r="CO316" s="52">
        <v>297</v>
      </c>
      <c r="CP316" s="52">
        <v>321</v>
      </c>
      <c r="CQ316" s="52">
        <v>261</v>
      </c>
      <c r="CR316" s="52">
        <v>240</v>
      </c>
      <c r="CS316" s="52">
        <v>206</v>
      </c>
      <c r="CT316" s="52">
        <v>206</v>
      </c>
      <c r="CU316" s="52">
        <v>163</v>
      </c>
      <c r="CV316" s="52">
        <v>136</v>
      </c>
      <c r="CW316" s="52">
        <v>123</v>
      </c>
      <c r="CX316" s="52">
        <v>112</v>
      </c>
      <c r="CY316" s="52">
        <v>273</v>
      </c>
      <c r="CZ316" s="52">
        <v>379</v>
      </c>
      <c r="DA316" s="52">
        <v>422</v>
      </c>
      <c r="DB316" s="52">
        <v>421</v>
      </c>
      <c r="DC316" s="52">
        <v>451</v>
      </c>
      <c r="DD316" s="52">
        <v>524</v>
      </c>
      <c r="DE316" s="52">
        <v>509</v>
      </c>
      <c r="DF316" s="52">
        <v>525</v>
      </c>
      <c r="DG316" s="52">
        <v>524</v>
      </c>
      <c r="DH316" s="52">
        <v>553</v>
      </c>
      <c r="DI316" s="52">
        <v>564</v>
      </c>
      <c r="DJ316" s="52">
        <v>618</v>
      </c>
      <c r="DK316" s="52">
        <v>512</v>
      </c>
      <c r="DL316" s="52">
        <v>625</v>
      </c>
      <c r="DM316" s="52">
        <v>616</v>
      </c>
      <c r="DN316" s="52">
        <v>570</v>
      </c>
      <c r="DO316" s="52">
        <v>554</v>
      </c>
      <c r="DP316" s="52">
        <v>562</v>
      </c>
      <c r="DQ316" s="52">
        <v>566</v>
      </c>
      <c r="DR316" s="52">
        <v>506</v>
      </c>
      <c r="DS316" s="52">
        <v>334</v>
      </c>
      <c r="DT316" s="52">
        <v>290</v>
      </c>
      <c r="DU316" s="52">
        <v>342</v>
      </c>
      <c r="DV316" s="52">
        <v>389</v>
      </c>
      <c r="DW316" s="52">
        <v>466</v>
      </c>
      <c r="DX316" s="52">
        <v>392</v>
      </c>
      <c r="DY316" s="52">
        <v>417</v>
      </c>
      <c r="DZ316" s="52">
        <v>491</v>
      </c>
      <c r="EA316" s="52">
        <v>476</v>
      </c>
      <c r="EB316" s="52">
        <v>430</v>
      </c>
      <c r="EC316" s="52">
        <v>516</v>
      </c>
      <c r="ED316" s="52">
        <v>514</v>
      </c>
      <c r="EE316" s="52">
        <v>497</v>
      </c>
      <c r="EF316" s="52">
        <v>547</v>
      </c>
      <c r="EG316" s="52">
        <v>498</v>
      </c>
      <c r="EH316" s="52">
        <v>552</v>
      </c>
      <c r="EI316" s="52">
        <v>549</v>
      </c>
      <c r="EJ316" s="52">
        <v>566</v>
      </c>
      <c r="EK316" s="52">
        <v>544</v>
      </c>
      <c r="EL316" s="52">
        <v>562</v>
      </c>
      <c r="EM316" s="52">
        <v>578</v>
      </c>
      <c r="EN316" s="52">
        <v>627</v>
      </c>
      <c r="EO316" s="52">
        <v>632</v>
      </c>
      <c r="EP316" s="52">
        <v>566</v>
      </c>
      <c r="EQ316" s="52">
        <v>583</v>
      </c>
      <c r="ER316" s="52">
        <v>544</v>
      </c>
      <c r="ES316" s="52">
        <v>655</v>
      </c>
      <c r="ET316" s="52">
        <v>725</v>
      </c>
      <c r="EU316" s="52">
        <v>715</v>
      </c>
      <c r="EV316" s="52">
        <v>727</v>
      </c>
      <c r="EW316" s="52">
        <v>776</v>
      </c>
      <c r="EX316" s="52">
        <v>767</v>
      </c>
      <c r="EY316" s="52">
        <v>812</v>
      </c>
      <c r="EZ316" s="52">
        <v>775</v>
      </c>
      <c r="FA316" s="52">
        <v>820</v>
      </c>
      <c r="FB316" s="52">
        <v>810</v>
      </c>
      <c r="FC316" s="52">
        <v>796</v>
      </c>
      <c r="FD316" s="52">
        <v>810</v>
      </c>
      <c r="FE316" s="52">
        <v>739</v>
      </c>
      <c r="FF316" s="52">
        <v>726</v>
      </c>
      <c r="FG316" s="52">
        <v>640</v>
      </c>
      <c r="FH316" s="52">
        <v>628</v>
      </c>
      <c r="FI316" s="52">
        <v>642</v>
      </c>
      <c r="FJ316" s="52">
        <v>609</v>
      </c>
      <c r="FK316" s="52">
        <v>614</v>
      </c>
      <c r="FL316" s="52">
        <v>600</v>
      </c>
      <c r="FM316" s="52">
        <v>552</v>
      </c>
      <c r="FN316" s="52">
        <v>596</v>
      </c>
      <c r="FO316" s="52">
        <v>550</v>
      </c>
      <c r="FP316" s="52">
        <v>516</v>
      </c>
      <c r="FQ316" s="52">
        <v>542</v>
      </c>
      <c r="FR316" s="52">
        <v>604</v>
      </c>
      <c r="FS316" s="52">
        <v>574</v>
      </c>
      <c r="FT316" s="52">
        <v>639</v>
      </c>
      <c r="FU316" s="52">
        <v>697</v>
      </c>
      <c r="FV316" s="52">
        <v>498</v>
      </c>
      <c r="FW316" s="52">
        <v>524</v>
      </c>
      <c r="FX316" s="52">
        <v>518</v>
      </c>
      <c r="FY316" s="52">
        <v>458</v>
      </c>
      <c r="FZ316" s="52">
        <v>345</v>
      </c>
      <c r="GA316" s="52">
        <v>311</v>
      </c>
      <c r="GB316" s="52">
        <v>353</v>
      </c>
      <c r="GC316" s="52">
        <v>299</v>
      </c>
      <c r="GD316" s="52">
        <v>324</v>
      </c>
      <c r="GE316" s="52">
        <v>319</v>
      </c>
      <c r="GF316" s="52">
        <v>280</v>
      </c>
      <c r="GG316" s="52">
        <v>238</v>
      </c>
      <c r="GH316" s="52">
        <v>216</v>
      </c>
      <c r="GI316" s="52">
        <v>163</v>
      </c>
      <c r="GJ316" s="52">
        <v>179</v>
      </c>
      <c r="GK316" s="52">
        <v>172</v>
      </c>
      <c r="GL316" s="53">
        <v>697</v>
      </c>
    </row>
    <row r="317" spans="1:194" s="1" customFormat="1" hidden="1" x14ac:dyDescent="0.25">
      <c r="A317" s="31" t="s">
        <v>247</v>
      </c>
      <c r="B317" s="1" t="s">
        <v>548</v>
      </c>
      <c r="C317" s="30" t="str">
        <f t="shared" si="104"/>
        <v>LA England - Haringey</v>
      </c>
      <c r="D317" s="51">
        <f t="shared" si="95"/>
        <v>105036</v>
      </c>
      <c r="E317" s="51">
        <f t="shared" si="96"/>
        <v>101863</v>
      </c>
      <c r="F317" s="52">
        <f t="shared" si="97"/>
        <v>266357</v>
      </c>
      <c r="G317" s="52">
        <f t="shared" si="98"/>
        <v>135322</v>
      </c>
      <c r="H317" s="53">
        <f t="shared" si="99"/>
        <v>131035</v>
      </c>
      <c r="I317" s="53">
        <f t="shared" si="100"/>
        <v>105036</v>
      </c>
      <c r="J317" s="53">
        <f t="shared" si="101"/>
        <v>101863</v>
      </c>
      <c r="K317" s="50">
        <f t="shared" si="102"/>
        <v>30286</v>
      </c>
      <c r="L317" s="51">
        <f t="shared" si="103"/>
        <v>29172</v>
      </c>
      <c r="M317" s="52">
        <v>1815</v>
      </c>
      <c r="N317" s="52">
        <v>1722</v>
      </c>
      <c r="O317" s="52">
        <v>1832</v>
      </c>
      <c r="P317" s="52">
        <v>1720</v>
      </c>
      <c r="Q317" s="52">
        <v>1806</v>
      </c>
      <c r="R317" s="52">
        <v>1802</v>
      </c>
      <c r="S317" s="52">
        <v>1789</v>
      </c>
      <c r="T317" s="52">
        <v>1819</v>
      </c>
      <c r="U317" s="52">
        <v>1677</v>
      </c>
      <c r="V317" s="52">
        <v>1516</v>
      </c>
      <c r="W317" s="52">
        <v>1737</v>
      </c>
      <c r="X317" s="52">
        <v>1570</v>
      </c>
      <c r="Y317" s="52">
        <v>1548</v>
      </c>
      <c r="Z317" s="52">
        <v>1610</v>
      </c>
      <c r="AA317" s="52">
        <v>1725</v>
      </c>
      <c r="AB317" s="52">
        <v>1591</v>
      </c>
      <c r="AC317" s="52">
        <v>1540</v>
      </c>
      <c r="AD317" s="52">
        <v>1467</v>
      </c>
      <c r="AE317" s="52">
        <v>1391</v>
      </c>
      <c r="AF317" s="52">
        <v>1329</v>
      </c>
      <c r="AG317" s="52">
        <v>1339</v>
      </c>
      <c r="AH317" s="52">
        <v>1478</v>
      </c>
      <c r="AI317" s="52">
        <v>1692</v>
      </c>
      <c r="AJ317" s="52">
        <v>1910</v>
      </c>
      <c r="AK317" s="52">
        <v>2038</v>
      </c>
      <c r="AL317" s="52">
        <v>1991</v>
      </c>
      <c r="AM317" s="52">
        <v>2201</v>
      </c>
      <c r="AN317" s="52">
        <v>2077</v>
      </c>
      <c r="AO317" s="52">
        <v>2404</v>
      </c>
      <c r="AP317" s="52">
        <v>2530</v>
      </c>
      <c r="AQ317" s="52">
        <v>2582</v>
      </c>
      <c r="AR317" s="52">
        <v>2399</v>
      </c>
      <c r="AS317" s="52">
        <v>2679</v>
      </c>
      <c r="AT317" s="52">
        <v>2529</v>
      </c>
      <c r="AU317" s="52">
        <v>2658</v>
      </c>
      <c r="AV317" s="52">
        <v>2645</v>
      </c>
      <c r="AW317" s="52">
        <v>2708</v>
      </c>
      <c r="AX317" s="52">
        <v>2798</v>
      </c>
      <c r="AY317" s="52">
        <v>2472</v>
      </c>
      <c r="AZ317" s="52">
        <v>2764</v>
      </c>
      <c r="BA317" s="52">
        <v>2564</v>
      </c>
      <c r="BB317" s="52">
        <v>2548</v>
      </c>
      <c r="BC317" s="52">
        <v>2331</v>
      </c>
      <c r="BD317" s="52">
        <v>2318</v>
      </c>
      <c r="BE317" s="52">
        <v>2112</v>
      </c>
      <c r="BF317" s="52">
        <v>2065</v>
      </c>
      <c r="BG317" s="52">
        <v>2126</v>
      </c>
      <c r="BH317" s="52">
        <v>1922</v>
      </c>
      <c r="BI317" s="52">
        <v>1985</v>
      </c>
      <c r="BJ317" s="52">
        <v>2103</v>
      </c>
      <c r="BK317" s="52">
        <v>1715</v>
      </c>
      <c r="BL317" s="52">
        <v>1918</v>
      </c>
      <c r="BM317" s="52">
        <v>1782</v>
      </c>
      <c r="BN317" s="52">
        <v>1752</v>
      </c>
      <c r="BO317" s="52">
        <v>1746</v>
      </c>
      <c r="BP317" s="52">
        <v>1735</v>
      </c>
      <c r="BQ317" s="52">
        <v>1510</v>
      </c>
      <c r="BR317" s="52">
        <v>1516</v>
      </c>
      <c r="BS317" s="52">
        <v>1509</v>
      </c>
      <c r="BT317" s="52">
        <v>1249</v>
      </c>
      <c r="BU317" s="52">
        <v>1208</v>
      </c>
      <c r="BV317" s="52">
        <v>1140</v>
      </c>
      <c r="BW317" s="52">
        <v>962</v>
      </c>
      <c r="BX317" s="52">
        <v>1057</v>
      </c>
      <c r="BY317" s="52">
        <v>921</v>
      </c>
      <c r="BZ317" s="52">
        <v>952</v>
      </c>
      <c r="CA317" s="52">
        <v>861</v>
      </c>
      <c r="CB317" s="52">
        <v>854</v>
      </c>
      <c r="CC317" s="52">
        <v>778</v>
      </c>
      <c r="CD317" s="52">
        <v>717</v>
      </c>
      <c r="CE317" s="52">
        <v>699</v>
      </c>
      <c r="CF317" s="52">
        <v>700</v>
      </c>
      <c r="CG317" s="52">
        <v>694</v>
      </c>
      <c r="CH317" s="52">
        <v>652</v>
      </c>
      <c r="CI317" s="52">
        <v>544</v>
      </c>
      <c r="CJ317" s="52">
        <v>522</v>
      </c>
      <c r="CK317" s="52">
        <v>507</v>
      </c>
      <c r="CL317" s="52">
        <v>443</v>
      </c>
      <c r="CM317" s="52">
        <v>376</v>
      </c>
      <c r="CN317" s="52">
        <v>347</v>
      </c>
      <c r="CO317" s="52">
        <v>350</v>
      </c>
      <c r="CP317" s="52">
        <v>348</v>
      </c>
      <c r="CQ317" s="52">
        <v>342</v>
      </c>
      <c r="CR317" s="52">
        <v>370</v>
      </c>
      <c r="CS317" s="52">
        <v>269</v>
      </c>
      <c r="CT317" s="52">
        <v>230</v>
      </c>
      <c r="CU317" s="52">
        <v>215</v>
      </c>
      <c r="CV317" s="52">
        <v>164</v>
      </c>
      <c r="CW317" s="52">
        <v>189</v>
      </c>
      <c r="CX317" s="52">
        <v>132</v>
      </c>
      <c r="CY317" s="52">
        <v>373</v>
      </c>
      <c r="CZ317" s="52">
        <v>1678</v>
      </c>
      <c r="DA317" s="52">
        <v>1716</v>
      </c>
      <c r="DB317" s="52">
        <v>1700</v>
      </c>
      <c r="DC317" s="52">
        <v>1689</v>
      </c>
      <c r="DD317" s="52">
        <v>1748</v>
      </c>
      <c r="DE317" s="52">
        <v>1759</v>
      </c>
      <c r="DF317" s="52">
        <v>1739</v>
      </c>
      <c r="DG317" s="52">
        <v>1659</v>
      </c>
      <c r="DH317" s="52">
        <v>1720</v>
      </c>
      <c r="DI317" s="52">
        <v>1606</v>
      </c>
      <c r="DJ317" s="52">
        <v>1558</v>
      </c>
      <c r="DK317" s="52">
        <v>1595</v>
      </c>
      <c r="DL317" s="52">
        <v>1602</v>
      </c>
      <c r="DM317" s="52">
        <v>1482</v>
      </c>
      <c r="DN317" s="52">
        <v>1560</v>
      </c>
      <c r="DO317" s="52">
        <v>1394</v>
      </c>
      <c r="DP317" s="52">
        <v>1508</v>
      </c>
      <c r="DQ317" s="52">
        <v>1459</v>
      </c>
      <c r="DR317" s="52">
        <v>1421</v>
      </c>
      <c r="DS317" s="52">
        <v>1203</v>
      </c>
      <c r="DT317" s="52">
        <v>1255</v>
      </c>
      <c r="DU317" s="52">
        <v>1289</v>
      </c>
      <c r="DV317" s="52">
        <v>1571</v>
      </c>
      <c r="DW317" s="52">
        <v>1875</v>
      </c>
      <c r="DX317" s="52">
        <v>1919</v>
      </c>
      <c r="DY317" s="52">
        <v>1956</v>
      </c>
      <c r="DZ317" s="52">
        <v>2106</v>
      </c>
      <c r="EA317" s="52">
        <v>2152</v>
      </c>
      <c r="EB317" s="52">
        <v>2185</v>
      </c>
      <c r="EC317" s="52">
        <v>2120</v>
      </c>
      <c r="ED317" s="52">
        <v>2167</v>
      </c>
      <c r="EE317" s="52">
        <v>1994</v>
      </c>
      <c r="EF317" s="52">
        <v>2294</v>
      </c>
      <c r="EG317" s="52">
        <v>2058</v>
      </c>
      <c r="EH317" s="52">
        <v>2238</v>
      </c>
      <c r="EI317" s="52">
        <v>2230</v>
      </c>
      <c r="EJ317" s="52">
        <v>2262</v>
      </c>
      <c r="EK317" s="52">
        <v>2028</v>
      </c>
      <c r="EL317" s="52">
        <v>2382</v>
      </c>
      <c r="EM317" s="52">
        <v>2311</v>
      </c>
      <c r="EN317" s="52">
        <v>2200</v>
      </c>
      <c r="EO317" s="52">
        <v>2196</v>
      </c>
      <c r="EP317" s="52">
        <v>2086</v>
      </c>
      <c r="EQ317" s="52">
        <v>1941</v>
      </c>
      <c r="ER317" s="52">
        <v>1976</v>
      </c>
      <c r="ES317" s="52">
        <v>1942</v>
      </c>
      <c r="ET317" s="52">
        <v>1770</v>
      </c>
      <c r="EU317" s="52">
        <v>1871</v>
      </c>
      <c r="EV317" s="52">
        <v>1820</v>
      </c>
      <c r="EW317" s="52">
        <v>1890</v>
      </c>
      <c r="EX317" s="52">
        <v>1812</v>
      </c>
      <c r="EY317" s="52">
        <v>1831</v>
      </c>
      <c r="EZ317" s="52">
        <v>1738</v>
      </c>
      <c r="FA317" s="52">
        <v>1778</v>
      </c>
      <c r="FB317" s="52">
        <v>1784</v>
      </c>
      <c r="FC317" s="52">
        <v>1755</v>
      </c>
      <c r="FD317" s="52">
        <v>1705</v>
      </c>
      <c r="FE317" s="52">
        <v>1598</v>
      </c>
      <c r="FF317" s="52">
        <v>1498</v>
      </c>
      <c r="FG317" s="52">
        <v>1395</v>
      </c>
      <c r="FH317" s="52">
        <v>1479</v>
      </c>
      <c r="FI317" s="52">
        <v>1268</v>
      </c>
      <c r="FJ317" s="52">
        <v>1272</v>
      </c>
      <c r="FK317" s="52">
        <v>1117</v>
      </c>
      <c r="FL317" s="52">
        <v>1135</v>
      </c>
      <c r="FM317" s="52">
        <v>1105</v>
      </c>
      <c r="FN317" s="52">
        <v>979</v>
      </c>
      <c r="FO317" s="52">
        <v>951</v>
      </c>
      <c r="FP317" s="52">
        <v>939</v>
      </c>
      <c r="FQ317" s="52">
        <v>893</v>
      </c>
      <c r="FR317" s="52">
        <v>942</v>
      </c>
      <c r="FS317" s="52">
        <v>883</v>
      </c>
      <c r="FT317" s="52">
        <v>785</v>
      </c>
      <c r="FU317" s="52">
        <v>833</v>
      </c>
      <c r="FV317" s="52">
        <v>703</v>
      </c>
      <c r="FW317" s="52">
        <v>665</v>
      </c>
      <c r="FX317" s="52">
        <v>592</v>
      </c>
      <c r="FY317" s="52">
        <v>548</v>
      </c>
      <c r="FZ317" s="52">
        <v>489</v>
      </c>
      <c r="GA317" s="52">
        <v>477</v>
      </c>
      <c r="GB317" s="52">
        <v>502</v>
      </c>
      <c r="GC317" s="52">
        <v>437</v>
      </c>
      <c r="GD317" s="52">
        <v>426</v>
      </c>
      <c r="GE317" s="52">
        <v>401</v>
      </c>
      <c r="GF317" s="52">
        <v>411</v>
      </c>
      <c r="GG317" s="52">
        <v>309</v>
      </c>
      <c r="GH317" s="52">
        <v>251</v>
      </c>
      <c r="GI317" s="52">
        <v>273</v>
      </c>
      <c r="GJ317" s="52">
        <v>252</v>
      </c>
      <c r="GK317" s="52">
        <v>222</v>
      </c>
      <c r="GL317" s="53">
        <v>722</v>
      </c>
    </row>
    <row r="318" spans="1:194" s="1" customFormat="1" hidden="1" x14ac:dyDescent="0.25">
      <c r="A318" s="31" t="s">
        <v>247</v>
      </c>
      <c r="B318" s="1" t="s">
        <v>549</v>
      </c>
      <c r="C318" s="30" t="str">
        <f t="shared" si="104"/>
        <v>LA England - Harlow</v>
      </c>
      <c r="D318" s="51">
        <f t="shared" si="95"/>
        <v>31194</v>
      </c>
      <c r="E318" s="51">
        <f t="shared" si="96"/>
        <v>34217</v>
      </c>
      <c r="F318" s="52">
        <f t="shared" si="97"/>
        <v>87280</v>
      </c>
      <c r="G318" s="52">
        <f t="shared" si="98"/>
        <v>42379</v>
      </c>
      <c r="H318" s="53">
        <f t="shared" si="99"/>
        <v>44901</v>
      </c>
      <c r="I318" s="53">
        <f t="shared" si="100"/>
        <v>31194</v>
      </c>
      <c r="J318" s="53">
        <f t="shared" si="101"/>
        <v>34217</v>
      </c>
      <c r="K318" s="50">
        <f t="shared" si="102"/>
        <v>11185</v>
      </c>
      <c r="L318" s="51">
        <f t="shared" si="103"/>
        <v>10684</v>
      </c>
      <c r="M318" s="52">
        <v>572</v>
      </c>
      <c r="N318" s="52">
        <v>617</v>
      </c>
      <c r="O318" s="52">
        <v>638</v>
      </c>
      <c r="P318" s="52">
        <v>682</v>
      </c>
      <c r="Q318" s="52">
        <v>690</v>
      </c>
      <c r="R318" s="52">
        <v>713</v>
      </c>
      <c r="S318" s="52">
        <v>707</v>
      </c>
      <c r="T318" s="52">
        <v>760</v>
      </c>
      <c r="U318" s="52">
        <v>665</v>
      </c>
      <c r="V318" s="52">
        <v>649</v>
      </c>
      <c r="W318" s="52">
        <v>628</v>
      </c>
      <c r="X318" s="52">
        <v>607</v>
      </c>
      <c r="Y318" s="52">
        <v>623</v>
      </c>
      <c r="Z318" s="52">
        <v>588</v>
      </c>
      <c r="AA318" s="52">
        <v>565</v>
      </c>
      <c r="AB318" s="52">
        <v>500</v>
      </c>
      <c r="AC318" s="52">
        <v>529</v>
      </c>
      <c r="AD318" s="52">
        <v>452</v>
      </c>
      <c r="AE318" s="52">
        <v>496</v>
      </c>
      <c r="AF318" s="52">
        <v>342</v>
      </c>
      <c r="AG318" s="52">
        <v>397</v>
      </c>
      <c r="AH318" s="52">
        <v>474</v>
      </c>
      <c r="AI318" s="52">
        <v>499</v>
      </c>
      <c r="AJ318" s="52">
        <v>478</v>
      </c>
      <c r="AK318" s="52">
        <v>487</v>
      </c>
      <c r="AL318" s="52">
        <v>550</v>
      </c>
      <c r="AM318" s="52">
        <v>608</v>
      </c>
      <c r="AN318" s="52">
        <v>540</v>
      </c>
      <c r="AO318" s="52">
        <v>515</v>
      </c>
      <c r="AP318" s="52">
        <v>495</v>
      </c>
      <c r="AQ318" s="52">
        <v>521</v>
      </c>
      <c r="AR318" s="52">
        <v>662</v>
      </c>
      <c r="AS318" s="52">
        <v>591</v>
      </c>
      <c r="AT318" s="52">
        <v>695</v>
      </c>
      <c r="AU318" s="52">
        <v>658</v>
      </c>
      <c r="AV318" s="52">
        <v>633</v>
      </c>
      <c r="AW318" s="52">
        <v>622</v>
      </c>
      <c r="AX318" s="52">
        <v>627</v>
      </c>
      <c r="AY318" s="52">
        <v>650</v>
      </c>
      <c r="AZ318" s="52">
        <v>641</v>
      </c>
      <c r="BA318" s="52">
        <v>637</v>
      </c>
      <c r="BB318" s="52">
        <v>594</v>
      </c>
      <c r="BC318" s="52">
        <v>526</v>
      </c>
      <c r="BD318" s="52">
        <v>577</v>
      </c>
      <c r="BE318" s="52">
        <v>533</v>
      </c>
      <c r="BF318" s="52">
        <v>530</v>
      </c>
      <c r="BG318" s="52">
        <v>514</v>
      </c>
      <c r="BH318" s="52">
        <v>521</v>
      </c>
      <c r="BI318" s="52">
        <v>503</v>
      </c>
      <c r="BJ318" s="52">
        <v>537</v>
      </c>
      <c r="BK318" s="52">
        <v>494</v>
      </c>
      <c r="BL318" s="52">
        <v>544</v>
      </c>
      <c r="BM318" s="52">
        <v>520</v>
      </c>
      <c r="BN318" s="52">
        <v>598</v>
      </c>
      <c r="BO318" s="52">
        <v>584</v>
      </c>
      <c r="BP318" s="52">
        <v>554</v>
      </c>
      <c r="BQ318" s="52">
        <v>537</v>
      </c>
      <c r="BR318" s="52">
        <v>544</v>
      </c>
      <c r="BS318" s="52">
        <v>562</v>
      </c>
      <c r="BT318" s="52">
        <v>487</v>
      </c>
      <c r="BU318" s="52">
        <v>537</v>
      </c>
      <c r="BV318" s="52">
        <v>443</v>
      </c>
      <c r="BW318" s="52">
        <v>470</v>
      </c>
      <c r="BX318" s="52">
        <v>399</v>
      </c>
      <c r="BY318" s="52">
        <v>474</v>
      </c>
      <c r="BZ318" s="52">
        <v>401</v>
      </c>
      <c r="CA318" s="52">
        <v>367</v>
      </c>
      <c r="CB318" s="52">
        <v>351</v>
      </c>
      <c r="CC318" s="52">
        <v>341</v>
      </c>
      <c r="CD318" s="52">
        <v>310</v>
      </c>
      <c r="CE318" s="52">
        <v>312</v>
      </c>
      <c r="CF318" s="52">
        <v>296</v>
      </c>
      <c r="CG318" s="52">
        <v>332</v>
      </c>
      <c r="CH318" s="52">
        <v>361</v>
      </c>
      <c r="CI318" s="52">
        <v>221</v>
      </c>
      <c r="CJ318" s="52">
        <v>244</v>
      </c>
      <c r="CK318" s="52">
        <v>211</v>
      </c>
      <c r="CL318" s="52">
        <v>221</v>
      </c>
      <c r="CM318" s="52">
        <v>206</v>
      </c>
      <c r="CN318" s="52">
        <v>161</v>
      </c>
      <c r="CO318" s="52">
        <v>170</v>
      </c>
      <c r="CP318" s="52">
        <v>181</v>
      </c>
      <c r="CQ318" s="52">
        <v>148</v>
      </c>
      <c r="CR318" s="52">
        <v>146</v>
      </c>
      <c r="CS318" s="52">
        <v>126</v>
      </c>
      <c r="CT318" s="52">
        <v>101</v>
      </c>
      <c r="CU318" s="52">
        <v>124</v>
      </c>
      <c r="CV318" s="52">
        <v>89</v>
      </c>
      <c r="CW318" s="52">
        <v>64</v>
      </c>
      <c r="CX318" s="52">
        <v>76</v>
      </c>
      <c r="CY318" s="52">
        <v>234</v>
      </c>
      <c r="CZ318" s="52">
        <v>597</v>
      </c>
      <c r="DA318" s="52">
        <v>612</v>
      </c>
      <c r="DB318" s="52">
        <v>623</v>
      </c>
      <c r="DC318" s="52">
        <v>681</v>
      </c>
      <c r="DD318" s="52">
        <v>621</v>
      </c>
      <c r="DE318" s="52">
        <v>656</v>
      </c>
      <c r="DF318" s="52">
        <v>726</v>
      </c>
      <c r="DG318" s="52">
        <v>684</v>
      </c>
      <c r="DH318" s="52">
        <v>673</v>
      </c>
      <c r="DI318" s="52">
        <v>611</v>
      </c>
      <c r="DJ318" s="52">
        <v>603</v>
      </c>
      <c r="DK318" s="52">
        <v>570</v>
      </c>
      <c r="DL318" s="52">
        <v>622</v>
      </c>
      <c r="DM318" s="52">
        <v>510</v>
      </c>
      <c r="DN318" s="52">
        <v>452</v>
      </c>
      <c r="DO318" s="52">
        <v>505</v>
      </c>
      <c r="DP318" s="52">
        <v>483</v>
      </c>
      <c r="DQ318" s="52">
        <v>455</v>
      </c>
      <c r="DR318" s="52">
        <v>438</v>
      </c>
      <c r="DS318" s="52">
        <v>354</v>
      </c>
      <c r="DT318" s="52">
        <v>318</v>
      </c>
      <c r="DU318" s="52">
        <v>360</v>
      </c>
      <c r="DV318" s="52">
        <v>406</v>
      </c>
      <c r="DW318" s="52">
        <v>447</v>
      </c>
      <c r="DX318" s="52">
        <v>494</v>
      </c>
      <c r="DY318" s="52">
        <v>497</v>
      </c>
      <c r="DZ318" s="52">
        <v>588</v>
      </c>
      <c r="EA318" s="52">
        <v>540</v>
      </c>
      <c r="EB318" s="52">
        <v>614</v>
      </c>
      <c r="EC318" s="52">
        <v>667</v>
      </c>
      <c r="ED318" s="52">
        <v>680</v>
      </c>
      <c r="EE318" s="52">
        <v>656</v>
      </c>
      <c r="EF318" s="52">
        <v>736</v>
      </c>
      <c r="EG318" s="52">
        <v>706</v>
      </c>
      <c r="EH318" s="52">
        <v>630</v>
      </c>
      <c r="EI318" s="52">
        <v>779</v>
      </c>
      <c r="EJ318" s="52">
        <v>718</v>
      </c>
      <c r="EK318" s="52">
        <v>715</v>
      </c>
      <c r="EL318" s="52">
        <v>651</v>
      </c>
      <c r="EM318" s="52">
        <v>670</v>
      </c>
      <c r="EN318" s="52">
        <v>623</v>
      </c>
      <c r="EO318" s="52">
        <v>679</v>
      </c>
      <c r="EP318" s="52">
        <v>533</v>
      </c>
      <c r="EQ318" s="52">
        <v>512</v>
      </c>
      <c r="ER318" s="52">
        <v>564</v>
      </c>
      <c r="ES318" s="52">
        <v>576</v>
      </c>
      <c r="ET318" s="52">
        <v>483</v>
      </c>
      <c r="EU318" s="52">
        <v>539</v>
      </c>
      <c r="EV318" s="52">
        <v>596</v>
      </c>
      <c r="EW318" s="52">
        <v>566</v>
      </c>
      <c r="EX318" s="52">
        <v>602</v>
      </c>
      <c r="EY318" s="52">
        <v>584</v>
      </c>
      <c r="EZ318" s="52">
        <v>598</v>
      </c>
      <c r="FA318" s="52">
        <v>573</v>
      </c>
      <c r="FB318" s="52">
        <v>594</v>
      </c>
      <c r="FC318" s="52">
        <v>609</v>
      </c>
      <c r="FD318" s="52">
        <v>564</v>
      </c>
      <c r="FE318" s="52">
        <v>559</v>
      </c>
      <c r="FF318" s="52">
        <v>550</v>
      </c>
      <c r="FG318" s="52">
        <v>556</v>
      </c>
      <c r="FH318" s="52">
        <v>524</v>
      </c>
      <c r="FI318" s="52">
        <v>529</v>
      </c>
      <c r="FJ318" s="52">
        <v>499</v>
      </c>
      <c r="FK318" s="52">
        <v>451</v>
      </c>
      <c r="FL318" s="52">
        <v>468</v>
      </c>
      <c r="FM318" s="52">
        <v>412</v>
      </c>
      <c r="FN318" s="52">
        <v>413</v>
      </c>
      <c r="FO318" s="52">
        <v>425</v>
      </c>
      <c r="FP318" s="52">
        <v>358</v>
      </c>
      <c r="FQ318" s="52">
        <v>358</v>
      </c>
      <c r="FR318" s="52">
        <v>390</v>
      </c>
      <c r="FS318" s="52">
        <v>337</v>
      </c>
      <c r="FT318" s="52">
        <v>398</v>
      </c>
      <c r="FU318" s="52">
        <v>389</v>
      </c>
      <c r="FV318" s="52">
        <v>334</v>
      </c>
      <c r="FW318" s="52">
        <v>305</v>
      </c>
      <c r="FX318" s="52">
        <v>304</v>
      </c>
      <c r="FY318" s="52">
        <v>299</v>
      </c>
      <c r="FZ318" s="52">
        <v>247</v>
      </c>
      <c r="GA318" s="52">
        <v>219</v>
      </c>
      <c r="GB318" s="52">
        <v>245</v>
      </c>
      <c r="GC318" s="52">
        <v>247</v>
      </c>
      <c r="GD318" s="52">
        <v>244</v>
      </c>
      <c r="GE318" s="52">
        <v>189</v>
      </c>
      <c r="GF318" s="52">
        <v>198</v>
      </c>
      <c r="GG318" s="52">
        <v>208</v>
      </c>
      <c r="GH318" s="52">
        <v>189</v>
      </c>
      <c r="GI318" s="52">
        <v>155</v>
      </c>
      <c r="GJ318" s="52">
        <v>147</v>
      </c>
      <c r="GK318" s="52">
        <v>134</v>
      </c>
      <c r="GL318" s="53">
        <v>478</v>
      </c>
    </row>
    <row r="319" spans="1:194" s="1" customFormat="1" hidden="1" x14ac:dyDescent="0.25">
      <c r="A319" s="31" t="s">
        <v>247</v>
      </c>
      <c r="B319" s="1" t="s">
        <v>550</v>
      </c>
      <c r="C319" s="30" t="str">
        <f t="shared" si="104"/>
        <v>LA England - Harrogate</v>
      </c>
      <c r="D319" s="51">
        <f t="shared" si="95"/>
        <v>61918</v>
      </c>
      <c r="E319" s="51">
        <f t="shared" si="96"/>
        <v>66477</v>
      </c>
      <c r="F319" s="52">
        <f t="shared" si="97"/>
        <v>161545</v>
      </c>
      <c r="G319" s="52">
        <f t="shared" si="98"/>
        <v>79180</v>
      </c>
      <c r="H319" s="53">
        <f t="shared" si="99"/>
        <v>82365</v>
      </c>
      <c r="I319" s="53">
        <f t="shared" si="100"/>
        <v>61918</v>
      </c>
      <c r="J319" s="53">
        <f t="shared" si="101"/>
        <v>66477</v>
      </c>
      <c r="K319" s="50">
        <f t="shared" si="102"/>
        <v>17262</v>
      </c>
      <c r="L319" s="51">
        <f t="shared" si="103"/>
        <v>15888</v>
      </c>
      <c r="M319" s="52">
        <v>646</v>
      </c>
      <c r="N319" s="52">
        <v>718</v>
      </c>
      <c r="O319" s="52">
        <v>741</v>
      </c>
      <c r="P319" s="52">
        <v>822</v>
      </c>
      <c r="Q319" s="52">
        <v>914</v>
      </c>
      <c r="R319" s="52">
        <v>835</v>
      </c>
      <c r="S319" s="52">
        <v>906</v>
      </c>
      <c r="T319" s="52">
        <v>855</v>
      </c>
      <c r="U319" s="52">
        <v>907</v>
      </c>
      <c r="V319" s="52">
        <v>1028</v>
      </c>
      <c r="W319" s="52">
        <v>1044</v>
      </c>
      <c r="X319" s="52">
        <v>1008</v>
      </c>
      <c r="Y319" s="52">
        <v>1038</v>
      </c>
      <c r="Z319" s="52">
        <v>1024</v>
      </c>
      <c r="AA319" s="52">
        <v>1009</v>
      </c>
      <c r="AB319" s="52">
        <v>1005</v>
      </c>
      <c r="AC319" s="52">
        <v>1109</v>
      </c>
      <c r="AD319" s="52">
        <v>1653</v>
      </c>
      <c r="AE319" s="52">
        <v>861</v>
      </c>
      <c r="AF319" s="52">
        <v>605</v>
      </c>
      <c r="AG319" s="52">
        <v>493</v>
      </c>
      <c r="AH319" s="52">
        <v>563</v>
      </c>
      <c r="AI319" s="52">
        <v>600</v>
      </c>
      <c r="AJ319" s="52">
        <v>829</v>
      </c>
      <c r="AK319" s="52">
        <v>659</v>
      </c>
      <c r="AL319" s="52">
        <v>690</v>
      </c>
      <c r="AM319" s="52">
        <v>315</v>
      </c>
      <c r="AN319" s="52">
        <v>753</v>
      </c>
      <c r="AO319" s="52">
        <v>825</v>
      </c>
      <c r="AP319" s="52">
        <v>906</v>
      </c>
      <c r="AQ319" s="52">
        <v>823</v>
      </c>
      <c r="AR319" s="52">
        <v>774</v>
      </c>
      <c r="AS319" s="52">
        <v>814</v>
      </c>
      <c r="AT319" s="52">
        <v>760</v>
      </c>
      <c r="AU319" s="52">
        <v>849</v>
      </c>
      <c r="AV319" s="52">
        <v>764</v>
      </c>
      <c r="AW319" s="52">
        <v>862</v>
      </c>
      <c r="AX319" s="52">
        <v>883</v>
      </c>
      <c r="AY319" s="52">
        <v>899</v>
      </c>
      <c r="AZ319" s="52">
        <v>984</v>
      </c>
      <c r="BA319" s="52">
        <v>931</v>
      </c>
      <c r="BB319" s="52">
        <v>901</v>
      </c>
      <c r="BC319" s="52">
        <v>860</v>
      </c>
      <c r="BD319" s="52">
        <v>842</v>
      </c>
      <c r="BE319" s="52">
        <v>956</v>
      </c>
      <c r="BF319" s="52">
        <v>943</v>
      </c>
      <c r="BG319" s="52">
        <v>1071</v>
      </c>
      <c r="BH319" s="52">
        <v>1049</v>
      </c>
      <c r="BI319" s="52">
        <v>1207</v>
      </c>
      <c r="BJ319" s="52">
        <v>1215</v>
      </c>
      <c r="BK319" s="52">
        <v>1230</v>
      </c>
      <c r="BL319" s="52">
        <v>1234</v>
      </c>
      <c r="BM319" s="52">
        <v>1248</v>
      </c>
      <c r="BN319" s="52">
        <v>1298</v>
      </c>
      <c r="BO319" s="52">
        <v>1233</v>
      </c>
      <c r="BP319" s="52">
        <v>1287</v>
      </c>
      <c r="BQ319" s="52">
        <v>1308</v>
      </c>
      <c r="BR319" s="52">
        <v>1290</v>
      </c>
      <c r="BS319" s="52">
        <v>1271</v>
      </c>
      <c r="BT319" s="52">
        <v>1224</v>
      </c>
      <c r="BU319" s="52">
        <v>1133</v>
      </c>
      <c r="BV319" s="52">
        <v>1157</v>
      </c>
      <c r="BW319" s="52">
        <v>1045</v>
      </c>
      <c r="BX319" s="52">
        <v>1098</v>
      </c>
      <c r="BY319" s="52">
        <v>1028</v>
      </c>
      <c r="BZ319" s="52">
        <v>996</v>
      </c>
      <c r="CA319" s="52">
        <v>962</v>
      </c>
      <c r="CB319" s="52">
        <v>930</v>
      </c>
      <c r="CC319" s="52">
        <v>870</v>
      </c>
      <c r="CD319" s="52">
        <v>820</v>
      </c>
      <c r="CE319" s="52">
        <v>901</v>
      </c>
      <c r="CF319" s="52">
        <v>944</v>
      </c>
      <c r="CG319" s="52">
        <v>1049</v>
      </c>
      <c r="CH319" s="52">
        <v>1161</v>
      </c>
      <c r="CI319" s="52">
        <v>835</v>
      </c>
      <c r="CJ319" s="52">
        <v>819</v>
      </c>
      <c r="CK319" s="52">
        <v>770</v>
      </c>
      <c r="CL319" s="52">
        <v>661</v>
      </c>
      <c r="CM319" s="52">
        <v>596</v>
      </c>
      <c r="CN319" s="52">
        <v>518</v>
      </c>
      <c r="CO319" s="52">
        <v>569</v>
      </c>
      <c r="CP319" s="52">
        <v>512</v>
      </c>
      <c r="CQ319" s="52">
        <v>509</v>
      </c>
      <c r="CR319" s="52">
        <v>425</v>
      </c>
      <c r="CS319" s="52">
        <v>437</v>
      </c>
      <c r="CT319" s="52">
        <v>347</v>
      </c>
      <c r="CU319" s="52">
        <v>298</v>
      </c>
      <c r="CV319" s="52">
        <v>281</v>
      </c>
      <c r="CW319" s="52">
        <v>251</v>
      </c>
      <c r="CX319" s="52">
        <v>196</v>
      </c>
      <c r="CY319" s="52">
        <v>691</v>
      </c>
      <c r="CZ319" s="52">
        <v>627</v>
      </c>
      <c r="DA319" s="52">
        <v>666</v>
      </c>
      <c r="DB319" s="52">
        <v>770</v>
      </c>
      <c r="DC319" s="52">
        <v>771</v>
      </c>
      <c r="DD319" s="52">
        <v>768</v>
      </c>
      <c r="DE319" s="52">
        <v>862</v>
      </c>
      <c r="DF319" s="52">
        <v>841</v>
      </c>
      <c r="DG319" s="52">
        <v>921</v>
      </c>
      <c r="DH319" s="52">
        <v>907</v>
      </c>
      <c r="DI319" s="52">
        <v>942</v>
      </c>
      <c r="DJ319" s="52">
        <v>974</v>
      </c>
      <c r="DK319" s="52">
        <v>969</v>
      </c>
      <c r="DL319" s="52">
        <v>988</v>
      </c>
      <c r="DM319" s="52">
        <v>1019</v>
      </c>
      <c r="DN319" s="52">
        <v>980</v>
      </c>
      <c r="DO319" s="52">
        <v>956</v>
      </c>
      <c r="DP319" s="52">
        <v>928</v>
      </c>
      <c r="DQ319" s="52">
        <v>999</v>
      </c>
      <c r="DR319" s="52">
        <v>856</v>
      </c>
      <c r="DS319" s="52">
        <v>377</v>
      </c>
      <c r="DT319" s="52">
        <v>356</v>
      </c>
      <c r="DU319" s="52">
        <v>372</v>
      </c>
      <c r="DV319" s="52">
        <v>528</v>
      </c>
      <c r="DW319" s="52">
        <v>661</v>
      </c>
      <c r="DX319" s="52">
        <v>691</v>
      </c>
      <c r="DY319" s="52">
        <v>678</v>
      </c>
      <c r="DZ319" s="52">
        <v>632</v>
      </c>
      <c r="EA319" s="52">
        <v>722</v>
      </c>
      <c r="EB319" s="52">
        <v>644</v>
      </c>
      <c r="EC319" s="52">
        <v>776</v>
      </c>
      <c r="ED319" s="52">
        <v>776</v>
      </c>
      <c r="EE319" s="52">
        <v>710</v>
      </c>
      <c r="EF319" s="52">
        <v>786</v>
      </c>
      <c r="EG319" s="52">
        <v>826</v>
      </c>
      <c r="EH319" s="52">
        <v>897</v>
      </c>
      <c r="EI319" s="52">
        <v>888</v>
      </c>
      <c r="EJ319" s="52">
        <v>899</v>
      </c>
      <c r="EK319" s="52">
        <v>855</v>
      </c>
      <c r="EL319" s="52">
        <v>936</v>
      </c>
      <c r="EM319" s="52">
        <v>972</v>
      </c>
      <c r="EN319" s="52">
        <v>993</v>
      </c>
      <c r="EO319" s="52">
        <v>1034</v>
      </c>
      <c r="EP319" s="52">
        <v>948</v>
      </c>
      <c r="EQ319" s="52">
        <v>930</v>
      </c>
      <c r="ER319" s="52">
        <v>1062</v>
      </c>
      <c r="ES319" s="52">
        <v>1007</v>
      </c>
      <c r="ET319" s="52">
        <v>1107</v>
      </c>
      <c r="EU319" s="52">
        <v>1132</v>
      </c>
      <c r="EV319" s="52">
        <v>1199</v>
      </c>
      <c r="EW319" s="52">
        <v>1297</v>
      </c>
      <c r="EX319" s="52">
        <v>1253</v>
      </c>
      <c r="EY319" s="52">
        <v>1298</v>
      </c>
      <c r="EZ319" s="52">
        <v>1303</v>
      </c>
      <c r="FA319" s="52">
        <v>1398</v>
      </c>
      <c r="FB319" s="52">
        <v>1365</v>
      </c>
      <c r="FC319" s="52">
        <v>1428</v>
      </c>
      <c r="FD319" s="52">
        <v>1360</v>
      </c>
      <c r="FE319" s="52">
        <v>1319</v>
      </c>
      <c r="FF319" s="52">
        <v>1244</v>
      </c>
      <c r="FG319" s="52">
        <v>1220</v>
      </c>
      <c r="FH319" s="52">
        <v>1179</v>
      </c>
      <c r="FI319" s="52">
        <v>1197</v>
      </c>
      <c r="FJ319" s="52">
        <v>1137</v>
      </c>
      <c r="FK319" s="52">
        <v>1035</v>
      </c>
      <c r="FL319" s="52">
        <v>1085</v>
      </c>
      <c r="FM319" s="52">
        <v>999</v>
      </c>
      <c r="FN319" s="52">
        <v>1005</v>
      </c>
      <c r="FO319" s="52">
        <v>951</v>
      </c>
      <c r="FP319" s="52">
        <v>990</v>
      </c>
      <c r="FQ319" s="52">
        <v>1078</v>
      </c>
      <c r="FR319" s="52">
        <v>962</v>
      </c>
      <c r="FS319" s="52">
        <v>1071</v>
      </c>
      <c r="FT319" s="52">
        <v>1107</v>
      </c>
      <c r="FU319" s="52">
        <v>1189</v>
      </c>
      <c r="FV319" s="52">
        <v>910</v>
      </c>
      <c r="FW319" s="52">
        <v>955</v>
      </c>
      <c r="FX319" s="52">
        <v>829</v>
      </c>
      <c r="FY319" s="52">
        <v>775</v>
      </c>
      <c r="FZ319" s="52">
        <v>732</v>
      </c>
      <c r="GA319" s="52">
        <v>699</v>
      </c>
      <c r="GB319" s="52">
        <v>677</v>
      </c>
      <c r="GC319" s="52">
        <v>671</v>
      </c>
      <c r="GD319" s="52">
        <v>657</v>
      </c>
      <c r="GE319" s="52">
        <v>583</v>
      </c>
      <c r="GF319" s="52">
        <v>537</v>
      </c>
      <c r="GG319" s="52">
        <v>516</v>
      </c>
      <c r="GH319" s="52">
        <v>488</v>
      </c>
      <c r="GI319" s="52">
        <v>394</v>
      </c>
      <c r="GJ319" s="52">
        <v>371</v>
      </c>
      <c r="GK319" s="52">
        <v>352</v>
      </c>
      <c r="GL319" s="53">
        <v>1611</v>
      </c>
    </row>
    <row r="320" spans="1:194" s="1" customFormat="1" hidden="1" x14ac:dyDescent="0.25">
      <c r="A320" s="31" t="s">
        <v>247</v>
      </c>
      <c r="B320" s="1" t="s">
        <v>551</v>
      </c>
      <c r="C320" s="30" t="str">
        <f t="shared" si="104"/>
        <v>LA England - Harrow</v>
      </c>
      <c r="D320" s="51">
        <f t="shared" si="95"/>
        <v>95968</v>
      </c>
      <c r="E320" s="51">
        <f t="shared" si="96"/>
        <v>96399</v>
      </c>
      <c r="F320" s="52">
        <f t="shared" si="97"/>
        <v>252338</v>
      </c>
      <c r="G320" s="52">
        <f t="shared" si="98"/>
        <v>126802</v>
      </c>
      <c r="H320" s="53">
        <f t="shared" si="99"/>
        <v>125536</v>
      </c>
      <c r="I320" s="53">
        <f t="shared" si="100"/>
        <v>95968</v>
      </c>
      <c r="J320" s="53">
        <f t="shared" si="101"/>
        <v>96399</v>
      </c>
      <c r="K320" s="50">
        <f t="shared" si="102"/>
        <v>30834</v>
      </c>
      <c r="L320" s="51">
        <f t="shared" si="103"/>
        <v>29137</v>
      </c>
      <c r="M320" s="52">
        <v>1786</v>
      </c>
      <c r="N320" s="52">
        <v>1813</v>
      </c>
      <c r="O320" s="52">
        <v>1810</v>
      </c>
      <c r="P320" s="52">
        <v>1786</v>
      </c>
      <c r="Q320" s="52">
        <v>1841</v>
      </c>
      <c r="R320" s="52">
        <v>1739</v>
      </c>
      <c r="S320" s="52">
        <v>1839</v>
      </c>
      <c r="T320" s="52">
        <v>1803</v>
      </c>
      <c r="U320" s="52">
        <v>1879</v>
      </c>
      <c r="V320" s="52">
        <v>1622</v>
      </c>
      <c r="W320" s="52">
        <v>1580</v>
      </c>
      <c r="X320" s="52">
        <v>1644</v>
      </c>
      <c r="Y320" s="52">
        <v>1592</v>
      </c>
      <c r="Z320" s="52">
        <v>1562</v>
      </c>
      <c r="AA320" s="52">
        <v>1676</v>
      </c>
      <c r="AB320" s="52">
        <v>1586</v>
      </c>
      <c r="AC320" s="52">
        <v>1653</v>
      </c>
      <c r="AD320" s="52">
        <v>1623</v>
      </c>
      <c r="AE320" s="52">
        <v>1555</v>
      </c>
      <c r="AF320" s="52">
        <v>1025</v>
      </c>
      <c r="AG320" s="52">
        <v>1056</v>
      </c>
      <c r="AH320" s="52">
        <v>1307</v>
      </c>
      <c r="AI320" s="52">
        <v>1461</v>
      </c>
      <c r="AJ320" s="52">
        <v>1559</v>
      </c>
      <c r="AK320" s="52">
        <v>1592</v>
      </c>
      <c r="AL320" s="52">
        <v>1729</v>
      </c>
      <c r="AM320" s="52">
        <v>1843</v>
      </c>
      <c r="AN320" s="52">
        <v>1676</v>
      </c>
      <c r="AO320" s="52">
        <v>1696</v>
      </c>
      <c r="AP320" s="52">
        <v>1958</v>
      </c>
      <c r="AQ320" s="52">
        <v>1902</v>
      </c>
      <c r="AR320" s="52">
        <v>2028</v>
      </c>
      <c r="AS320" s="52">
        <v>2078</v>
      </c>
      <c r="AT320" s="52">
        <v>1929</v>
      </c>
      <c r="AU320" s="52">
        <v>1994</v>
      </c>
      <c r="AV320" s="52">
        <v>2058</v>
      </c>
      <c r="AW320" s="52">
        <v>1875</v>
      </c>
      <c r="AX320" s="52">
        <v>1874</v>
      </c>
      <c r="AY320" s="52">
        <v>1833</v>
      </c>
      <c r="AZ320" s="52">
        <v>1930</v>
      </c>
      <c r="BA320" s="52">
        <v>1893</v>
      </c>
      <c r="BB320" s="52">
        <v>1968</v>
      </c>
      <c r="BC320" s="52">
        <v>1798</v>
      </c>
      <c r="BD320" s="52">
        <v>1903</v>
      </c>
      <c r="BE320" s="52">
        <v>1688</v>
      </c>
      <c r="BF320" s="52">
        <v>1682</v>
      </c>
      <c r="BG320" s="52">
        <v>1571</v>
      </c>
      <c r="BH320" s="52">
        <v>1808</v>
      </c>
      <c r="BI320" s="52">
        <v>1624</v>
      </c>
      <c r="BJ320" s="52">
        <v>1562</v>
      </c>
      <c r="BK320" s="52">
        <v>1542</v>
      </c>
      <c r="BL320" s="52">
        <v>1517</v>
      </c>
      <c r="BM320" s="52">
        <v>1476</v>
      </c>
      <c r="BN320" s="52">
        <v>1538</v>
      </c>
      <c r="BO320" s="52">
        <v>1415</v>
      </c>
      <c r="BP320" s="52">
        <v>1544</v>
      </c>
      <c r="BQ320" s="52">
        <v>1568</v>
      </c>
      <c r="BR320" s="52">
        <v>1498</v>
      </c>
      <c r="BS320" s="52">
        <v>1507</v>
      </c>
      <c r="BT320" s="52">
        <v>1412</v>
      </c>
      <c r="BU320" s="52">
        <v>1454</v>
      </c>
      <c r="BV320" s="52">
        <v>1337</v>
      </c>
      <c r="BW320" s="52">
        <v>1251</v>
      </c>
      <c r="BX320" s="52">
        <v>1363</v>
      </c>
      <c r="BY320" s="52">
        <v>1364</v>
      </c>
      <c r="BZ320" s="52">
        <v>1205</v>
      </c>
      <c r="CA320" s="52">
        <v>1138</v>
      </c>
      <c r="CB320" s="52">
        <v>1175</v>
      </c>
      <c r="CC320" s="52">
        <v>1049</v>
      </c>
      <c r="CD320" s="52">
        <v>1039</v>
      </c>
      <c r="CE320" s="52">
        <v>1006</v>
      </c>
      <c r="CF320" s="52">
        <v>945</v>
      </c>
      <c r="CG320" s="52">
        <v>977</v>
      </c>
      <c r="CH320" s="52">
        <v>931</v>
      </c>
      <c r="CI320" s="52">
        <v>835</v>
      </c>
      <c r="CJ320" s="52">
        <v>740</v>
      </c>
      <c r="CK320" s="52">
        <v>765</v>
      </c>
      <c r="CL320" s="52">
        <v>629</v>
      </c>
      <c r="CM320" s="52">
        <v>595</v>
      </c>
      <c r="CN320" s="52">
        <v>516</v>
      </c>
      <c r="CO320" s="52">
        <v>592</v>
      </c>
      <c r="CP320" s="52">
        <v>579</v>
      </c>
      <c r="CQ320" s="52">
        <v>541</v>
      </c>
      <c r="CR320" s="52">
        <v>470</v>
      </c>
      <c r="CS320" s="52">
        <v>500</v>
      </c>
      <c r="CT320" s="52">
        <v>400</v>
      </c>
      <c r="CU320" s="52">
        <v>377</v>
      </c>
      <c r="CV320" s="52">
        <v>328</v>
      </c>
      <c r="CW320" s="52">
        <v>273</v>
      </c>
      <c r="CX320" s="52">
        <v>214</v>
      </c>
      <c r="CY320" s="52">
        <v>908</v>
      </c>
      <c r="CZ320" s="52">
        <v>1676</v>
      </c>
      <c r="DA320" s="52">
        <v>1721</v>
      </c>
      <c r="DB320" s="52">
        <v>1795</v>
      </c>
      <c r="DC320" s="52">
        <v>1788</v>
      </c>
      <c r="DD320" s="52">
        <v>1816</v>
      </c>
      <c r="DE320" s="52">
        <v>1729</v>
      </c>
      <c r="DF320" s="52">
        <v>1726</v>
      </c>
      <c r="DG320" s="52">
        <v>1763</v>
      </c>
      <c r="DH320" s="52">
        <v>1766</v>
      </c>
      <c r="DI320" s="52">
        <v>1563</v>
      </c>
      <c r="DJ320" s="52">
        <v>1507</v>
      </c>
      <c r="DK320" s="52">
        <v>1452</v>
      </c>
      <c r="DL320" s="52">
        <v>1641</v>
      </c>
      <c r="DM320" s="52">
        <v>1435</v>
      </c>
      <c r="DN320" s="52">
        <v>1463</v>
      </c>
      <c r="DO320" s="52">
        <v>1413</v>
      </c>
      <c r="DP320" s="52">
        <v>1445</v>
      </c>
      <c r="DQ320" s="52">
        <v>1438</v>
      </c>
      <c r="DR320" s="52">
        <v>1250</v>
      </c>
      <c r="DS320" s="52">
        <v>963</v>
      </c>
      <c r="DT320" s="52">
        <v>896</v>
      </c>
      <c r="DU320" s="52">
        <v>930</v>
      </c>
      <c r="DV320" s="52">
        <v>1256</v>
      </c>
      <c r="DW320" s="52">
        <v>1408</v>
      </c>
      <c r="DX320" s="52">
        <v>1424</v>
      </c>
      <c r="DY320" s="52">
        <v>1606</v>
      </c>
      <c r="DZ320" s="52">
        <v>1673</v>
      </c>
      <c r="EA320" s="52">
        <v>1597</v>
      </c>
      <c r="EB320" s="52">
        <v>1552</v>
      </c>
      <c r="EC320" s="52">
        <v>1484</v>
      </c>
      <c r="ED320" s="52">
        <v>1574</v>
      </c>
      <c r="EE320" s="52">
        <v>1857</v>
      </c>
      <c r="EF320" s="52">
        <v>1766</v>
      </c>
      <c r="EG320" s="52">
        <v>1861</v>
      </c>
      <c r="EH320" s="52">
        <v>1739</v>
      </c>
      <c r="EI320" s="52">
        <v>1862</v>
      </c>
      <c r="EJ320" s="52">
        <v>1915</v>
      </c>
      <c r="EK320" s="52">
        <v>1757</v>
      </c>
      <c r="EL320" s="52">
        <v>2069</v>
      </c>
      <c r="EM320" s="52">
        <v>1886</v>
      </c>
      <c r="EN320" s="52">
        <v>1911</v>
      </c>
      <c r="EO320" s="52">
        <v>1884</v>
      </c>
      <c r="EP320" s="52">
        <v>1693</v>
      </c>
      <c r="EQ320" s="52">
        <v>1632</v>
      </c>
      <c r="ER320" s="52">
        <v>1622</v>
      </c>
      <c r="ES320" s="52">
        <v>1636</v>
      </c>
      <c r="ET320" s="52">
        <v>1627</v>
      </c>
      <c r="EU320" s="52">
        <v>1648</v>
      </c>
      <c r="EV320" s="52">
        <v>1580</v>
      </c>
      <c r="EW320" s="52">
        <v>1662</v>
      </c>
      <c r="EX320" s="52">
        <v>1623</v>
      </c>
      <c r="EY320" s="52">
        <v>1683</v>
      </c>
      <c r="EZ320" s="52">
        <v>1604</v>
      </c>
      <c r="FA320" s="52">
        <v>1667</v>
      </c>
      <c r="FB320" s="52">
        <v>1692</v>
      </c>
      <c r="FC320" s="52">
        <v>1524</v>
      </c>
      <c r="FD320" s="52">
        <v>1620</v>
      </c>
      <c r="FE320" s="52">
        <v>1617</v>
      </c>
      <c r="FF320" s="52">
        <v>1556</v>
      </c>
      <c r="FG320" s="52">
        <v>1540</v>
      </c>
      <c r="FH320" s="52">
        <v>1559</v>
      </c>
      <c r="FI320" s="52">
        <v>1493</v>
      </c>
      <c r="FJ320" s="52">
        <v>1391</v>
      </c>
      <c r="FK320" s="52">
        <v>1332</v>
      </c>
      <c r="FL320" s="52">
        <v>1371</v>
      </c>
      <c r="FM320" s="52">
        <v>1345</v>
      </c>
      <c r="FN320" s="52">
        <v>1165</v>
      </c>
      <c r="FO320" s="52">
        <v>1157</v>
      </c>
      <c r="FP320" s="52">
        <v>1123</v>
      </c>
      <c r="FQ320" s="52">
        <v>1109</v>
      </c>
      <c r="FR320" s="52">
        <v>1120</v>
      </c>
      <c r="FS320" s="52">
        <v>1095</v>
      </c>
      <c r="FT320" s="52">
        <v>1078</v>
      </c>
      <c r="FU320" s="52">
        <v>1090</v>
      </c>
      <c r="FV320" s="52">
        <v>983</v>
      </c>
      <c r="FW320" s="52">
        <v>899</v>
      </c>
      <c r="FX320" s="52">
        <v>900</v>
      </c>
      <c r="FY320" s="52">
        <v>809</v>
      </c>
      <c r="FZ320" s="52">
        <v>713</v>
      </c>
      <c r="GA320" s="52">
        <v>648</v>
      </c>
      <c r="GB320" s="52">
        <v>700</v>
      </c>
      <c r="GC320" s="52">
        <v>662</v>
      </c>
      <c r="GD320" s="52">
        <v>615</v>
      </c>
      <c r="GE320" s="52">
        <v>586</v>
      </c>
      <c r="GF320" s="52">
        <v>495</v>
      </c>
      <c r="GG320" s="52">
        <v>580</v>
      </c>
      <c r="GH320" s="52">
        <v>506</v>
      </c>
      <c r="GI320" s="52">
        <v>447</v>
      </c>
      <c r="GJ320" s="52">
        <v>329</v>
      </c>
      <c r="GK320" s="52">
        <v>337</v>
      </c>
      <c r="GL320" s="53">
        <v>1416</v>
      </c>
    </row>
    <row r="321" spans="1:194" s="1" customFormat="1" hidden="1" x14ac:dyDescent="0.25">
      <c r="A321" s="31" t="s">
        <v>247</v>
      </c>
      <c r="B321" s="1" t="s">
        <v>552</v>
      </c>
      <c r="C321" s="30" t="str">
        <f t="shared" si="104"/>
        <v>LA England - Hart</v>
      </c>
      <c r="D321" s="51">
        <f t="shared" si="95"/>
        <v>37086</v>
      </c>
      <c r="E321" s="51">
        <f t="shared" si="96"/>
        <v>38820</v>
      </c>
      <c r="F321" s="52">
        <f t="shared" si="97"/>
        <v>97608</v>
      </c>
      <c r="G321" s="52">
        <f t="shared" si="98"/>
        <v>48215</v>
      </c>
      <c r="H321" s="53">
        <f t="shared" si="99"/>
        <v>49393</v>
      </c>
      <c r="I321" s="53">
        <f t="shared" si="100"/>
        <v>37086</v>
      </c>
      <c r="J321" s="53">
        <f t="shared" si="101"/>
        <v>38820</v>
      </c>
      <c r="K321" s="50">
        <f t="shared" si="102"/>
        <v>11129</v>
      </c>
      <c r="L321" s="51">
        <f t="shared" si="103"/>
        <v>10573</v>
      </c>
      <c r="M321" s="52">
        <v>473</v>
      </c>
      <c r="N321" s="52">
        <v>518</v>
      </c>
      <c r="O321" s="52">
        <v>494</v>
      </c>
      <c r="P321" s="52">
        <v>566</v>
      </c>
      <c r="Q321" s="52">
        <v>630</v>
      </c>
      <c r="R321" s="52">
        <v>651</v>
      </c>
      <c r="S321" s="52">
        <v>593</v>
      </c>
      <c r="T321" s="52">
        <v>655</v>
      </c>
      <c r="U321" s="52">
        <v>656</v>
      </c>
      <c r="V321" s="52">
        <v>713</v>
      </c>
      <c r="W321" s="52">
        <v>689</v>
      </c>
      <c r="X321" s="52">
        <v>645</v>
      </c>
      <c r="Y321" s="52">
        <v>693</v>
      </c>
      <c r="Z321" s="52">
        <v>658</v>
      </c>
      <c r="AA321" s="52">
        <v>635</v>
      </c>
      <c r="AB321" s="52">
        <v>653</v>
      </c>
      <c r="AC321" s="52">
        <v>585</v>
      </c>
      <c r="AD321" s="52">
        <v>622</v>
      </c>
      <c r="AE321" s="52">
        <v>565</v>
      </c>
      <c r="AF321" s="52">
        <v>464</v>
      </c>
      <c r="AG321" s="52">
        <v>350</v>
      </c>
      <c r="AH321" s="52">
        <v>430</v>
      </c>
      <c r="AI321" s="52">
        <v>424</v>
      </c>
      <c r="AJ321" s="52">
        <v>460</v>
      </c>
      <c r="AK321" s="52">
        <v>490</v>
      </c>
      <c r="AL321" s="52">
        <v>583</v>
      </c>
      <c r="AM321" s="52">
        <v>388</v>
      </c>
      <c r="AN321" s="52">
        <v>383</v>
      </c>
      <c r="AO321" s="52">
        <v>471</v>
      </c>
      <c r="AP321" s="52">
        <v>514</v>
      </c>
      <c r="AQ321" s="52">
        <v>496</v>
      </c>
      <c r="AR321" s="52">
        <v>586</v>
      </c>
      <c r="AS321" s="52">
        <v>584</v>
      </c>
      <c r="AT321" s="52">
        <v>649</v>
      </c>
      <c r="AU321" s="52">
        <v>555</v>
      </c>
      <c r="AV321" s="52">
        <v>591</v>
      </c>
      <c r="AW321" s="52">
        <v>514</v>
      </c>
      <c r="AX321" s="52">
        <v>584</v>
      </c>
      <c r="AY321" s="52">
        <v>539</v>
      </c>
      <c r="AZ321" s="52">
        <v>612</v>
      </c>
      <c r="BA321" s="52">
        <v>708</v>
      </c>
      <c r="BB321" s="52">
        <v>637</v>
      </c>
      <c r="BC321" s="52">
        <v>614</v>
      </c>
      <c r="BD321" s="52">
        <v>654</v>
      </c>
      <c r="BE321" s="52">
        <v>712</v>
      </c>
      <c r="BF321" s="52">
        <v>748</v>
      </c>
      <c r="BG321" s="52">
        <v>742</v>
      </c>
      <c r="BH321" s="52">
        <v>790</v>
      </c>
      <c r="BI321" s="52">
        <v>759</v>
      </c>
      <c r="BJ321" s="52">
        <v>788</v>
      </c>
      <c r="BK321" s="52">
        <v>697</v>
      </c>
      <c r="BL321" s="52">
        <v>728</v>
      </c>
      <c r="BM321" s="52">
        <v>741</v>
      </c>
      <c r="BN321" s="52">
        <v>745</v>
      </c>
      <c r="BO321" s="52">
        <v>739</v>
      </c>
      <c r="BP321" s="52">
        <v>793</v>
      </c>
      <c r="BQ321" s="52">
        <v>737</v>
      </c>
      <c r="BR321" s="52">
        <v>747</v>
      </c>
      <c r="BS321" s="52">
        <v>728</v>
      </c>
      <c r="BT321" s="52">
        <v>619</v>
      </c>
      <c r="BU321" s="52">
        <v>602</v>
      </c>
      <c r="BV321" s="52">
        <v>554</v>
      </c>
      <c r="BW321" s="52">
        <v>522</v>
      </c>
      <c r="BX321" s="52">
        <v>501</v>
      </c>
      <c r="BY321" s="52">
        <v>515</v>
      </c>
      <c r="BZ321" s="52">
        <v>451</v>
      </c>
      <c r="CA321" s="52">
        <v>461</v>
      </c>
      <c r="CB321" s="52">
        <v>418</v>
      </c>
      <c r="CC321" s="52">
        <v>410</v>
      </c>
      <c r="CD321" s="52">
        <v>426</v>
      </c>
      <c r="CE321" s="52">
        <v>481</v>
      </c>
      <c r="CF321" s="52">
        <v>477</v>
      </c>
      <c r="CG321" s="52">
        <v>521</v>
      </c>
      <c r="CH321" s="52">
        <v>561</v>
      </c>
      <c r="CI321" s="52">
        <v>446</v>
      </c>
      <c r="CJ321" s="52">
        <v>401</v>
      </c>
      <c r="CK321" s="52">
        <v>412</v>
      </c>
      <c r="CL321" s="52">
        <v>351</v>
      </c>
      <c r="CM321" s="52">
        <v>320</v>
      </c>
      <c r="CN321" s="52">
        <v>285</v>
      </c>
      <c r="CO321" s="52">
        <v>315</v>
      </c>
      <c r="CP321" s="52">
        <v>287</v>
      </c>
      <c r="CQ321" s="52">
        <v>229</v>
      </c>
      <c r="CR321" s="52">
        <v>251</v>
      </c>
      <c r="CS321" s="52">
        <v>210</v>
      </c>
      <c r="CT321" s="52">
        <v>172</v>
      </c>
      <c r="CU321" s="52">
        <v>171</v>
      </c>
      <c r="CV321" s="52">
        <v>115</v>
      </c>
      <c r="CW321" s="52">
        <v>137</v>
      </c>
      <c r="CX321" s="52">
        <v>79</v>
      </c>
      <c r="CY321" s="52">
        <v>347</v>
      </c>
      <c r="CZ321" s="52">
        <v>442</v>
      </c>
      <c r="DA321" s="52">
        <v>458</v>
      </c>
      <c r="DB321" s="52">
        <v>536</v>
      </c>
      <c r="DC321" s="52">
        <v>556</v>
      </c>
      <c r="DD321" s="52">
        <v>566</v>
      </c>
      <c r="DE321" s="52">
        <v>612</v>
      </c>
      <c r="DF321" s="52">
        <v>581</v>
      </c>
      <c r="DG321" s="52">
        <v>569</v>
      </c>
      <c r="DH321" s="52">
        <v>689</v>
      </c>
      <c r="DI321" s="52">
        <v>634</v>
      </c>
      <c r="DJ321" s="52">
        <v>681</v>
      </c>
      <c r="DK321" s="52">
        <v>626</v>
      </c>
      <c r="DL321" s="52">
        <v>635</v>
      </c>
      <c r="DM321" s="52">
        <v>642</v>
      </c>
      <c r="DN321" s="52">
        <v>615</v>
      </c>
      <c r="DO321" s="52">
        <v>616</v>
      </c>
      <c r="DP321" s="52">
        <v>565</v>
      </c>
      <c r="DQ321" s="52">
        <v>550</v>
      </c>
      <c r="DR321" s="52">
        <v>492</v>
      </c>
      <c r="DS321" s="52">
        <v>314</v>
      </c>
      <c r="DT321" s="52">
        <v>247</v>
      </c>
      <c r="DU321" s="52">
        <v>318</v>
      </c>
      <c r="DV321" s="52">
        <v>369</v>
      </c>
      <c r="DW321" s="52">
        <v>428</v>
      </c>
      <c r="DX321" s="52">
        <v>422</v>
      </c>
      <c r="DY321" s="52">
        <v>385</v>
      </c>
      <c r="DZ321" s="52">
        <v>442</v>
      </c>
      <c r="EA321" s="52">
        <v>436</v>
      </c>
      <c r="EB321" s="52">
        <v>397</v>
      </c>
      <c r="EC321" s="52">
        <v>499</v>
      </c>
      <c r="ED321" s="52">
        <v>524</v>
      </c>
      <c r="EE321" s="52">
        <v>511</v>
      </c>
      <c r="EF321" s="52">
        <v>575</v>
      </c>
      <c r="EG321" s="52">
        <v>528</v>
      </c>
      <c r="EH321" s="52">
        <v>564</v>
      </c>
      <c r="EI321" s="52">
        <v>576</v>
      </c>
      <c r="EJ321" s="52">
        <v>589</v>
      </c>
      <c r="EK321" s="52">
        <v>635</v>
      </c>
      <c r="EL321" s="52">
        <v>676</v>
      </c>
      <c r="EM321" s="52">
        <v>694</v>
      </c>
      <c r="EN321" s="52">
        <v>725</v>
      </c>
      <c r="EO321" s="52">
        <v>714</v>
      </c>
      <c r="EP321" s="52">
        <v>655</v>
      </c>
      <c r="EQ321" s="52">
        <v>675</v>
      </c>
      <c r="ER321" s="52">
        <v>730</v>
      </c>
      <c r="ES321" s="52">
        <v>721</v>
      </c>
      <c r="ET321" s="52">
        <v>789</v>
      </c>
      <c r="EU321" s="52">
        <v>804</v>
      </c>
      <c r="EV321" s="52">
        <v>811</v>
      </c>
      <c r="EW321" s="52">
        <v>784</v>
      </c>
      <c r="EX321" s="52">
        <v>696</v>
      </c>
      <c r="EY321" s="52">
        <v>708</v>
      </c>
      <c r="EZ321" s="52">
        <v>771</v>
      </c>
      <c r="FA321" s="52">
        <v>745</v>
      </c>
      <c r="FB321" s="52">
        <v>754</v>
      </c>
      <c r="FC321" s="52">
        <v>769</v>
      </c>
      <c r="FD321" s="52">
        <v>788</v>
      </c>
      <c r="FE321" s="52">
        <v>704</v>
      </c>
      <c r="FF321" s="52">
        <v>638</v>
      </c>
      <c r="FG321" s="52">
        <v>625</v>
      </c>
      <c r="FH321" s="52">
        <v>581</v>
      </c>
      <c r="FI321" s="52">
        <v>611</v>
      </c>
      <c r="FJ321" s="52">
        <v>596</v>
      </c>
      <c r="FK321" s="52">
        <v>507</v>
      </c>
      <c r="FL321" s="52">
        <v>488</v>
      </c>
      <c r="FM321" s="52">
        <v>491</v>
      </c>
      <c r="FN321" s="52">
        <v>518</v>
      </c>
      <c r="FO321" s="52">
        <v>496</v>
      </c>
      <c r="FP321" s="52">
        <v>469</v>
      </c>
      <c r="FQ321" s="52">
        <v>525</v>
      </c>
      <c r="FR321" s="52">
        <v>509</v>
      </c>
      <c r="FS321" s="52">
        <v>543</v>
      </c>
      <c r="FT321" s="52">
        <v>609</v>
      </c>
      <c r="FU321" s="52">
        <v>661</v>
      </c>
      <c r="FV321" s="52">
        <v>508</v>
      </c>
      <c r="FW321" s="52">
        <v>498</v>
      </c>
      <c r="FX321" s="52">
        <v>508</v>
      </c>
      <c r="FY321" s="52">
        <v>465</v>
      </c>
      <c r="FZ321" s="52">
        <v>387</v>
      </c>
      <c r="GA321" s="52">
        <v>369</v>
      </c>
      <c r="GB321" s="52">
        <v>346</v>
      </c>
      <c r="GC321" s="52">
        <v>364</v>
      </c>
      <c r="GD321" s="52">
        <v>334</v>
      </c>
      <c r="GE321" s="52">
        <v>278</v>
      </c>
      <c r="GF321" s="52">
        <v>294</v>
      </c>
      <c r="GG321" s="52">
        <v>212</v>
      </c>
      <c r="GH321" s="52">
        <v>222</v>
      </c>
      <c r="GI321" s="52">
        <v>192</v>
      </c>
      <c r="GJ321" s="52">
        <v>149</v>
      </c>
      <c r="GK321" s="52">
        <v>151</v>
      </c>
      <c r="GL321" s="53">
        <v>712</v>
      </c>
    </row>
    <row r="322" spans="1:194" s="1" customFormat="1" hidden="1" x14ac:dyDescent="0.25">
      <c r="A322" s="31" t="s">
        <v>247</v>
      </c>
      <c r="B322" s="1" t="s">
        <v>553</v>
      </c>
      <c r="C322" s="30" t="str">
        <f t="shared" si="104"/>
        <v>LA England - Hartlepool</v>
      </c>
      <c r="D322" s="51">
        <f t="shared" si="95"/>
        <v>35705</v>
      </c>
      <c r="E322" s="51">
        <f t="shared" si="96"/>
        <v>38023</v>
      </c>
      <c r="F322" s="52">
        <f t="shared" si="97"/>
        <v>93836</v>
      </c>
      <c r="G322" s="52">
        <f t="shared" si="98"/>
        <v>46005</v>
      </c>
      <c r="H322" s="53">
        <f t="shared" si="99"/>
        <v>47831</v>
      </c>
      <c r="I322" s="53">
        <f t="shared" si="100"/>
        <v>35705</v>
      </c>
      <c r="J322" s="53">
        <f t="shared" si="101"/>
        <v>38023</v>
      </c>
      <c r="K322" s="50">
        <f t="shared" si="102"/>
        <v>10300</v>
      </c>
      <c r="L322" s="51">
        <f t="shared" si="103"/>
        <v>9808</v>
      </c>
      <c r="M322" s="52">
        <v>517</v>
      </c>
      <c r="N322" s="52">
        <v>519</v>
      </c>
      <c r="O322" s="52">
        <v>528</v>
      </c>
      <c r="P322" s="52">
        <v>520</v>
      </c>
      <c r="Q322" s="52">
        <v>580</v>
      </c>
      <c r="R322" s="52">
        <v>533</v>
      </c>
      <c r="S322" s="52">
        <v>583</v>
      </c>
      <c r="T322" s="52">
        <v>604</v>
      </c>
      <c r="U322" s="52">
        <v>616</v>
      </c>
      <c r="V322" s="52">
        <v>615</v>
      </c>
      <c r="W322" s="52">
        <v>609</v>
      </c>
      <c r="X322" s="52">
        <v>644</v>
      </c>
      <c r="Y322" s="52">
        <v>631</v>
      </c>
      <c r="Z322" s="52">
        <v>594</v>
      </c>
      <c r="AA322" s="52">
        <v>568</v>
      </c>
      <c r="AB322" s="52">
        <v>533</v>
      </c>
      <c r="AC322" s="52">
        <v>555</v>
      </c>
      <c r="AD322" s="52">
        <v>551</v>
      </c>
      <c r="AE322" s="52">
        <v>521</v>
      </c>
      <c r="AF322" s="52">
        <v>553</v>
      </c>
      <c r="AG322" s="52">
        <v>494</v>
      </c>
      <c r="AH322" s="52">
        <v>465</v>
      </c>
      <c r="AI322" s="52">
        <v>509</v>
      </c>
      <c r="AJ322" s="52">
        <v>569</v>
      </c>
      <c r="AK322" s="52">
        <v>609</v>
      </c>
      <c r="AL322" s="52">
        <v>622</v>
      </c>
      <c r="AM322" s="52">
        <v>609</v>
      </c>
      <c r="AN322" s="52">
        <v>566</v>
      </c>
      <c r="AO322" s="52">
        <v>652</v>
      </c>
      <c r="AP322" s="52">
        <v>668</v>
      </c>
      <c r="AQ322" s="52">
        <v>579</v>
      </c>
      <c r="AR322" s="52">
        <v>596</v>
      </c>
      <c r="AS322" s="52">
        <v>632</v>
      </c>
      <c r="AT322" s="52">
        <v>620</v>
      </c>
      <c r="AU322" s="52">
        <v>579</v>
      </c>
      <c r="AV322" s="52">
        <v>562</v>
      </c>
      <c r="AW322" s="52">
        <v>536</v>
      </c>
      <c r="AX322" s="52">
        <v>529</v>
      </c>
      <c r="AY322" s="52">
        <v>556</v>
      </c>
      <c r="AZ322" s="52">
        <v>544</v>
      </c>
      <c r="BA322" s="52">
        <v>542</v>
      </c>
      <c r="BB322" s="52">
        <v>511</v>
      </c>
      <c r="BC322" s="52">
        <v>441</v>
      </c>
      <c r="BD322" s="52">
        <v>442</v>
      </c>
      <c r="BE322" s="52">
        <v>490</v>
      </c>
      <c r="BF322" s="52">
        <v>465</v>
      </c>
      <c r="BG322" s="52">
        <v>471</v>
      </c>
      <c r="BH322" s="52">
        <v>587</v>
      </c>
      <c r="BI322" s="52">
        <v>578</v>
      </c>
      <c r="BJ322" s="52">
        <v>654</v>
      </c>
      <c r="BK322" s="52">
        <v>615</v>
      </c>
      <c r="BL322" s="52">
        <v>589</v>
      </c>
      <c r="BM322" s="52">
        <v>593</v>
      </c>
      <c r="BN322" s="52">
        <v>674</v>
      </c>
      <c r="BO322" s="52">
        <v>642</v>
      </c>
      <c r="BP322" s="52">
        <v>750</v>
      </c>
      <c r="BQ322" s="52">
        <v>645</v>
      </c>
      <c r="BR322" s="52">
        <v>693</v>
      </c>
      <c r="BS322" s="52">
        <v>666</v>
      </c>
      <c r="BT322" s="52">
        <v>666</v>
      </c>
      <c r="BU322" s="52">
        <v>612</v>
      </c>
      <c r="BV322" s="52">
        <v>657</v>
      </c>
      <c r="BW322" s="52">
        <v>568</v>
      </c>
      <c r="BX322" s="52">
        <v>626</v>
      </c>
      <c r="BY322" s="52">
        <v>551</v>
      </c>
      <c r="BZ322" s="52">
        <v>516</v>
      </c>
      <c r="CA322" s="52">
        <v>518</v>
      </c>
      <c r="CB322" s="52">
        <v>492</v>
      </c>
      <c r="CC322" s="52">
        <v>507</v>
      </c>
      <c r="CD322" s="52">
        <v>501</v>
      </c>
      <c r="CE322" s="52">
        <v>504</v>
      </c>
      <c r="CF322" s="52">
        <v>491</v>
      </c>
      <c r="CG322" s="52">
        <v>507</v>
      </c>
      <c r="CH322" s="52">
        <v>549</v>
      </c>
      <c r="CI322" s="52">
        <v>421</v>
      </c>
      <c r="CJ322" s="52">
        <v>390</v>
      </c>
      <c r="CK322" s="52">
        <v>333</v>
      </c>
      <c r="CL322" s="52">
        <v>265</v>
      </c>
      <c r="CM322" s="52">
        <v>250</v>
      </c>
      <c r="CN322" s="52">
        <v>224</v>
      </c>
      <c r="CO322" s="52">
        <v>240</v>
      </c>
      <c r="CP322" s="52">
        <v>252</v>
      </c>
      <c r="CQ322" s="52">
        <v>194</v>
      </c>
      <c r="CR322" s="52">
        <v>209</v>
      </c>
      <c r="CS322" s="52">
        <v>191</v>
      </c>
      <c r="CT322" s="52">
        <v>168</v>
      </c>
      <c r="CU322" s="52">
        <v>129</v>
      </c>
      <c r="CV322" s="52">
        <v>132</v>
      </c>
      <c r="CW322" s="52">
        <v>103</v>
      </c>
      <c r="CX322" s="52">
        <v>60</v>
      </c>
      <c r="CY322" s="52">
        <v>261</v>
      </c>
      <c r="CZ322" s="52">
        <v>455</v>
      </c>
      <c r="DA322" s="52">
        <v>489</v>
      </c>
      <c r="DB322" s="52">
        <v>484</v>
      </c>
      <c r="DC322" s="52">
        <v>516</v>
      </c>
      <c r="DD322" s="52">
        <v>539</v>
      </c>
      <c r="DE322" s="52">
        <v>522</v>
      </c>
      <c r="DF322" s="52">
        <v>542</v>
      </c>
      <c r="DG322" s="52">
        <v>550</v>
      </c>
      <c r="DH322" s="52">
        <v>591</v>
      </c>
      <c r="DI322" s="52">
        <v>618</v>
      </c>
      <c r="DJ322" s="52">
        <v>625</v>
      </c>
      <c r="DK322" s="52">
        <v>569</v>
      </c>
      <c r="DL322" s="52">
        <v>572</v>
      </c>
      <c r="DM322" s="52">
        <v>586</v>
      </c>
      <c r="DN322" s="52">
        <v>584</v>
      </c>
      <c r="DO322" s="52">
        <v>559</v>
      </c>
      <c r="DP322" s="52">
        <v>486</v>
      </c>
      <c r="DQ322" s="52">
        <v>521</v>
      </c>
      <c r="DR322" s="52">
        <v>458</v>
      </c>
      <c r="DS322" s="52">
        <v>389</v>
      </c>
      <c r="DT322" s="52">
        <v>477</v>
      </c>
      <c r="DU322" s="52">
        <v>482</v>
      </c>
      <c r="DV322" s="52">
        <v>491</v>
      </c>
      <c r="DW322" s="52">
        <v>549</v>
      </c>
      <c r="DX322" s="52">
        <v>517</v>
      </c>
      <c r="DY322" s="52">
        <v>555</v>
      </c>
      <c r="DZ322" s="52">
        <v>595</v>
      </c>
      <c r="EA322" s="52">
        <v>591</v>
      </c>
      <c r="EB322" s="52">
        <v>658</v>
      </c>
      <c r="EC322" s="52">
        <v>606</v>
      </c>
      <c r="ED322" s="52">
        <v>600</v>
      </c>
      <c r="EE322" s="52">
        <v>591</v>
      </c>
      <c r="EF322" s="52">
        <v>662</v>
      </c>
      <c r="EG322" s="52">
        <v>666</v>
      </c>
      <c r="EH322" s="52">
        <v>638</v>
      </c>
      <c r="EI322" s="52">
        <v>626</v>
      </c>
      <c r="EJ322" s="52">
        <v>577</v>
      </c>
      <c r="EK322" s="52">
        <v>573</v>
      </c>
      <c r="EL322" s="52">
        <v>602</v>
      </c>
      <c r="EM322" s="52">
        <v>566</v>
      </c>
      <c r="EN322" s="52">
        <v>564</v>
      </c>
      <c r="EO322" s="52">
        <v>549</v>
      </c>
      <c r="EP322" s="52">
        <v>502</v>
      </c>
      <c r="EQ322" s="52">
        <v>528</v>
      </c>
      <c r="ER322" s="52">
        <v>486</v>
      </c>
      <c r="ES322" s="52">
        <v>515</v>
      </c>
      <c r="ET322" s="52">
        <v>508</v>
      </c>
      <c r="EU322" s="52">
        <v>582</v>
      </c>
      <c r="EV322" s="52">
        <v>594</v>
      </c>
      <c r="EW322" s="52">
        <v>681</v>
      </c>
      <c r="EX322" s="52">
        <v>634</v>
      </c>
      <c r="EY322" s="52">
        <v>657</v>
      </c>
      <c r="EZ322" s="52">
        <v>683</v>
      </c>
      <c r="FA322" s="52">
        <v>756</v>
      </c>
      <c r="FB322" s="52">
        <v>751</v>
      </c>
      <c r="FC322" s="52">
        <v>688</v>
      </c>
      <c r="FD322" s="52">
        <v>731</v>
      </c>
      <c r="FE322" s="52">
        <v>705</v>
      </c>
      <c r="FF322" s="52">
        <v>756</v>
      </c>
      <c r="FG322" s="52">
        <v>703</v>
      </c>
      <c r="FH322" s="52">
        <v>616</v>
      </c>
      <c r="FI322" s="52">
        <v>677</v>
      </c>
      <c r="FJ322" s="52">
        <v>623</v>
      </c>
      <c r="FK322" s="52">
        <v>562</v>
      </c>
      <c r="FL322" s="52">
        <v>539</v>
      </c>
      <c r="FM322" s="52">
        <v>592</v>
      </c>
      <c r="FN322" s="52">
        <v>458</v>
      </c>
      <c r="FO322" s="52">
        <v>573</v>
      </c>
      <c r="FP322" s="52">
        <v>542</v>
      </c>
      <c r="FQ322" s="52">
        <v>473</v>
      </c>
      <c r="FR322" s="52">
        <v>530</v>
      </c>
      <c r="FS322" s="52">
        <v>554</v>
      </c>
      <c r="FT322" s="52">
        <v>545</v>
      </c>
      <c r="FU322" s="52">
        <v>533</v>
      </c>
      <c r="FV322" s="52">
        <v>417</v>
      </c>
      <c r="FW322" s="52">
        <v>380</v>
      </c>
      <c r="FX322" s="52">
        <v>351</v>
      </c>
      <c r="FY322" s="52">
        <v>336</v>
      </c>
      <c r="FZ322" s="52">
        <v>351</v>
      </c>
      <c r="GA322" s="52">
        <v>274</v>
      </c>
      <c r="GB322" s="52">
        <v>322</v>
      </c>
      <c r="GC322" s="52">
        <v>273</v>
      </c>
      <c r="GD322" s="52">
        <v>360</v>
      </c>
      <c r="GE322" s="52">
        <v>304</v>
      </c>
      <c r="GF322" s="52">
        <v>237</v>
      </c>
      <c r="GG322" s="52">
        <v>253</v>
      </c>
      <c r="GH322" s="52">
        <v>207</v>
      </c>
      <c r="GI322" s="52">
        <v>197</v>
      </c>
      <c r="GJ322" s="52">
        <v>171</v>
      </c>
      <c r="GK322" s="52">
        <v>144</v>
      </c>
      <c r="GL322" s="53">
        <v>587</v>
      </c>
    </row>
    <row r="323" spans="1:194" s="1" customFormat="1" hidden="1" x14ac:dyDescent="0.25">
      <c r="A323" s="31" t="s">
        <v>247</v>
      </c>
      <c r="B323" s="1" t="s">
        <v>554</v>
      </c>
      <c r="C323" s="30" t="str">
        <f t="shared" si="104"/>
        <v>LA England - Hastings</v>
      </c>
      <c r="D323" s="51">
        <f t="shared" si="95"/>
        <v>35462</v>
      </c>
      <c r="E323" s="51">
        <f t="shared" si="96"/>
        <v>37937</v>
      </c>
      <c r="F323" s="52">
        <f t="shared" si="97"/>
        <v>92554</v>
      </c>
      <c r="G323" s="52">
        <f t="shared" si="98"/>
        <v>45286</v>
      </c>
      <c r="H323" s="53">
        <f t="shared" si="99"/>
        <v>47268</v>
      </c>
      <c r="I323" s="53">
        <f t="shared" si="100"/>
        <v>35462</v>
      </c>
      <c r="J323" s="53">
        <f t="shared" si="101"/>
        <v>37937</v>
      </c>
      <c r="K323" s="50">
        <f t="shared" si="102"/>
        <v>9824</v>
      </c>
      <c r="L323" s="51">
        <f t="shared" si="103"/>
        <v>9331</v>
      </c>
      <c r="M323" s="52">
        <v>512</v>
      </c>
      <c r="N323" s="52">
        <v>489</v>
      </c>
      <c r="O323" s="52">
        <v>547</v>
      </c>
      <c r="P323" s="52">
        <v>549</v>
      </c>
      <c r="Q323" s="52">
        <v>530</v>
      </c>
      <c r="R323" s="52">
        <v>544</v>
      </c>
      <c r="S323" s="52">
        <v>571</v>
      </c>
      <c r="T323" s="52">
        <v>604</v>
      </c>
      <c r="U323" s="52">
        <v>591</v>
      </c>
      <c r="V323" s="52">
        <v>592</v>
      </c>
      <c r="W323" s="52">
        <v>521</v>
      </c>
      <c r="X323" s="52">
        <v>555</v>
      </c>
      <c r="Y323" s="52">
        <v>556</v>
      </c>
      <c r="Z323" s="52">
        <v>527</v>
      </c>
      <c r="AA323" s="52">
        <v>595</v>
      </c>
      <c r="AB323" s="52">
        <v>516</v>
      </c>
      <c r="AC323" s="52">
        <v>517</v>
      </c>
      <c r="AD323" s="52">
        <v>508</v>
      </c>
      <c r="AE323" s="52">
        <v>485</v>
      </c>
      <c r="AF323" s="52">
        <v>433</v>
      </c>
      <c r="AG323" s="52">
        <v>424</v>
      </c>
      <c r="AH323" s="52">
        <v>451</v>
      </c>
      <c r="AI323" s="52">
        <v>465</v>
      </c>
      <c r="AJ323" s="52">
        <v>545</v>
      </c>
      <c r="AK323" s="52">
        <v>544</v>
      </c>
      <c r="AL323" s="52">
        <v>552</v>
      </c>
      <c r="AM323" s="52">
        <v>499</v>
      </c>
      <c r="AN323" s="52">
        <v>488</v>
      </c>
      <c r="AO323" s="52">
        <v>561</v>
      </c>
      <c r="AP323" s="52">
        <v>566</v>
      </c>
      <c r="AQ323" s="52">
        <v>554</v>
      </c>
      <c r="AR323" s="52">
        <v>525</v>
      </c>
      <c r="AS323" s="52">
        <v>585</v>
      </c>
      <c r="AT323" s="52">
        <v>535</v>
      </c>
      <c r="AU323" s="52">
        <v>563</v>
      </c>
      <c r="AV323" s="52">
        <v>508</v>
      </c>
      <c r="AW323" s="52">
        <v>569</v>
      </c>
      <c r="AX323" s="52">
        <v>581</v>
      </c>
      <c r="AY323" s="52">
        <v>554</v>
      </c>
      <c r="AZ323" s="52">
        <v>555</v>
      </c>
      <c r="BA323" s="52">
        <v>511</v>
      </c>
      <c r="BB323" s="52">
        <v>544</v>
      </c>
      <c r="BC323" s="52">
        <v>476</v>
      </c>
      <c r="BD323" s="52">
        <v>541</v>
      </c>
      <c r="BE323" s="52">
        <v>483</v>
      </c>
      <c r="BF323" s="52">
        <v>578</v>
      </c>
      <c r="BG323" s="52">
        <v>586</v>
      </c>
      <c r="BH323" s="52">
        <v>596</v>
      </c>
      <c r="BI323" s="52">
        <v>611</v>
      </c>
      <c r="BJ323" s="52">
        <v>709</v>
      </c>
      <c r="BK323" s="52">
        <v>641</v>
      </c>
      <c r="BL323" s="52">
        <v>655</v>
      </c>
      <c r="BM323" s="52">
        <v>699</v>
      </c>
      <c r="BN323" s="52">
        <v>692</v>
      </c>
      <c r="BO323" s="52">
        <v>746</v>
      </c>
      <c r="BP323" s="52">
        <v>708</v>
      </c>
      <c r="BQ323" s="52">
        <v>712</v>
      </c>
      <c r="BR323" s="52">
        <v>691</v>
      </c>
      <c r="BS323" s="52">
        <v>655</v>
      </c>
      <c r="BT323" s="52">
        <v>601</v>
      </c>
      <c r="BU323" s="52">
        <v>609</v>
      </c>
      <c r="BV323" s="52">
        <v>569</v>
      </c>
      <c r="BW323" s="52">
        <v>517</v>
      </c>
      <c r="BX323" s="52">
        <v>555</v>
      </c>
      <c r="BY323" s="52">
        <v>492</v>
      </c>
      <c r="BZ323" s="52">
        <v>483</v>
      </c>
      <c r="CA323" s="52">
        <v>550</v>
      </c>
      <c r="CB323" s="52">
        <v>503</v>
      </c>
      <c r="CC323" s="52">
        <v>476</v>
      </c>
      <c r="CD323" s="52">
        <v>487</v>
      </c>
      <c r="CE323" s="52">
        <v>489</v>
      </c>
      <c r="CF323" s="52">
        <v>528</v>
      </c>
      <c r="CG323" s="52">
        <v>582</v>
      </c>
      <c r="CH323" s="52">
        <v>562</v>
      </c>
      <c r="CI323" s="52">
        <v>427</v>
      </c>
      <c r="CJ323" s="52">
        <v>425</v>
      </c>
      <c r="CK323" s="52">
        <v>421</v>
      </c>
      <c r="CL323" s="52">
        <v>300</v>
      </c>
      <c r="CM323" s="52">
        <v>306</v>
      </c>
      <c r="CN323" s="52">
        <v>200</v>
      </c>
      <c r="CO323" s="52">
        <v>239</v>
      </c>
      <c r="CP323" s="52">
        <v>229</v>
      </c>
      <c r="CQ323" s="52">
        <v>225</v>
      </c>
      <c r="CR323" s="52">
        <v>188</v>
      </c>
      <c r="CS323" s="52">
        <v>161</v>
      </c>
      <c r="CT323" s="52">
        <v>169</v>
      </c>
      <c r="CU323" s="52">
        <v>134</v>
      </c>
      <c r="CV323" s="52">
        <v>117</v>
      </c>
      <c r="CW323" s="52">
        <v>74</v>
      </c>
      <c r="CX323" s="52">
        <v>90</v>
      </c>
      <c r="CY323" s="52">
        <v>378</v>
      </c>
      <c r="CZ323" s="52">
        <v>466</v>
      </c>
      <c r="DA323" s="52">
        <v>538</v>
      </c>
      <c r="DB323" s="52">
        <v>493</v>
      </c>
      <c r="DC323" s="52">
        <v>532</v>
      </c>
      <c r="DD323" s="52">
        <v>515</v>
      </c>
      <c r="DE323" s="52">
        <v>499</v>
      </c>
      <c r="DF323" s="52">
        <v>559</v>
      </c>
      <c r="DG323" s="52">
        <v>586</v>
      </c>
      <c r="DH323" s="52">
        <v>567</v>
      </c>
      <c r="DI323" s="52">
        <v>522</v>
      </c>
      <c r="DJ323" s="52">
        <v>562</v>
      </c>
      <c r="DK323" s="52">
        <v>547</v>
      </c>
      <c r="DL323" s="52">
        <v>510</v>
      </c>
      <c r="DM323" s="52">
        <v>496</v>
      </c>
      <c r="DN323" s="52">
        <v>498</v>
      </c>
      <c r="DO323" s="52">
        <v>495</v>
      </c>
      <c r="DP323" s="52">
        <v>493</v>
      </c>
      <c r="DQ323" s="52">
        <v>453</v>
      </c>
      <c r="DR323" s="52">
        <v>467</v>
      </c>
      <c r="DS323" s="52">
        <v>433</v>
      </c>
      <c r="DT323" s="52">
        <v>362</v>
      </c>
      <c r="DU323" s="52">
        <v>394</v>
      </c>
      <c r="DV323" s="52">
        <v>447</v>
      </c>
      <c r="DW323" s="52">
        <v>502</v>
      </c>
      <c r="DX323" s="52">
        <v>551</v>
      </c>
      <c r="DY323" s="52">
        <v>482</v>
      </c>
      <c r="DZ323" s="52">
        <v>566</v>
      </c>
      <c r="EA323" s="52">
        <v>529</v>
      </c>
      <c r="EB323" s="52">
        <v>527</v>
      </c>
      <c r="EC323" s="52">
        <v>552</v>
      </c>
      <c r="ED323" s="52">
        <v>566</v>
      </c>
      <c r="EE323" s="52">
        <v>590</v>
      </c>
      <c r="EF323" s="52">
        <v>646</v>
      </c>
      <c r="EG323" s="52">
        <v>631</v>
      </c>
      <c r="EH323" s="52">
        <v>590</v>
      </c>
      <c r="EI323" s="52">
        <v>591</v>
      </c>
      <c r="EJ323" s="52">
        <v>546</v>
      </c>
      <c r="EK323" s="52">
        <v>560</v>
      </c>
      <c r="EL323" s="52">
        <v>614</v>
      </c>
      <c r="EM323" s="52">
        <v>567</v>
      </c>
      <c r="EN323" s="52">
        <v>531</v>
      </c>
      <c r="EO323" s="52">
        <v>570</v>
      </c>
      <c r="EP323" s="52">
        <v>524</v>
      </c>
      <c r="EQ323" s="52">
        <v>503</v>
      </c>
      <c r="ER323" s="52">
        <v>531</v>
      </c>
      <c r="ES323" s="52">
        <v>540</v>
      </c>
      <c r="ET323" s="52">
        <v>535</v>
      </c>
      <c r="EU323" s="52">
        <v>581</v>
      </c>
      <c r="EV323" s="52">
        <v>598</v>
      </c>
      <c r="EW323" s="52">
        <v>702</v>
      </c>
      <c r="EX323" s="52">
        <v>686</v>
      </c>
      <c r="EY323" s="52">
        <v>654</v>
      </c>
      <c r="EZ323" s="52">
        <v>688</v>
      </c>
      <c r="FA323" s="52">
        <v>748</v>
      </c>
      <c r="FB323" s="52">
        <v>784</v>
      </c>
      <c r="FC323" s="52">
        <v>725</v>
      </c>
      <c r="FD323" s="52">
        <v>759</v>
      </c>
      <c r="FE323" s="52">
        <v>717</v>
      </c>
      <c r="FF323" s="52">
        <v>639</v>
      </c>
      <c r="FG323" s="52">
        <v>683</v>
      </c>
      <c r="FH323" s="52">
        <v>642</v>
      </c>
      <c r="FI323" s="52">
        <v>647</v>
      </c>
      <c r="FJ323" s="52">
        <v>611</v>
      </c>
      <c r="FK323" s="52">
        <v>679</v>
      </c>
      <c r="FL323" s="52">
        <v>571</v>
      </c>
      <c r="FM323" s="52">
        <v>556</v>
      </c>
      <c r="FN323" s="52">
        <v>594</v>
      </c>
      <c r="FO323" s="52">
        <v>552</v>
      </c>
      <c r="FP323" s="52">
        <v>529</v>
      </c>
      <c r="FQ323" s="52">
        <v>520</v>
      </c>
      <c r="FR323" s="52">
        <v>492</v>
      </c>
      <c r="FS323" s="52">
        <v>582</v>
      </c>
      <c r="FT323" s="52">
        <v>611</v>
      </c>
      <c r="FU323" s="52">
        <v>664</v>
      </c>
      <c r="FV323" s="52">
        <v>442</v>
      </c>
      <c r="FW323" s="52">
        <v>427</v>
      </c>
      <c r="FX323" s="52">
        <v>379</v>
      </c>
      <c r="FY323" s="52">
        <v>384</v>
      </c>
      <c r="FZ323" s="52">
        <v>332</v>
      </c>
      <c r="GA323" s="52">
        <v>281</v>
      </c>
      <c r="GB323" s="52">
        <v>293</v>
      </c>
      <c r="GC323" s="52">
        <v>266</v>
      </c>
      <c r="GD323" s="52">
        <v>256</v>
      </c>
      <c r="GE323" s="52">
        <v>256</v>
      </c>
      <c r="GF323" s="52">
        <v>229</v>
      </c>
      <c r="GG323" s="52">
        <v>214</v>
      </c>
      <c r="GH323" s="52">
        <v>180</v>
      </c>
      <c r="GI323" s="52">
        <v>171</v>
      </c>
      <c r="GJ323" s="52">
        <v>144</v>
      </c>
      <c r="GK323" s="52">
        <v>163</v>
      </c>
      <c r="GL323" s="53">
        <v>859</v>
      </c>
    </row>
    <row r="324" spans="1:194" s="1" customFormat="1" hidden="1" x14ac:dyDescent="0.25">
      <c r="A324" s="31" t="s">
        <v>247</v>
      </c>
      <c r="B324" s="1" t="s">
        <v>555</v>
      </c>
      <c r="C324" s="30" t="str">
        <f t="shared" si="104"/>
        <v>LA England - Havant</v>
      </c>
      <c r="D324" s="51">
        <f t="shared" si="95"/>
        <v>48312</v>
      </c>
      <c r="E324" s="51">
        <f t="shared" si="96"/>
        <v>52994</v>
      </c>
      <c r="F324" s="52">
        <f t="shared" si="97"/>
        <v>126339</v>
      </c>
      <c r="G324" s="52">
        <f t="shared" si="98"/>
        <v>61231</v>
      </c>
      <c r="H324" s="53">
        <f t="shared" si="99"/>
        <v>65108</v>
      </c>
      <c r="I324" s="53">
        <f t="shared" si="100"/>
        <v>48312</v>
      </c>
      <c r="J324" s="53">
        <f t="shared" si="101"/>
        <v>52994</v>
      </c>
      <c r="K324" s="50">
        <f t="shared" si="102"/>
        <v>12919</v>
      </c>
      <c r="L324" s="51">
        <f t="shared" si="103"/>
        <v>12114</v>
      </c>
      <c r="M324" s="52">
        <v>621</v>
      </c>
      <c r="N324" s="52">
        <v>626</v>
      </c>
      <c r="O324" s="52">
        <v>664</v>
      </c>
      <c r="P324" s="52">
        <v>710</v>
      </c>
      <c r="Q324" s="52">
        <v>720</v>
      </c>
      <c r="R324" s="52">
        <v>669</v>
      </c>
      <c r="S324" s="52">
        <v>738</v>
      </c>
      <c r="T324" s="52">
        <v>725</v>
      </c>
      <c r="U324" s="52">
        <v>736</v>
      </c>
      <c r="V324" s="52">
        <v>789</v>
      </c>
      <c r="W324" s="52">
        <v>762</v>
      </c>
      <c r="X324" s="52">
        <v>812</v>
      </c>
      <c r="Y324" s="52">
        <v>728</v>
      </c>
      <c r="Z324" s="52">
        <v>735</v>
      </c>
      <c r="AA324" s="52">
        <v>752</v>
      </c>
      <c r="AB324" s="52">
        <v>769</v>
      </c>
      <c r="AC324" s="52">
        <v>683</v>
      </c>
      <c r="AD324" s="52">
        <v>680</v>
      </c>
      <c r="AE324" s="52">
        <v>642</v>
      </c>
      <c r="AF324" s="52">
        <v>607</v>
      </c>
      <c r="AG324" s="52">
        <v>659</v>
      </c>
      <c r="AH324" s="52">
        <v>709</v>
      </c>
      <c r="AI324" s="52">
        <v>636</v>
      </c>
      <c r="AJ324" s="52">
        <v>732</v>
      </c>
      <c r="AK324" s="52">
        <v>693</v>
      </c>
      <c r="AL324" s="52">
        <v>743</v>
      </c>
      <c r="AM324" s="52">
        <v>765</v>
      </c>
      <c r="AN324" s="52">
        <v>779</v>
      </c>
      <c r="AO324" s="52">
        <v>749</v>
      </c>
      <c r="AP324" s="52">
        <v>715</v>
      </c>
      <c r="AQ324" s="52">
        <v>761</v>
      </c>
      <c r="AR324" s="52">
        <v>632</v>
      </c>
      <c r="AS324" s="52">
        <v>684</v>
      </c>
      <c r="AT324" s="52">
        <v>742</v>
      </c>
      <c r="AU324" s="52">
        <v>633</v>
      </c>
      <c r="AV324" s="52">
        <v>656</v>
      </c>
      <c r="AW324" s="52">
        <v>651</v>
      </c>
      <c r="AX324" s="52">
        <v>656</v>
      </c>
      <c r="AY324" s="52">
        <v>679</v>
      </c>
      <c r="AZ324" s="52">
        <v>696</v>
      </c>
      <c r="BA324" s="52">
        <v>582</v>
      </c>
      <c r="BB324" s="52">
        <v>632</v>
      </c>
      <c r="BC324" s="52">
        <v>598</v>
      </c>
      <c r="BD324" s="52">
        <v>608</v>
      </c>
      <c r="BE324" s="52">
        <v>604</v>
      </c>
      <c r="BF324" s="52">
        <v>605</v>
      </c>
      <c r="BG324" s="52">
        <v>656</v>
      </c>
      <c r="BH324" s="52">
        <v>742</v>
      </c>
      <c r="BI324" s="52">
        <v>773</v>
      </c>
      <c r="BJ324" s="52">
        <v>769</v>
      </c>
      <c r="BK324" s="52">
        <v>791</v>
      </c>
      <c r="BL324" s="52">
        <v>867</v>
      </c>
      <c r="BM324" s="52">
        <v>818</v>
      </c>
      <c r="BN324" s="52">
        <v>866</v>
      </c>
      <c r="BO324" s="52">
        <v>875</v>
      </c>
      <c r="BP324" s="52">
        <v>925</v>
      </c>
      <c r="BQ324" s="52">
        <v>912</v>
      </c>
      <c r="BR324" s="52">
        <v>862</v>
      </c>
      <c r="BS324" s="52">
        <v>902</v>
      </c>
      <c r="BT324" s="52">
        <v>908</v>
      </c>
      <c r="BU324" s="52">
        <v>824</v>
      </c>
      <c r="BV324" s="52">
        <v>885</v>
      </c>
      <c r="BW324" s="52">
        <v>855</v>
      </c>
      <c r="BX324" s="52">
        <v>787</v>
      </c>
      <c r="BY324" s="52">
        <v>780</v>
      </c>
      <c r="BZ324" s="52">
        <v>741</v>
      </c>
      <c r="CA324" s="52">
        <v>747</v>
      </c>
      <c r="CB324" s="52">
        <v>768</v>
      </c>
      <c r="CC324" s="52">
        <v>679</v>
      </c>
      <c r="CD324" s="52">
        <v>690</v>
      </c>
      <c r="CE324" s="52">
        <v>697</v>
      </c>
      <c r="CF324" s="52">
        <v>701</v>
      </c>
      <c r="CG324" s="52">
        <v>795</v>
      </c>
      <c r="CH324" s="52">
        <v>873</v>
      </c>
      <c r="CI324" s="52">
        <v>674</v>
      </c>
      <c r="CJ324" s="52">
        <v>664</v>
      </c>
      <c r="CK324" s="52">
        <v>579</v>
      </c>
      <c r="CL324" s="52">
        <v>581</v>
      </c>
      <c r="CM324" s="52">
        <v>456</v>
      </c>
      <c r="CN324" s="52">
        <v>382</v>
      </c>
      <c r="CO324" s="52">
        <v>451</v>
      </c>
      <c r="CP324" s="52">
        <v>417</v>
      </c>
      <c r="CQ324" s="52">
        <v>372</v>
      </c>
      <c r="CR324" s="52">
        <v>361</v>
      </c>
      <c r="CS324" s="52">
        <v>288</v>
      </c>
      <c r="CT324" s="52">
        <v>301</v>
      </c>
      <c r="CU324" s="52">
        <v>252</v>
      </c>
      <c r="CV324" s="52">
        <v>236</v>
      </c>
      <c r="CW324" s="52">
        <v>216</v>
      </c>
      <c r="CX324" s="52">
        <v>162</v>
      </c>
      <c r="CY324" s="52">
        <v>584</v>
      </c>
      <c r="CZ324" s="52">
        <v>567</v>
      </c>
      <c r="DA324" s="52">
        <v>557</v>
      </c>
      <c r="DB324" s="52">
        <v>607</v>
      </c>
      <c r="DC324" s="52">
        <v>650</v>
      </c>
      <c r="DD324" s="52">
        <v>678</v>
      </c>
      <c r="DE324" s="52">
        <v>694</v>
      </c>
      <c r="DF324" s="52">
        <v>666</v>
      </c>
      <c r="DG324" s="52">
        <v>689</v>
      </c>
      <c r="DH324" s="52">
        <v>689</v>
      </c>
      <c r="DI324" s="52">
        <v>745</v>
      </c>
      <c r="DJ324" s="52">
        <v>742</v>
      </c>
      <c r="DK324" s="52">
        <v>676</v>
      </c>
      <c r="DL324" s="52">
        <v>746</v>
      </c>
      <c r="DM324" s="52">
        <v>680</v>
      </c>
      <c r="DN324" s="52">
        <v>695</v>
      </c>
      <c r="DO324" s="52">
        <v>685</v>
      </c>
      <c r="DP324" s="52">
        <v>703</v>
      </c>
      <c r="DQ324" s="52">
        <v>645</v>
      </c>
      <c r="DR324" s="52">
        <v>639</v>
      </c>
      <c r="DS324" s="52">
        <v>563</v>
      </c>
      <c r="DT324" s="52">
        <v>533</v>
      </c>
      <c r="DU324" s="52">
        <v>649</v>
      </c>
      <c r="DV324" s="52">
        <v>612</v>
      </c>
      <c r="DW324" s="52">
        <v>707</v>
      </c>
      <c r="DX324" s="52">
        <v>772</v>
      </c>
      <c r="DY324" s="52">
        <v>676</v>
      </c>
      <c r="DZ324" s="52">
        <v>661</v>
      </c>
      <c r="EA324" s="52">
        <v>708</v>
      </c>
      <c r="EB324" s="52">
        <v>702</v>
      </c>
      <c r="EC324" s="52">
        <v>740</v>
      </c>
      <c r="ED324" s="52">
        <v>819</v>
      </c>
      <c r="EE324" s="52">
        <v>757</v>
      </c>
      <c r="EF324" s="52">
        <v>739</v>
      </c>
      <c r="EG324" s="52">
        <v>750</v>
      </c>
      <c r="EH324" s="52">
        <v>737</v>
      </c>
      <c r="EI324" s="52">
        <v>702</v>
      </c>
      <c r="EJ324" s="52">
        <v>780</v>
      </c>
      <c r="EK324" s="52">
        <v>708</v>
      </c>
      <c r="EL324" s="52">
        <v>706</v>
      </c>
      <c r="EM324" s="52">
        <v>672</v>
      </c>
      <c r="EN324" s="52">
        <v>709</v>
      </c>
      <c r="EO324" s="52">
        <v>671</v>
      </c>
      <c r="EP324" s="52">
        <v>621</v>
      </c>
      <c r="EQ324" s="52">
        <v>631</v>
      </c>
      <c r="ER324" s="52">
        <v>643</v>
      </c>
      <c r="ES324" s="52">
        <v>730</v>
      </c>
      <c r="ET324" s="52">
        <v>756</v>
      </c>
      <c r="EU324" s="52">
        <v>780</v>
      </c>
      <c r="EV324" s="52">
        <v>804</v>
      </c>
      <c r="EW324" s="52">
        <v>937</v>
      </c>
      <c r="EX324" s="52">
        <v>888</v>
      </c>
      <c r="EY324" s="52">
        <v>962</v>
      </c>
      <c r="EZ324" s="52">
        <v>991</v>
      </c>
      <c r="FA324" s="52">
        <v>1005</v>
      </c>
      <c r="FB324" s="52">
        <v>932</v>
      </c>
      <c r="FC324" s="52">
        <v>994</v>
      </c>
      <c r="FD324" s="52">
        <v>964</v>
      </c>
      <c r="FE324" s="52">
        <v>1021</v>
      </c>
      <c r="FF324" s="52">
        <v>947</v>
      </c>
      <c r="FG324" s="52">
        <v>960</v>
      </c>
      <c r="FH324" s="52">
        <v>960</v>
      </c>
      <c r="FI324" s="52">
        <v>916</v>
      </c>
      <c r="FJ324" s="52">
        <v>881</v>
      </c>
      <c r="FK324" s="52">
        <v>835</v>
      </c>
      <c r="FL324" s="52">
        <v>812</v>
      </c>
      <c r="FM324" s="52">
        <v>816</v>
      </c>
      <c r="FN324" s="52">
        <v>778</v>
      </c>
      <c r="FO324" s="52">
        <v>744</v>
      </c>
      <c r="FP324" s="52">
        <v>720</v>
      </c>
      <c r="FQ324" s="52">
        <v>706</v>
      </c>
      <c r="FR324" s="52">
        <v>811</v>
      </c>
      <c r="FS324" s="52">
        <v>831</v>
      </c>
      <c r="FT324" s="52">
        <v>845</v>
      </c>
      <c r="FU324" s="52">
        <v>957</v>
      </c>
      <c r="FV324" s="52">
        <v>782</v>
      </c>
      <c r="FW324" s="52">
        <v>777</v>
      </c>
      <c r="FX324" s="52">
        <v>680</v>
      </c>
      <c r="FY324" s="52">
        <v>654</v>
      </c>
      <c r="FZ324" s="52">
        <v>513</v>
      </c>
      <c r="GA324" s="52">
        <v>515</v>
      </c>
      <c r="GB324" s="52">
        <v>537</v>
      </c>
      <c r="GC324" s="52">
        <v>559</v>
      </c>
      <c r="GD324" s="52">
        <v>501</v>
      </c>
      <c r="GE324" s="52">
        <v>499</v>
      </c>
      <c r="GF324" s="52">
        <v>383</v>
      </c>
      <c r="GG324" s="52">
        <v>425</v>
      </c>
      <c r="GH324" s="52">
        <v>336</v>
      </c>
      <c r="GI324" s="52">
        <v>329</v>
      </c>
      <c r="GJ324" s="52">
        <v>268</v>
      </c>
      <c r="GK324" s="52">
        <v>281</v>
      </c>
      <c r="GL324" s="53">
        <v>1065</v>
      </c>
    </row>
    <row r="325" spans="1:194" s="1" customFormat="1" hidden="1" x14ac:dyDescent="0.25">
      <c r="A325" s="31" t="s">
        <v>247</v>
      </c>
      <c r="B325" s="1" t="s">
        <v>556</v>
      </c>
      <c r="C325" s="30" t="str">
        <f t="shared" si="104"/>
        <v>LA England - Havering</v>
      </c>
      <c r="D325" s="51">
        <f t="shared" si="95"/>
        <v>95499</v>
      </c>
      <c r="E325" s="51">
        <f t="shared" si="96"/>
        <v>106132</v>
      </c>
      <c r="F325" s="52">
        <f t="shared" si="97"/>
        <v>260651</v>
      </c>
      <c r="G325" s="52">
        <f t="shared" si="98"/>
        <v>125614</v>
      </c>
      <c r="H325" s="53">
        <f t="shared" si="99"/>
        <v>135037</v>
      </c>
      <c r="I325" s="53">
        <f t="shared" si="100"/>
        <v>95499</v>
      </c>
      <c r="J325" s="53">
        <f t="shared" si="101"/>
        <v>106132</v>
      </c>
      <c r="K325" s="50">
        <f t="shared" si="102"/>
        <v>30115</v>
      </c>
      <c r="L325" s="51">
        <f t="shared" si="103"/>
        <v>28905</v>
      </c>
      <c r="M325" s="52">
        <v>1670</v>
      </c>
      <c r="N325" s="52">
        <v>1724</v>
      </c>
      <c r="O325" s="52">
        <v>1818</v>
      </c>
      <c r="P325" s="52">
        <v>1807</v>
      </c>
      <c r="Q325" s="52">
        <v>1871</v>
      </c>
      <c r="R325" s="52">
        <v>1790</v>
      </c>
      <c r="S325" s="52">
        <v>1772</v>
      </c>
      <c r="T325" s="52">
        <v>1689</v>
      </c>
      <c r="U325" s="52">
        <v>1851</v>
      </c>
      <c r="V325" s="52">
        <v>1668</v>
      </c>
      <c r="W325" s="52">
        <v>1618</v>
      </c>
      <c r="X325" s="52">
        <v>1651</v>
      </c>
      <c r="Y325" s="52">
        <v>1632</v>
      </c>
      <c r="Z325" s="52">
        <v>1568</v>
      </c>
      <c r="AA325" s="52">
        <v>1545</v>
      </c>
      <c r="AB325" s="52">
        <v>1523</v>
      </c>
      <c r="AC325" s="52">
        <v>1473</v>
      </c>
      <c r="AD325" s="52">
        <v>1445</v>
      </c>
      <c r="AE325" s="52">
        <v>1452</v>
      </c>
      <c r="AF325" s="52">
        <v>1266</v>
      </c>
      <c r="AG325" s="52">
        <v>1253</v>
      </c>
      <c r="AH325" s="52">
        <v>1416</v>
      </c>
      <c r="AI325" s="52">
        <v>1430</v>
      </c>
      <c r="AJ325" s="52">
        <v>1543</v>
      </c>
      <c r="AK325" s="52">
        <v>1634</v>
      </c>
      <c r="AL325" s="52">
        <v>1683</v>
      </c>
      <c r="AM325" s="52">
        <v>1637</v>
      </c>
      <c r="AN325" s="52">
        <v>1628</v>
      </c>
      <c r="AO325" s="52">
        <v>1681</v>
      </c>
      <c r="AP325" s="52">
        <v>1804</v>
      </c>
      <c r="AQ325" s="52">
        <v>1820</v>
      </c>
      <c r="AR325" s="52">
        <v>1786</v>
      </c>
      <c r="AS325" s="52">
        <v>1756</v>
      </c>
      <c r="AT325" s="52">
        <v>1771</v>
      </c>
      <c r="AU325" s="52">
        <v>1759</v>
      </c>
      <c r="AV325" s="52">
        <v>1823</v>
      </c>
      <c r="AW325" s="52">
        <v>1719</v>
      </c>
      <c r="AX325" s="52">
        <v>1766</v>
      </c>
      <c r="AY325" s="52">
        <v>1883</v>
      </c>
      <c r="AZ325" s="52">
        <v>1820</v>
      </c>
      <c r="BA325" s="52">
        <v>1769</v>
      </c>
      <c r="BB325" s="52">
        <v>1617</v>
      </c>
      <c r="BC325" s="52">
        <v>1544</v>
      </c>
      <c r="BD325" s="52">
        <v>1523</v>
      </c>
      <c r="BE325" s="52">
        <v>1559</v>
      </c>
      <c r="BF325" s="52">
        <v>1545</v>
      </c>
      <c r="BG325" s="52">
        <v>1533</v>
      </c>
      <c r="BH325" s="52">
        <v>1466</v>
      </c>
      <c r="BI325" s="52">
        <v>1624</v>
      </c>
      <c r="BJ325" s="52">
        <v>1563</v>
      </c>
      <c r="BK325" s="52">
        <v>1557</v>
      </c>
      <c r="BL325" s="52">
        <v>1604</v>
      </c>
      <c r="BM325" s="52">
        <v>1628</v>
      </c>
      <c r="BN325" s="52">
        <v>1640</v>
      </c>
      <c r="BO325" s="52">
        <v>1689</v>
      </c>
      <c r="BP325" s="52">
        <v>1610</v>
      </c>
      <c r="BQ325" s="52">
        <v>1657</v>
      </c>
      <c r="BR325" s="52">
        <v>1592</v>
      </c>
      <c r="BS325" s="52">
        <v>1609</v>
      </c>
      <c r="BT325" s="52">
        <v>1514</v>
      </c>
      <c r="BU325" s="52">
        <v>1559</v>
      </c>
      <c r="BV325" s="52">
        <v>1528</v>
      </c>
      <c r="BW325" s="52">
        <v>1507</v>
      </c>
      <c r="BX325" s="52">
        <v>1333</v>
      </c>
      <c r="BY325" s="52">
        <v>1276</v>
      </c>
      <c r="BZ325" s="52">
        <v>1177</v>
      </c>
      <c r="CA325" s="52">
        <v>1204</v>
      </c>
      <c r="CB325" s="52">
        <v>1071</v>
      </c>
      <c r="CC325" s="52">
        <v>1027</v>
      </c>
      <c r="CD325" s="52">
        <v>1073</v>
      </c>
      <c r="CE325" s="52">
        <v>1095</v>
      </c>
      <c r="CF325" s="52">
        <v>1097</v>
      </c>
      <c r="CG325" s="52">
        <v>1127</v>
      </c>
      <c r="CH325" s="52">
        <v>1294</v>
      </c>
      <c r="CI325" s="52">
        <v>959</v>
      </c>
      <c r="CJ325" s="52">
        <v>850</v>
      </c>
      <c r="CK325" s="52">
        <v>843</v>
      </c>
      <c r="CL325" s="52">
        <v>759</v>
      </c>
      <c r="CM325" s="52">
        <v>689</v>
      </c>
      <c r="CN325" s="52">
        <v>602</v>
      </c>
      <c r="CO325" s="52">
        <v>589</v>
      </c>
      <c r="CP325" s="52">
        <v>581</v>
      </c>
      <c r="CQ325" s="52">
        <v>558</v>
      </c>
      <c r="CR325" s="52">
        <v>554</v>
      </c>
      <c r="CS325" s="52">
        <v>481</v>
      </c>
      <c r="CT325" s="52">
        <v>395</v>
      </c>
      <c r="CU325" s="52">
        <v>378</v>
      </c>
      <c r="CV325" s="52">
        <v>346</v>
      </c>
      <c r="CW325" s="52">
        <v>303</v>
      </c>
      <c r="CX325" s="52">
        <v>269</v>
      </c>
      <c r="CY325" s="52">
        <v>802</v>
      </c>
      <c r="CZ325" s="52">
        <v>1484</v>
      </c>
      <c r="DA325" s="52">
        <v>1618</v>
      </c>
      <c r="DB325" s="52">
        <v>1652</v>
      </c>
      <c r="DC325" s="52">
        <v>1713</v>
      </c>
      <c r="DD325" s="52">
        <v>1810</v>
      </c>
      <c r="DE325" s="52">
        <v>1721</v>
      </c>
      <c r="DF325" s="52">
        <v>1743</v>
      </c>
      <c r="DG325" s="52">
        <v>1751</v>
      </c>
      <c r="DH325" s="52">
        <v>1713</v>
      </c>
      <c r="DI325" s="52">
        <v>1553</v>
      </c>
      <c r="DJ325" s="52">
        <v>1528</v>
      </c>
      <c r="DK325" s="52">
        <v>1558</v>
      </c>
      <c r="DL325" s="52">
        <v>1557</v>
      </c>
      <c r="DM325" s="52">
        <v>1557</v>
      </c>
      <c r="DN325" s="52">
        <v>1505</v>
      </c>
      <c r="DO325" s="52">
        <v>1548</v>
      </c>
      <c r="DP325" s="52">
        <v>1464</v>
      </c>
      <c r="DQ325" s="52">
        <v>1430</v>
      </c>
      <c r="DR325" s="52">
        <v>1366</v>
      </c>
      <c r="DS325" s="52">
        <v>1138</v>
      </c>
      <c r="DT325" s="52">
        <v>1113</v>
      </c>
      <c r="DU325" s="52">
        <v>1223</v>
      </c>
      <c r="DV325" s="52">
        <v>1301</v>
      </c>
      <c r="DW325" s="52">
        <v>1583</v>
      </c>
      <c r="DX325" s="52">
        <v>1621</v>
      </c>
      <c r="DY325" s="52">
        <v>1645</v>
      </c>
      <c r="DZ325" s="52">
        <v>1692</v>
      </c>
      <c r="EA325" s="52">
        <v>1801</v>
      </c>
      <c r="EB325" s="52">
        <v>1859</v>
      </c>
      <c r="EC325" s="52">
        <v>1977</v>
      </c>
      <c r="ED325" s="52">
        <v>1864</v>
      </c>
      <c r="EE325" s="52">
        <v>2057</v>
      </c>
      <c r="EF325" s="52">
        <v>2059</v>
      </c>
      <c r="EG325" s="52">
        <v>2042</v>
      </c>
      <c r="EH325" s="52">
        <v>1986</v>
      </c>
      <c r="EI325" s="52">
        <v>2044</v>
      </c>
      <c r="EJ325" s="52">
        <v>1937</v>
      </c>
      <c r="EK325" s="52">
        <v>1797</v>
      </c>
      <c r="EL325" s="52">
        <v>1940</v>
      </c>
      <c r="EM325" s="52">
        <v>1969</v>
      </c>
      <c r="EN325" s="52">
        <v>1872</v>
      </c>
      <c r="EO325" s="52">
        <v>1744</v>
      </c>
      <c r="EP325" s="52">
        <v>1650</v>
      </c>
      <c r="EQ325" s="52">
        <v>1745</v>
      </c>
      <c r="ER325" s="52">
        <v>1654</v>
      </c>
      <c r="ES325" s="52">
        <v>1577</v>
      </c>
      <c r="ET325" s="52">
        <v>1586</v>
      </c>
      <c r="EU325" s="52">
        <v>1571</v>
      </c>
      <c r="EV325" s="52">
        <v>1673</v>
      </c>
      <c r="EW325" s="52">
        <v>1775</v>
      </c>
      <c r="EX325" s="52">
        <v>1777</v>
      </c>
      <c r="EY325" s="52">
        <v>1797</v>
      </c>
      <c r="EZ325" s="52">
        <v>1789</v>
      </c>
      <c r="FA325" s="52">
        <v>1887</v>
      </c>
      <c r="FB325" s="52">
        <v>1859</v>
      </c>
      <c r="FC325" s="52">
        <v>1793</v>
      </c>
      <c r="FD325" s="52">
        <v>1825</v>
      </c>
      <c r="FE325" s="52">
        <v>1725</v>
      </c>
      <c r="FF325" s="52">
        <v>1551</v>
      </c>
      <c r="FG325" s="52">
        <v>1768</v>
      </c>
      <c r="FH325" s="52">
        <v>1544</v>
      </c>
      <c r="FI325" s="52">
        <v>1469</v>
      </c>
      <c r="FJ325" s="52">
        <v>1488</v>
      </c>
      <c r="FK325" s="52">
        <v>1392</v>
      </c>
      <c r="FL325" s="52">
        <v>1212</v>
      </c>
      <c r="FM325" s="52">
        <v>1241</v>
      </c>
      <c r="FN325" s="52">
        <v>1272</v>
      </c>
      <c r="FO325" s="52">
        <v>1174</v>
      </c>
      <c r="FP325" s="52">
        <v>1256</v>
      </c>
      <c r="FQ325" s="52">
        <v>1177</v>
      </c>
      <c r="FR325" s="52">
        <v>1204</v>
      </c>
      <c r="FS325" s="52">
        <v>1251</v>
      </c>
      <c r="FT325" s="52">
        <v>1367</v>
      </c>
      <c r="FU325" s="52">
        <v>1496</v>
      </c>
      <c r="FV325" s="52">
        <v>1145</v>
      </c>
      <c r="FW325" s="52">
        <v>1055</v>
      </c>
      <c r="FX325" s="52">
        <v>1034</v>
      </c>
      <c r="FY325" s="52">
        <v>1012</v>
      </c>
      <c r="FZ325" s="52">
        <v>878</v>
      </c>
      <c r="GA325" s="52">
        <v>787</v>
      </c>
      <c r="GB325" s="52">
        <v>915</v>
      </c>
      <c r="GC325" s="52">
        <v>839</v>
      </c>
      <c r="GD325" s="52">
        <v>813</v>
      </c>
      <c r="GE325" s="52">
        <v>805</v>
      </c>
      <c r="GF325" s="52">
        <v>698</v>
      </c>
      <c r="GG325" s="52">
        <v>735</v>
      </c>
      <c r="GH325" s="52">
        <v>602</v>
      </c>
      <c r="GI325" s="52">
        <v>569</v>
      </c>
      <c r="GJ325" s="52">
        <v>538</v>
      </c>
      <c r="GK325" s="52">
        <v>480</v>
      </c>
      <c r="GL325" s="53">
        <v>2052</v>
      </c>
    </row>
    <row r="326" spans="1:194" s="1" customFormat="1" hidden="1" x14ac:dyDescent="0.25">
      <c r="A326" s="31" t="s">
        <v>247</v>
      </c>
      <c r="B326" s="1" t="s">
        <v>557</v>
      </c>
      <c r="C326" s="30" t="str">
        <f t="shared" si="104"/>
        <v>LA England - Herefordshire, County of</v>
      </c>
      <c r="D326" s="51">
        <f t="shared" si="95"/>
        <v>77142</v>
      </c>
      <c r="E326" s="51">
        <f t="shared" si="96"/>
        <v>80444</v>
      </c>
      <c r="F326" s="52">
        <f t="shared" si="97"/>
        <v>193615</v>
      </c>
      <c r="G326" s="52">
        <f t="shared" si="98"/>
        <v>95775</v>
      </c>
      <c r="H326" s="53">
        <f t="shared" si="99"/>
        <v>97840</v>
      </c>
      <c r="I326" s="53">
        <f t="shared" si="100"/>
        <v>77142</v>
      </c>
      <c r="J326" s="53">
        <f t="shared" si="101"/>
        <v>80444</v>
      </c>
      <c r="K326" s="50">
        <f t="shared" si="102"/>
        <v>18633</v>
      </c>
      <c r="L326" s="51">
        <f t="shared" si="103"/>
        <v>17396</v>
      </c>
      <c r="M326" s="52">
        <v>797</v>
      </c>
      <c r="N326" s="52">
        <v>889</v>
      </c>
      <c r="O326" s="52">
        <v>947</v>
      </c>
      <c r="P326" s="52">
        <v>994</v>
      </c>
      <c r="Q326" s="52">
        <v>1000</v>
      </c>
      <c r="R326" s="52">
        <v>1041</v>
      </c>
      <c r="S326" s="52">
        <v>1080</v>
      </c>
      <c r="T326" s="52">
        <v>1143</v>
      </c>
      <c r="U326" s="52">
        <v>1107</v>
      </c>
      <c r="V326" s="52">
        <v>1129</v>
      </c>
      <c r="W326" s="52">
        <v>1131</v>
      </c>
      <c r="X326" s="52">
        <v>1054</v>
      </c>
      <c r="Y326" s="52">
        <v>1159</v>
      </c>
      <c r="Z326" s="52">
        <v>1124</v>
      </c>
      <c r="AA326" s="52">
        <v>1025</v>
      </c>
      <c r="AB326" s="52">
        <v>1069</v>
      </c>
      <c r="AC326" s="52">
        <v>1008</v>
      </c>
      <c r="AD326" s="52">
        <v>936</v>
      </c>
      <c r="AE326" s="52">
        <v>947</v>
      </c>
      <c r="AF326" s="52">
        <v>769</v>
      </c>
      <c r="AG326" s="52">
        <v>785</v>
      </c>
      <c r="AH326" s="52">
        <v>752</v>
      </c>
      <c r="AI326" s="52">
        <v>866</v>
      </c>
      <c r="AJ326" s="52">
        <v>912</v>
      </c>
      <c r="AK326" s="52">
        <v>1080</v>
      </c>
      <c r="AL326" s="52">
        <v>1046</v>
      </c>
      <c r="AM326" s="52">
        <v>1051</v>
      </c>
      <c r="AN326" s="52">
        <v>1037</v>
      </c>
      <c r="AO326" s="52">
        <v>1088</v>
      </c>
      <c r="AP326" s="52">
        <v>1217</v>
      </c>
      <c r="AQ326" s="52">
        <v>1125</v>
      </c>
      <c r="AR326" s="52">
        <v>1199</v>
      </c>
      <c r="AS326" s="52">
        <v>1172</v>
      </c>
      <c r="AT326" s="52">
        <v>1195</v>
      </c>
      <c r="AU326" s="52">
        <v>1147</v>
      </c>
      <c r="AV326" s="52">
        <v>1123</v>
      </c>
      <c r="AW326" s="52">
        <v>1091</v>
      </c>
      <c r="AX326" s="52">
        <v>1134</v>
      </c>
      <c r="AY326" s="52">
        <v>1087</v>
      </c>
      <c r="AZ326" s="52">
        <v>1108</v>
      </c>
      <c r="BA326" s="52">
        <v>1141</v>
      </c>
      <c r="BB326" s="52">
        <v>1046</v>
      </c>
      <c r="BC326" s="52">
        <v>963</v>
      </c>
      <c r="BD326" s="52">
        <v>978</v>
      </c>
      <c r="BE326" s="52">
        <v>1014</v>
      </c>
      <c r="BF326" s="52">
        <v>1017</v>
      </c>
      <c r="BG326" s="52">
        <v>1042</v>
      </c>
      <c r="BH326" s="52">
        <v>1151</v>
      </c>
      <c r="BI326" s="52">
        <v>1177</v>
      </c>
      <c r="BJ326" s="52">
        <v>1308</v>
      </c>
      <c r="BK326" s="52">
        <v>1246</v>
      </c>
      <c r="BL326" s="52">
        <v>1381</v>
      </c>
      <c r="BM326" s="52">
        <v>1354</v>
      </c>
      <c r="BN326" s="52">
        <v>1443</v>
      </c>
      <c r="BO326" s="52">
        <v>1489</v>
      </c>
      <c r="BP326" s="52">
        <v>1528</v>
      </c>
      <c r="BQ326" s="52">
        <v>1408</v>
      </c>
      <c r="BR326" s="52">
        <v>1497</v>
      </c>
      <c r="BS326" s="52">
        <v>1484</v>
      </c>
      <c r="BT326" s="52">
        <v>1439</v>
      </c>
      <c r="BU326" s="52">
        <v>1341</v>
      </c>
      <c r="BV326" s="52">
        <v>1342</v>
      </c>
      <c r="BW326" s="52">
        <v>1364</v>
      </c>
      <c r="BX326" s="52">
        <v>1200</v>
      </c>
      <c r="BY326" s="52">
        <v>1293</v>
      </c>
      <c r="BZ326" s="52">
        <v>1195</v>
      </c>
      <c r="CA326" s="52">
        <v>1265</v>
      </c>
      <c r="CB326" s="52">
        <v>1289</v>
      </c>
      <c r="CC326" s="52">
        <v>1204</v>
      </c>
      <c r="CD326" s="52">
        <v>1244</v>
      </c>
      <c r="CE326" s="52">
        <v>1222</v>
      </c>
      <c r="CF326" s="52">
        <v>1343</v>
      </c>
      <c r="CG326" s="52">
        <v>1322</v>
      </c>
      <c r="CH326" s="52">
        <v>1344</v>
      </c>
      <c r="CI326" s="52">
        <v>1109</v>
      </c>
      <c r="CJ326" s="52">
        <v>1012</v>
      </c>
      <c r="CK326" s="52">
        <v>1066</v>
      </c>
      <c r="CL326" s="52">
        <v>877</v>
      </c>
      <c r="CM326" s="52">
        <v>850</v>
      </c>
      <c r="CN326" s="52">
        <v>701</v>
      </c>
      <c r="CO326" s="52">
        <v>691</v>
      </c>
      <c r="CP326" s="52">
        <v>675</v>
      </c>
      <c r="CQ326" s="52">
        <v>580</v>
      </c>
      <c r="CR326" s="52">
        <v>583</v>
      </c>
      <c r="CS326" s="52">
        <v>512</v>
      </c>
      <c r="CT326" s="52">
        <v>451</v>
      </c>
      <c r="CU326" s="52">
        <v>354</v>
      </c>
      <c r="CV326" s="52">
        <v>353</v>
      </c>
      <c r="CW326" s="52">
        <v>292</v>
      </c>
      <c r="CX326" s="52">
        <v>224</v>
      </c>
      <c r="CY326" s="52">
        <v>807</v>
      </c>
      <c r="CZ326" s="52">
        <v>761</v>
      </c>
      <c r="DA326" s="52">
        <v>835</v>
      </c>
      <c r="DB326" s="52">
        <v>888</v>
      </c>
      <c r="DC326" s="52">
        <v>906</v>
      </c>
      <c r="DD326" s="52">
        <v>912</v>
      </c>
      <c r="DE326" s="52">
        <v>881</v>
      </c>
      <c r="DF326" s="52">
        <v>969</v>
      </c>
      <c r="DG326" s="52">
        <v>1059</v>
      </c>
      <c r="DH326" s="52">
        <v>1089</v>
      </c>
      <c r="DI326" s="52">
        <v>1128</v>
      </c>
      <c r="DJ326" s="52">
        <v>1057</v>
      </c>
      <c r="DK326" s="52">
        <v>1065</v>
      </c>
      <c r="DL326" s="52">
        <v>1016</v>
      </c>
      <c r="DM326" s="52">
        <v>987</v>
      </c>
      <c r="DN326" s="52">
        <v>947</v>
      </c>
      <c r="DO326" s="52">
        <v>959</v>
      </c>
      <c r="DP326" s="52">
        <v>998</v>
      </c>
      <c r="DQ326" s="52">
        <v>939</v>
      </c>
      <c r="DR326" s="52">
        <v>905</v>
      </c>
      <c r="DS326" s="52">
        <v>757</v>
      </c>
      <c r="DT326" s="52">
        <v>666</v>
      </c>
      <c r="DU326" s="52">
        <v>768</v>
      </c>
      <c r="DV326" s="52">
        <v>904</v>
      </c>
      <c r="DW326" s="52">
        <v>943</v>
      </c>
      <c r="DX326" s="52">
        <v>935</v>
      </c>
      <c r="DY326" s="52">
        <v>1021</v>
      </c>
      <c r="DZ326" s="52">
        <v>917</v>
      </c>
      <c r="EA326" s="52">
        <v>963</v>
      </c>
      <c r="EB326" s="52">
        <v>1028</v>
      </c>
      <c r="EC326" s="52">
        <v>1133</v>
      </c>
      <c r="ED326" s="52">
        <v>1059</v>
      </c>
      <c r="EE326" s="52">
        <v>1111</v>
      </c>
      <c r="EF326" s="52">
        <v>1091</v>
      </c>
      <c r="EG326" s="52">
        <v>1061</v>
      </c>
      <c r="EH326" s="52">
        <v>1131</v>
      </c>
      <c r="EI326" s="52">
        <v>1024</v>
      </c>
      <c r="EJ326" s="52">
        <v>1093</v>
      </c>
      <c r="EK326" s="52">
        <v>1096</v>
      </c>
      <c r="EL326" s="52">
        <v>1039</v>
      </c>
      <c r="EM326" s="52">
        <v>1111</v>
      </c>
      <c r="EN326" s="52">
        <v>1164</v>
      </c>
      <c r="EO326" s="52">
        <v>1085</v>
      </c>
      <c r="EP326" s="52">
        <v>975</v>
      </c>
      <c r="EQ326" s="52">
        <v>992</v>
      </c>
      <c r="ER326" s="52">
        <v>1011</v>
      </c>
      <c r="ES326" s="52">
        <v>1054</v>
      </c>
      <c r="ET326" s="52">
        <v>1035</v>
      </c>
      <c r="EU326" s="52">
        <v>1178</v>
      </c>
      <c r="EV326" s="52">
        <v>1311</v>
      </c>
      <c r="EW326" s="52">
        <v>1353</v>
      </c>
      <c r="EX326" s="52">
        <v>1323</v>
      </c>
      <c r="EY326" s="52">
        <v>1416</v>
      </c>
      <c r="EZ326" s="52">
        <v>1442</v>
      </c>
      <c r="FA326" s="52">
        <v>1474</v>
      </c>
      <c r="FB326" s="52">
        <v>1566</v>
      </c>
      <c r="FC326" s="52">
        <v>1564</v>
      </c>
      <c r="FD326" s="52">
        <v>1485</v>
      </c>
      <c r="FE326" s="52">
        <v>1436</v>
      </c>
      <c r="FF326" s="52">
        <v>1507</v>
      </c>
      <c r="FG326" s="52">
        <v>1487</v>
      </c>
      <c r="FH326" s="52">
        <v>1328</v>
      </c>
      <c r="FI326" s="52">
        <v>1365</v>
      </c>
      <c r="FJ326" s="52">
        <v>1444</v>
      </c>
      <c r="FK326" s="52">
        <v>1392</v>
      </c>
      <c r="FL326" s="52">
        <v>1408</v>
      </c>
      <c r="FM326" s="52">
        <v>1369</v>
      </c>
      <c r="FN326" s="52">
        <v>1387</v>
      </c>
      <c r="FO326" s="52">
        <v>1353</v>
      </c>
      <c r="FP326" s="52">
        <v>1287</v>
      </c>
      <c r="FQ326" s="52">
        <v>1251</v>
      </c>
      <c r="FR326" s="52">
        <v>1268</v>
      </c>
      <c r="FS326" s="52">
        <v>1393</v>
      </c>
      <c r="FT326" s="52">
        <v>1326</v>
      </c>
      <c r="FU326" s="52">
        <v>1508</v>
      </c>
      <c r="FV326" s="52">
        <v>1169</v>
      </c>
      <c r="FW326" s="52">
        <v>1154</v>
      </c>
      <c r="FX326" s="52">
        <v>1129</v>
      </c>
      <c r="FY326" s="52">
        <v>1025</v>
      </c>
      <c r="FZ326" s="52">
        <v>884</v>
      </c>
      <c r="GA326" s="52">
        <v>814</v>
      </c>
      <c r="GB326" s="52">
        <v>801</v>
      </c>
      <c r="GC326" s="52">
        <v>783</v>
      </c>
      <c r="GD326" s="52">
        <v>704</v>
      </c>
      <c r="GE326" s="52">
        <v>712</v>
      </c>
      <c r="GF326" s="52">
        <v>594</v>
      </c>
      <c r="GG326" s="52">
        <v>622</v>
      </c>
      <c r="GH326" s="52">
        <v>576</v>
      </c>
      <c r="GI326" s="52">
        <v>448</v>
      </c>
      <c r="GJ326" s="52">
        <v>393</v>
      </c>
      <c r="GK326" s="52">
        <v>381</v>
      </c>
      <c r="GL326" s="53">
        <v>1562</v>
      </c>
    </row>
    <row r="327" spans="1:194" s="1" customFormat="1" hidden="1" x14ac:dyDescent="0.25">
      <c r="A327" s="31" t="s">
        <v>247</v>
      </c>
      <c r="B327" s="1" t="s">
        <v>558</v>
      </c>
      <c r="C327" s="30" t="str">
        <f t="shared" si="104"/>
        <v>LA England - Hertsmere</v>
      </c>
      <c r="D327" s="51">
        <f t="shared" si="95"/>
        <v>37573</v>
      </c>
      <c r="E327" s="51">
        <f t="shared" si="96"/>
        <v>42699</v>
      </c>
      <c r="F327" s="52">
        <f t="shared" si="97"/>
        <v>105471</v>
      </c>
      <c r="G327" s="52">
        <f t="shared" si="98"/>
        <v>50420</v>
      </c>
      <c r="H327" s="53">
        <f t="shared" si="99"/>
        <v>55051</v>
      </c>
      <c r="I327" s="53">
        <f t="shared" si="100"/>
        <v>37573</v>
      </c>
      <c r="J327" s="53">
        <f t="shared" si="101"/>
        <v>42699</v>
      </c>
      <c r="K327" s="50">
        <f t="shared" si="102"/>
        <v>12847</v>
      </c>
      <c r="L327" s="51">
        <f t="shared" si="103"/>
        <v>12352</v>
      </c>
      <c r="M327" s="52">
        <v>636</v>
      </c>
      <c r="N327" s="52">
        <v>654</v>
      </c>
      <c r="O327" s="52">
        <v>681</v>
      </c>
      <c r="P327" s="52">
        <v>708</v>
      </c>
      <c r="Q327" s="52">
        <v>738</v>
      </c>
      <c r="R327" s="52">
        <v>717</v>
      </c>
      <c r="S327" s="52">
        <v>758</v>
      </c>
      <c r="T327" s="52">
        <v>680</v>
      </c>
      <c r="U327" s="52">
        <v>763</v>
      </c>
      <c r="V327" s="52">
        <v>750</v>
      </c>
      <c r="W327" s="52">
        <v>720</v>
      </c>
      <c r="X327" s="52">
        <v>823</v>
      </c>
      <c r="Y327" s="52">
        <v>777</v>
      </c>
      <c r="Z327" s="52">
        <v>725</v>
      </c>
      <c r="AA327" s="52">
        <v>697</v>
      </c>
      <c r="AB327" s="52">
        <v>660</v>
      </c>
      <c r="AC327" s="52">
        <v>691</v>
      </c>
      <c r="AD327" s="52">
        <v>669</v>
      </c>
      <c r="AE327" s="52">
        <v>631</v>
      </c>
      <c r="AF327" s="52">
        <v>425</v>
      </c>
      <c r="AG327" s="52">
        <v>402</v>
      </c>
      <c r="AH327" s="52">
        <v>445</v>
      </c>
      <c r="AI327" s="52">
        <v>501</v>
      </c>
      <c r="AJ327" s="52">
        <v>568</v>
      </c>
      <c r="AK327" s="52">
        <v>619</v>
      </c>
      <c r="AL327" s="52">
        <v>624</v>
      </c>
      <c r="AM327" s="52">
        <v>608</v>
      </c>
      <c r="AN327" s="52">
        <v>538</v>
      </c>
      <c r="AO327" s="52">
        <v>529</v>
      </c>
      <c r="AP327" s="52">
        <v>543</v>
      </c>
      <c r="AQ327" s="52">
        <v>564</v>
      </c>
      <c r="AR327" s="52">
        <v>612</v>
      </c>
      <c r="AS327" s="52">
        <v>564</v>
      </c>
      <c r="AT327" s="52">
        <v>550</v>
      </c>
      <c r="AU327" s="52">
        <v>614</v>
      </c>
      <c r="AV327" s="52">
        <v>643</v>
      </c>
      <c r="AW327" s="52">
        <v>650</v>
      </c>
      <c r="AX327" s="52">
        <v>695</v>
      </c>
      <c r="AY327" s="52">
        <v>606</v>
      </c>
      <c r="AZ327" s="52">
        <v>581</v>
      </c>
      <c r="BA327" s="52">
        <v>724</v>
      </c>
      <c r="BB327" s="52">
        <v>678</v>
      </c>
      <c r="BC327" s="52">
        <v>679</v>
      </c>
      <c r="BD327" s="52">
        <v>690</v>
      </c>
      <c r="BE327" s="52">
        <v>632</v>
      </c>
      <c r="BF327" s="52">
        <v>651</v>
      </c>
      <c r="BG327" s="52">
        <v>713</v>
      </c>
      <c r="BH327" s="52">
        <v>640</v>
      </c>
      <c r="BI327" s="52">
        <v>657</v>
      </c>
      <c r="BJ327" s="52">
        <v>710</v>
      </c>
      <c r="BK327" s="52">
        <v>657</v>
      </c>
      <c r="BL327" s="52">
        <v>657</v>
      </c>
      <c r="BM327" s="52">
        <v>750</v>
      </c>
      <c r="BN327" s="52">
        <v>668</v>
      </c>
      <c r="BO327" s="52">
        <v>788</v>
      </c>
      <c r="BP327" s="52">
        <v>753</v>
      </c>
      <c r="BQ327" s="52">
        <v>633</v>
      </c>
      <c r="BR327" s="52">
        <v>771</v>
      </c>
      <c r="BS327" s="52">
        <v>685</v>
      </c>
      <c r="BT327" s="52">
        <v>663</v>
      </c>
      <c r="BU327" s="52">
        <v>557</v>
      </c>
      <c r="BV327" s="52">
        <v>650</v>
      </c>
      <c r="BW327" s="52">
        <v>516</v>
      </c>
      <c r="BX327" s="52">
        <v>555</v>
      </c>
      <c r="BY327" s="52">
        <v>522</v>
      </c>
      <c r="BZ327" s="52">
        <v>492</v>
      </c>
      <c r="CA327" s="52">
        <v>489</v>
      </c>
      <c r="CB327" s="52">
        <v>449</v>
      </c>
      <c r="CC327" s="52">
        <v>432</v>
      </c>
      <c r="CD327" s="52">
        <v>423</v>
      </c>
      <c r="CE327" s="52">
        <v>409</v>
      </c>
      <c r="CF327" s="52">
        <v>478</v>
      </c>
      <c r="CG327" s="52">
        <v>448</v>
      </c>
      <c r="CH327" s="52">
        <v>509</v>
      </c>
      <c r="CI327" s="52">
        <v>453</v>
      </c>
      <c r="CJ327" s="52">
        <v>387</v>
      </c>
      <c r="CK327" s="52">
        <v>374</v>
      </c>
      <c r="CL327" s="52">
        <v>352</v>
      </c>
      <c r="CM327" s="52">
        <v>254</v>
      </c>
      <c r="CN327" s="52">
        <v>231</v>
      </c>
      <c r="CO327" s="52">
        <v>261</v>
      </c>
      <c r="CP327" s="52">
        <v>254</v>
      </c>
      <c r="CQ327" s="52">
        <v>245</v>
      </c>
      <c r="CR327" s="52">
        <v>225</v>
      </c>
      <c r="CS327" s="52">
        <v>210</v>
      </c>
      <c r="CT327" s="52">
        <v>193</v>
      </c>
      <c r="CU327" s="52">
        <v>157</v>
      </c>
      <c r="CV327" s="52">
        <v>134</v>
      </c>
      <c r="CW327" s="52">
        <v>114</v>
      </c>
      <c r="CX327" s="52">
        <v>114</v>
      </c>
      <c r="CY327" s="52">
        <v>375</v>
      </c>
      <c r="CZ327" s="52">
        <v>576</v>
      </c>
      <c r="DA327" s="52">
        <v>650</v>
      </c>
      <c r="DB327" s="52">
        <v>614</v>
      </c>
      <c r="DC327" s="52">
        <v>657</v>
      </c>
      <c r="DD327" s="52">
        <v>718</v>
      </c>
      <c r="DE327" s="52">
        <v>696</v>
      </c>
      <c r="DF327" s="52">
        <v>719</v>
      </c>
      <c r="DG327" s="52">
        <v>734</v>
      </c>
      <c r="DH327" s="52">
        <v>755</v>
      </c>
      <c r="DI327" s="52">
        <v>750</v>
      </c>
      <c r="DJ327" s="52">
        <v>743</v>
      </c>
      <c r="DK327" s="52">
        <v>693</v>
      </c>
      <c r="DL327" s="52">
        <v>755</v>
      </c>
      <c r="DM327" s="52">
        <v>665</v>
      </c>
      <c r="DN327" s="52">
        <v>713</v>
      </c>
      <c r="DO327" s="52">
        <v>625</v>
      </c>
      <c r="DP327" s="52">
        <v>656</v>
      </c>
      <c r="DQ327" s="52">
        <v>633</v>
      </c>
      <c r="DR327" s="52">
        <v>592</v>
      </c>
      <c r="DS327" s="52">
        <v>319</v>
      </c>
      <c r="DT327" s="52">
        <v>300</v>
      </c>
      <c r="DU327" s="52">
        <v>457</v>
      </c>
      <c r="DV327" s="52">
        <v>548</v>
      </c>
      <c r="DW327" s="52">
        <v>668</v>
      </c>
      <c r="DX327" s="52">
        <v>590</v>
      </c>
      <c r="DY327" s="52">
        <v>663</v>
      </c>
      <c r="DZ327" s="52">
        <v>591</v>
      </c>
      <c r="EA327" s="52">
        <v>609</v>
      </c>
      <c r="EB327" s="52">
        <v>535</v>
      </c>
      <c r="EC327" s="52">
        <v>699</v>
      </c>
      <c r="ED327" s="52">
        <v>609</v>
      </c>
      <c r="EE327" s="52">
        <v>697</v>
      </c>
      <c r="EF327" s="52">
        <v>724</v>
      </c>
      <c r="EG327" s="52">
        <v>603</v>
      </c>
      <c r="EH327" s="52">
        <v>654</v>
      </c>
      <c r="EI327" s="52">
        <v>702</v>
      </c>
      <c r="EJ327" s="52">
        <v>731</v>
      </c>
      <c r="EK327" s="52">
        <v>775</v>
      </c>
      <c r="EL327" s="52">
        <v>888</v>
      </c>
      <c r="EM327" s="52">
        <v>758</v>
      </c>
      <c r="EN327" s="52">
        <v>799</v>
      </c>
      <c r="EO327" s="52">
        <v>741</v>
      </c>
      <c r="EP327" s="52">
        <v>754</v>
      </c>
      <c r="EQ327" s="52">
        <v>703</v>
      </c>
      <c r="ER327" s="52">
        <v>742</v>
      </c>
      <c r="ES327" s="52">
        <v>780</v>
      </c>
      <c r="ET327" s="52">
        <v>731</v>
      </c>
      <c r="EU327" s="52">
        <v>753</v>
      </c>
      <c r="EV327" s="52">
        <v>776</v>
      </c>
      <c r="EW327" s="52">
        <v>778</v>
      </c>
      <c r="EX327" s="52">
        <v>746</v>
      </c>
      <c r="EY327" s="52">
        <v>756</v>
      </c>
      <c r="EZ327" s="52">
        <v>840</v>
      </c>
      <c r="FA327" s="52">
        <v>752</v>
      </c>
      <c r="FB327" s="52">
        <v>800</v>
      </c>
      <c r="FC327" s="52">
        <v>784</v>
      </c>
      <c r="FD327" s="52">
        <v>817</v>
      </c>
      <c r="FE327" s="52">
        <v>742</v>
      </c>
      <c r="FF327" s="52">
        <v>681</v>
      </c>
      <c r="FG327" s="52">
        <v>742</v>
      </c>
      <c r="FH327" s="52">
        <v>608</v>
      </c>
      <c r="FI327" s="52">
        <v>633</v>
      </c>
      <c r="FJ327" s="52">
        <v>563</v>
      </c>
      <c r="FK327" s="52">
        <v>539</v>
      </c>
      <c r="FL327" s="52">
        <v>537</v>
      </c>
      <c r="FM327" s="52">
        <v>561</v>
      </c>
      <c r="FN327" s="52">
        <v>530</v>
      </c>
      <c r="FO327" s="52">
        <v>463</v>
      </c>
      <c r="FP327" s="52">
        <v>478</v>
      </c>
      <c r="FQ327" s="52">
        <v>519</v>
      </c>
      <c r="FR327" s="52">
        <v>523</v>
      </c>
      <c r="FS327" s="52">
        <v>578</v>
      </c>
      <c r="FT327" s="52">
        <v>559</v>
      </c>
      <c r="FU327" s="52">
        <v>635</v>
      </c>
      <c r="FV327" s="52">
        <v>484</v>
      </c>
      <c r="FW327" s="52">
        <v>434</v>
      </c>
      <c r="FX327" s="52">
        <v>466</v>
      </c>
      <c r="FY327" s="52">
        <v>447</v>
      </c>
      <c r="FZ327" s="52">
        <v>356</v>
      </c>
      <c r="GA327" s="52">
        <v>312</v>
      </c>
      <c r="GB327" s="52">
        <v>364</v>
      </c>
      <c r="GC327" s="52">
        <v>330</v>
      </c>
      <c r="GD327" s="52">
        <v>340</v>
      </c>
      <c r="GE327" s="52">
        <v>295</v>
      </c>
      <c r="GF327" s="52">
        <v>279</v>
      </c>
      <c r="GG327" s="52">
        <v>266</v>
      </c>
      <c r="GH327" s="52">
        <v>288</v>
      </c>
      <c r="GI327" s="52">
        <v>228</v>
      </c>
      <c r="GJ327" s="52">
        <v>202</v>
      </c>
      <c r="GK327" s="52">
        <v>170</v>
      </c>
      <c r="GL327" s="53">
        <v>783</v>
      </c>
    </row>
    <row r="328" spans="1:194" s="1" customFormat="1" hidden="1" x14ac:dyDescent="0.25">
      <c r="A328" s="31" t="s">
        <v>247</v>
      </c>
      <c r="B328" s="1" t="s">
        <v>559</v>
      </c>
      <c r="C328" s="30" t="str">
        <f t="shared" si="104"/>
        <v>LA England - High Peak</v>
      </c>
      <c r="D328" s="51">
        <f t="shared" si="95"/>
        <v>36682</v>
      </c>
      <c r="E328" s="51">
        <f t="shared" si="96"/>
        <v>38355</v>
      </c>
      <c r="F328" s="52">
        <f t="shared" si="97"/>
        <v>92633</v>
      </c>
      <c r="G328" s="52">
        <f t="shared" si="98"/>
        <v>45639</v>
      </c>
      <c r="H328" s="53">
        <f t="shared" si="99"/>
        <v>46994</v>
      </c>
      <c r="I328" s="53">
        <f t="shared" si="100"/>
        <v>36682</v>
      </c>
      <c r="J328" s="53">
        <f t="shared" si="101"/>
        <v>38355</v>
      </c>
      <c r="K328" s="50">
        <f t="shared" si="102"/>
        <v>8957</v>
      </c>
      <c r="L328" s="51">
        <f t="shared" si="103"/>
        <v>8639</v>
      </c>
      <c r="M328" s="52">
        <v>418</v>
      </c>
      <c r="N328" s="52">
        <v>428</v>
      </c>
      <c r="O328" s="52">
        <v>466</v>
      </c>
      <c r="P328" s="52">
        <v>457</v>
      </c>
      <c r="Q328" s="52">
        <v>489</v>
      </c>
      <c r="R328" s="52">
        <v>507</v>
      </c>
      <c r="S328" s="52">
        <v>472</v>
      </c>
      <c r="T328" s="52">
        <v>484</v>
      </c>
      <c r="U328" s="52">
        <v>525</v>
      </c>
      <c r="V328" s="52">
        <v>500</v>
      </c>
      <c r="W328" s="52">
        <v>532</v>
      </c>
      <c r="X328" s="52">
        <v>531</v>
      </c>
      <c r="Y328" s="52">
        <v>567</v>
      </c>
      <c r="Z328" s="52">
        <v>523</v>
      </c>
      <c r="AA328" s="52">
        <v>544</v>
      </c>
      <c r="AB328" s="52">
        <v>504</v>
      </c>
      <c r="AC328" s="52">
        <v>536</v>
      </c>
      <c r="AD328" s="52">
        <v>474</v>
      </c>
      <c r="AE328" s="52">
        <v>429</v>
      </c>
      <c r="AF328" s="52">
        <v>372</v>
      </c>
      <c r="AG328" s="52">
        <v>368</v>
      </c>
      <c r="AH328" s="52">
        <v>436</v>
      </c>
      <c r="AI328" s="52">
        <v>451</v>
      </c>
      <c r="AJ328" s="52">
        <v>512</v>
      </c>
      <c r="AK328" s="52">
        <v>557</v>
      </c>
      <c r="AL328" s="52">
        <v>519</v>
      </c>
      <c r="AM328" s="52">
        <v>518</v>
      </c>
      <c r="AN328" s="52">
        <v>524</v>
      </c>
      <c r="AO328" s="52">
        <v>572</v>
      </c>
      <c r="AP328" s="52">
        <v>545</v>
      </c>
      <c r="AQ328" s="52">
        <v>586</v>
      </c>
      <c r="AR328" s="52">
        <v>549</v>
      </c>
      <c r="AS328" s="52">
        <v>499</v>
      </c>
      <c r="AT328" s="52">
        <v>558</v>
      </c>
      <c r="AU328" s="52">
        <v>557</v>
      </c>
      <c r="AV328" s="52">
        <v>486</v>
      </c>
      <c r="AW328" s="52">
        <v>487</v>
      </c>
      <c r="AX328" s="52">
        <v>528</v>
      </c>
      <c r="AY328" s="52">
        <v>521</v>
      </c>
      <c r="AZ328" s="52">
        <v>523</v>
      </c>
      <c r="BA328" s="52">
        <v>505</v>
      </c>
      <c r="BB328" s="52">
        <v>489</v>
      </c>
      <c r="BC328" s="52">
        <v>475</v>
      </c>
      <c r="BD328" s="52">
        <v>465</v>
      </c>
      <c r="BE328" s="52">
        <v>467</v>
      </c>
      <c r="BF328" s="52">
        <v>540</v>
      </c>
      <c r="BG328" s="52">
        <v>532</v>
      </c>
      <c r="BH328" s="52">
        <v>604</v>
      </c>
      <c r="BI328" s="52">
        <v>676</v>
      </c>
      <c r="BJ328" s="52">
        <v>707</v>
      </c>
      <c r="BK328" s="52">
        <v>719</v>
      </c>
      <c r="BL328" s="52">
        <v>714</v>
      </c>
      <c r="BM328" s="52">
        <v>756</v>
      </c>
      <c r="BN328" s="52">
        <v>778</v>
      </c>
      <c r="BO328" s="52">
        <v>721</v>
      </c>
      <c r="BP328" s="52">
        <v>740</v>
      </c>
      <c r="BQ328" s="52">
        <v>765</v>
      </c>
      <c r="BR328" s="52">
        <v>765</v>
      </c>
      <c r="BS328" s="52">
        <v>784</v>
      </c>
      <c r="BT328" s="52">
        <v>754</v>
      </c>
      <c r="BU328" s="52">
        <v>631</v>
      </c>
      <c r="BV328" s="52">
        <v>645</v>
      </c>
      <c r="BW328" s="52">
        <v>675</v>
      </c>
      <c r="BX328" s="52">
        <v>659</v>
      </c>
      <c r="BY328" s="52">
        <v>629</v>
      </c>
      <c r="BZ328" s="52">
        <v>528</v>
      </c>
      <c r="CA328" s="52">
        <v>588</v>
      </c>
      <c r="CB328" s="52">
        <v>614</v>
      </c>
      <c r="CC328" s="52">
        <v>538</v>
      </c>
      <c r="CD328" s="52">
        <v>559</v>
      </c>
      <c r="CE328" s="52">
        <v>581</v>
      </c>
      <c r="CF328" s="52">
        <v>518</v>
      </c>
      <c r="CG328" s="52">
        <v>603</v>
      </c>
      <c r="CH328" s="52">
        <v>624</v>
      </c>
      <c r="CI328" s="52">
        <v>472</v>
      </c>
      <c r="CJ328" s="52">
        <v>450</v>
      </c>
      <c r="CK328" s="52">
        <v>423</v>
      </c>
      <c r="CL328" s="52">
        <v>340</v>
      </c>
      <c r="CM328" s="52">
        <v>329</v>
      </c>
      <c r="CN328" s="52">
        <v>274</v>
      </c>
      <c r="CO328" s="52">
        <v>247</v>
      </c>
      <c r="CP328" s="52">
        <v>266</v>
      </c>
      <c r="CQ328" s="52">
        <v>229</v>
      </c>
      <c r="CR328" s="52">
        <v>183</v>
      </c>
      <c r="CS328" s="52">
        <v>186</v>
      </c>
      <c r="CT328" s="52">
        <v>161</v>
      </c>
      <c r="CU328" s="52">
        <v>145</v>
      </c>
      <c r="CV328" s="52">
        <v>100</v>
      </c>
      <c r="CW328" s="52">
        <v>100</v>
      </c>
      <c r="CX328" s="52">
        <v>89</v>
      </c>
      <c r="CY328" s="52">
        <v>243</v>
      </c>
      <c r="CZ328" s="52">
        <v>366</v>
      </c>
      <c r="DA328" s="52">
        <v>434</v>
      </c>
      <c r="DB328" s="52">
        <v>452</v>
      </c>
      <c r="DC328" s="52">
        <v>462</v>
      </c>
      <c r="DD328" s="52">
        <v>492</v>
      </c>
      <c r="DE328" s="52">
        <v>440</v>
      </c>
      <c r="DF328" s="52">
        <v>448</v>
      </c>
      <c r="DG328" s="52">
        <v>500</v>
      </c>
      <c r="DH328" s="52">
        <v>530</v>
      </c>
      <c r="DI328" s="52">
        <v>523</v>
      </c>
      <c r="DJ328" s="52">
        <v>515</v>
      </c>
      <c r="DK328" s="52">
        <v>485</v>
      </c>
      <c r="DL328" s="52">
        <v>490</v>
      </c>
      <c r="DM328" s="52">
        <v>531</v>
      </c>
      <c r="DN328" s="52">
        <v>508</v>
      </c>
      <c r="DO328" s="52">
        <v>493</v>
      </c>
      <c r="DP328" s="52">
        <v>483</v>
      </c>
      <c r="DQ328" s="52">
        <v>487</v>
      </c>
      <c r="DR328" s="52">
        <v>450</v>
      </c>
      <c r="DS328" s="52">
        <v>350</v>
      </c>
      <c r="DT328" s="52">
        <v>377</v>
      </c>
      <c r="DU328" s="52">
        <v>456</v>
      </c>
      <c r="DV328" s="52">
        <v>368</v>
      </c>
      <c r="DW328" s="52">
        <v>468</v>
      </c>
      <c r="DX328" s="52">
        <v>473</v>
      </c>
      <c r="DY328" s="52">
        <v>518</v>
      </c>
      <c r="DZ328" s="52">
        <v>525</v>
      </c>
      <c r="EA328" s="52">
        <v>486</v>
      </c>
      <c r="EB328" s="52">
        <v>597</v>
      </c>
      <c r="EC328" s="52">
        <v>537</v>
      </c>
      <c r="ED328" s="52">
        <v>530</v>
      </c>
      <c r="EE328" s="52">
        <v>516</v>
      </c>
      <c r="EF328" s="52">
        <v>499</v>
      </c>
      <c r="EG328" s="52">
        <v>512</v>
      </c>
      <c r="EH328" s="52">
        <v>548</v>
      </c>
      <c r="EI328" s="52">
        <v>585</v>
      </c>
      <c r="EJ328" s="52">
        <v>579</v>
      </c>
      <c r="EK328" s="52">
        <v>531</v>
      </c>
      <c r="EL328" s="52">
        <v>546</v>
      </c>
      <c r="EM328" s="52">
        <v>598</v>
      </c>
      <c r="EN328" s="52">
        <v>570</v>
      </c>
      <c r="EO328" s="52">
        <v>567</v>
      </c>
      <c r="EP328" s="52">
        <v>532</v>
      </c>
      <c r="EQ328" s="52">
        <v>488</v>
      </c>
      <c r="ER328" s="52">
        <v>509</v>
      </c>
      <c r="ES328" s="52">
        <v>567</v>
      </c>
      <c r="ET328" s="52">
        <v>575</v>
      </c>
      <c r="EU328" s="52">
        <v>635</v>
      </c>
      <c r="EV328" s="52">
        <v>670</v>
      </c>
      <c r="EW328" s="52">
        <v>740</v>
      </c>
      <c r="EX328" s="52">
        <v>722</v>
      </c>
      <c r="EY328" s="52">
        <v>736</v>
      </c>
      <c r="EZ328" s="52">
        <v>756</v>
      </c>
      <c r="FA328" s="52">
        <v>747</v>
      </c>
      <c r="FB328" s="52">
        <v>823</v>
      </c>
      <c r="FC328" s="52">
        <v>799</v>
      </c>
      <c r="FD328" s="52">
        <v>811</v>
      </c>
      <c r="FE328" s="52">
        <v>759</v>
      </c>
      <c r="FF328" s="52">
        <v>715</v>
      </c>
      <c r="FG328" s="52">
        <v>731</v>
      </c>
      <c r="FH328" s="52">
        <v>705</v>
      </c>
      <c r="FI328" s="52">
        <v>741</v>
      </c>
      <c r="FJ328" s="52">
        <v>622</v>
      </c>
      <c r="FK328" s="52">
        <v>627</v>
      </c>
      <c r="FL328" s="52">
        <v>576</v>
      </c>
      <c r="FM328" s="52">
        <v>538</v>
      </c>
      <c r="FN328" s="52">
        <v>573</v>
      </c>
      <c r="FO328" s="52">
        <v>518</v>
      </c>
      <c r="FP328" s="52">
        <v>588</v>
      </c>
      <c r="FQ328" s="52">
        <v>537</v>
      </c>
      <c r="FR328" s="52">
        <v>533</v>
      </c>
      <c r="FS328" s="52">
        <v>589</v>
      </c>
      <c r="FT328" s="52">
        <v>607</v>
      </c>
      <c r="FU328" s="52">
        <v>642</v>
      </c>
      <c r="FV328" s="52">
        <v>481</v>
      </c>
      <c r="FW328" s="52">
        <v>443</v>
      </c>
      <c r="FX328" s="52">
        <v>489</v>
      </c>
      <c r="FY328" s="52">
        <v>423</v>
      </c>
      <c r="FZ328" s="52">
        <v>393</v>
      </c>
      <c r="GA328" s="52">
        <v>342</v>
      </c>
      <c r="GB328" s="52">
        <v>344</v>
      </c>
      <c r="GC328" s="52">
        <v>293</v>
      </c>
      <c r="GD328" s="52">
        <v>272</v>
      </c>
      <c r="GE328" s="52">
        <v>244</v>
      </c>
      <c r="GF328" s="52">
        <v>253</v>
      </c>
      <c r="GG328" s="52">
        <v>222</v>
      </c>
      <c r="GH328" s="52">
        <v>212</v>
      </c>
      <c r="GI328" s="52">
        <v>175</v>
      </c>
      <c r="GJ328" s="52">
        <v>163</v>
      </c>
      <c r="GK328" s="52">
        <v>124</v>
      </c>
      <c r="GL328" s="53">
        <v>585</v>
      </c>
    </row>
    <row r="329" spans="1:194" s="1" customFormat="1" hidden="1" x14ac:dyDescent="0.25">
      <c r="A329" s="31" t="s">
        <v>247</v>
      </c>
      <c r="B329" s="1" t="s">
        <v>560</v>
      </c>
      <c r="C329" s="30" t="str">
        <f t="shared" si="104"/>
        <v>LA England - Hillingdon</v>
      </c>
      <c r="D329" s="51">
        <f t="shared" si="95"/>
        <v>117493</v>
      </c>
      <c r="E329" s="51">
        <f t="shared" si="96"/>
        <v>116876</v>
      </c>
      <c r="F329" s="52">
        <f t="shared" si="97"/>
        <v>309014</v>
      </c>
      <c r="G329" s="52">
        <f t="shared" si="98"/>
        <v>155965</v>
      </c>
      <c r="H329" s="53">
        <f t="shared" si="99"/>
        <v>153049</v>
      </c>
      <c r="I329" s="53">
        <f t="shared" si="100"/>
        <v>117493</v>
      </c>
      <c r="J329" s="53">
        <f t="shared" si="101"/>
        <v>116876</v>
      </c>
      <c r="K329" s="50">
        <f t="shared" si="102"/>
        <v>38472</v>
      </c>
      <c r="L329" s="51">
        <f t="shared" si="103"/>
        <v>36173</v>
      </c>
      <c r="M329" s="52">
        <v>2032</v>
      </c>
      <c r="N329" s="52">
        <v>2155</v>
      </c>
      <c r="O329" s="52">
        <v>2246</v>
      </c>
      <c r="P329" s="52">
        <v>2283</v>
      </c>
      <c r="Q329" s="52">
        <v>2307</v>
      </c>
      <c r="R329" s="52">
        <v>2380</v>
      </c>
      <c r="S329" s="52">
        <v>2312</v>
      </c>
      <c r="T329" s="52">
        <v>2346</v>
      </c>
      <c r="U329" s="52">
        <v>2418</v>
      </c>
      <c r="V329" s="52">
        <v>2227</v>
      </c>
      <c r="W329" s="52">
        <v>2055</v>
      </c>
      <c r="X329" s="52">
        <v>2047</v>
      </c>
      <c r="Y329" s="52">
        <v>2099</v>
      </c>
      <c r="Z329" s="52">
        <v>1973</v>
      </c>
      <c r="AA329" s="52">
        <v>1948</v>
      </c>
      <c r="AB329" s="52">
        <v>2005</v>
      </c>
      <c r="AC329" s="52">
        <v>1807</v>
      </c>
      <c r="AD329" s="52">
        <v>1832</v>
      </c>
      <c r="AE329" s="52">
        <v>1824</v>
      </c>
      <c r="AF329" s="52">
        <v>1846</v>
      </c>
      <c r="AG329" s="52">
        <v>2081</v>
      </c>
      <c r="AH329" s="52">
        <v>2043</v>
      </c>
      <c r="AI329" s="52">
        <v>2233</v>
      </c>
      <c r="AJ329" s="52">
        <v>2056</v>
      </c>
      <c r="AK329" s="52">
        <v>2124</v>
      </c>
      <c r="AL329" s="52">
        <v>2102</v>
      </c>
      <c r="AM329" s="52">
        <v>2332</v>
      </c>
      <c r="AN329" s="52">
        <v>2368</v>
      </c>
      <c r="AO329" s="52">
        <v>2380</v>
      </c>
      <c r="AP329" s="52">
        <v>2480</v>
      </c>
      <c r="AQ329" s="52">
        <v>2516</v>
      </c>
      <c r="AR329" s="52">
        <v>2498</v>
      </c>
      <c r="AS329" s="52">
        <v>2359</v>
      </c>
      <c r="AT329" s="52">
        <v>2339</v>
      </c>
      <c r="AU329" s="52">
        <v>2531</v>
      </c>
      <c r="AV329" s="52">
        <v>2506</v>
      </c>
      <c r="AW329" s="52">
        <v>2418</v>
      </c>
      <c r="AX329" s="52">
        <v>2342</v>
      </c>
      <c r="AY329" s="52">
        <v>2428</v>
      </c>
      <c r="AZ329" s="52">
        <v>2416</v>
      </c>
      <c r="BA329" s="52">
        <v>2471</v>
      </c>
      <c r="BB329" s="52">
        <v>2446</v>
      </c>
      <c r="BC329" s="52">
        <v>2339</v>
      </c>
      <c r="BD329" s="52">
        <v>2222</v>
      </c>
      <c r="BE329" s="52">
        <v>2085</v>
      </c>
      <c r="BF329" s="52">
        <v>2107</v>
      </c>
      <c r="BG329" s="52">
        <v>2064</v>
      </c>
      <c r="BH329" s="52">
        <v>2079</v>
      </c>
      <c r="BI329" s="52">
        <v>2049</v>
      </c>
      <c r="BJ329" s="52">
        <v>1999</v>
      </c>
      <c r="BK329" s="52">
        <v>2053</v>
      </c>
      <c r="BL329" s="52">
        <v>1850</v>
      </c>
      <c r="BM329" s="52">
        <v>1944</v>
      </c>
      <c r="BN329" s="52">
        <v>1979</v>
      </c>
      <c r="BO329" s="52">
        <v>1901</v>
      </c>
      <c r="BP329" s="52">
        <v>1897</v>
      </c>
      <c r="BQ329" s="52">
        <v>1830</v>
      </c>
      <c r="BR329" s="52">
        <v>1816</v>
      </c>
      <c r="BS329" s="52">
        <v>1735</v>
      </c>
      <c r="BT329" s="52">
        <v>1675</v>
      </c>
      <c r="BU329" s="52">
        <v>1674</v>
      </c>
      <c r="BV329" s="52">
        <v>1489</v>
      </c>
      <c r="BW329" s="52">
        <v>1391</v>
      </c>
      <c r="BX329" s="52">
        <v>1363</v>
      </c>
      <c r="BY329" s="52">
        <v>1346</v>
      </c>
      <c r="BZ329" s="52">
        <v>1318</v>
      </c>
      <c r="CA329" s="52">
        <v>1196</v>
      </c>
      <c r="CB329" s="52">
        <v>1173</v>
      </c>
      <c r="CC329" s="52">
        <v>1017</v>
      </c>
      <c r="CD329" s="52">
        <v>980</v>
      </c>
      <c r="CE329" s="52">
        <v>1046</v>
      </c>
      <c r="CF329" s="52">
        <v>1020</v>
      </c>
      <c r="CG329" s="52">
        <v>1009</v>
      </c>
      <c r="CH329" s="52">
        <v>1102</v>
      </c>
      <c r="CI329" s="52">
        <v>870</v>
      </c>
      <c r="CJ329" s="52">
        <v>755</v>
      </c>
      <c r="CK329" s="52">
        <v>837</v>
      </c>
      <c r="CL329" s="52">
        <v>703</v>
      </c>
      <c r="CM329" s="52">
        <v>653</v>
      </c>
      <c r="CN329" s="52">
        <v>537</v>
      </c>
      <c r="CO329" s="52">
        <v>646</v>
      </c>
      <c r="CP329" s="52">
        <v>581</v>
      </c>
      <c r="CQ329" s="52">
        <v>552</v>
      </c>
      <c r="CR329" s="52">
        <v>523</v>
      </c>
      <c r="CS329" s="52">
        <v>467</v>
      </c>
      <c r="CT329" s="52">
        <v>411</v>
      </c>
      <c r="CU329" s="52">
        <v>361</v>
      </c>
      <c r="CV329" s="52">
        <v>304</v>
      </c>
      <c r="CW329" s="52">
        <v>317</v>
      </c>
      <c r="CX329" s="52">
        <v>208</v>
      </c>
      <c r="CY329" s="52">
        <v>881</v>
      </c>
      <c r="CZ329" s="52">
        <v>2004</v>
      </c>
      <c r="DA329" s="52">
        <v>1963</v>
      </c>
      <c r="DB329" s="52">
        <v>2175</v>
      </c>
      <c r="DC329" s="52">
        <v>2200</v>
      </c>
      <c r="DD329" s="52">
        <v>2204</v>
      </c>
      <c r="DE329" s="52">
        <v>2227</v>
      </c>
      <c r="DF329" s="52">
        <v>2214</v>
      </c>
      <c r="DG329" s="52">
        <v>2200</v>
      </c>
      <c r="DH329" s="52">
        <v>2115</v>
      </c>
      <c r="DI329" s="52">
        <v>2016</v>
      </c>
      <c r="DJ329" s="52">
        <v>2069</v>
      </c>
      <c r="DK329" s="52">
        <v>1979</v>
      </c>
      <c r="DL329" s="52">
        <v>1963</v>
      </c>
      <c r="DM329" s="52">
        <v>1925</v>
      </c>
      <c r="DN329" s="52">
        <v>1820</v>
      </c>
      <c r="DO329" s="52">
        <v>1725</v>
      </c>
      <c r="DP329" s="52">
        <v>1740</v>
      </c>
      <c r="DQ329" s="52">
        <v>1634</v>
      </c>
      <c r="DR329" s="52">
        <v>1632</v>
      </c>
      <c r="DS329" s="52">
        <v>1684</v>
      </c>
      <c r="DT329" s="52">
        <v>1848</v>
      </c>
      <c r="DU329" s="52">
        <v>1686</v>
      </c>
      <c r="DV329" s="52">
        <v>1772</v>
      </c>
      <c r="DW329" s="52">
        <v>1784</v>
      </c>
      <c r="DX329" s="52">
        <v>1891</v>
      </c>
      <c r="DY329" s="52">
        <v>1820</v>
      </c>
      <c r="DZ329" s="52">
        <v>2033</v>
      </c>
      <c r="EA329" s="52">
        <v>2066</v>
      </c>
      <c r="EB329" s="52">
        <v>2166</v>
      </c>
      <c r="EC329" s="52">
        <v>2316</v>
      </c>
      <c r="ED329" s="52">
        <v>2190</v>
      </c>
      <c r="EE329" s="52">
        <v>2221</v>
      </c>
      <c r="EF329" s="52">
        <v>2393</v>
      </c>
      <c r="EG329" s="52">
        <v>2405</v>
      </c>
      <c r="EH329" s="52">
        <v>2460</v>
      </c>
      <c r="EI329" s="52">
        <v>2268</v>
      </c>
      <c r="EJ329" s="52">
        <v>2450</v>
      </c>
      <c r="EK329" s="52">
        <v>2499</v>
      </c>
      <c r="EL329" s="52">
        <v>2436</v>
      </c>
      <c r="EM329" s="52">
        <v>2481</v>
      </c>
      <c r="EN329" s="52">
        <v>2443</v>
      </c>
      <c r="EO329" s="52">
        <v>2572</v>
      </c>
      <c r="EP329" s="52">
        <v>2303</v>
      </c>
      <c r="EQ329" s="52">
        <v>2078</v>
      </c>
      <c r="ER329" s="52">
        <v>2136</v>
      </c>
      <c r="ES329" s="52">
        <v>2080</v>
      </c>
      <c r="ET329" s="52">
        <v>2004</v>
      </c>
      <c r="EU329" s="52">
        <v>1873</v>
      </c>
      <c r="EV329" s="52">
        <v>1918</v>
      </c>
      <c r="EW329" s="52">
        <v>1979</v>
      </c>
      <c r="EX329" s="52">
        <v>1972</v>
      </c>
      <c r="EY329" s="52">
        <v>1954</v>
      </c>
      <c r="EZ329" s="52">
        <v>2032</v>
      </c>
      <c r="FA329" s="52">
        <v>1926</v>
      </c>
      <c r="FB329" s="52">
        <v>1907</v>
      </c>
      <c r="FC329" s="52">
        <v>1930</v>
      </c>
      <c r="FD329" s="52">
        <v>1945</v>
      </c>
      <c r="FE329" s="52">
        <v>1815</v>
      </c>
      <c r="FF329" s="52">
        <v>1857</v>
      </c>
      <c r="FG329" s="52">
        <v>1647</v>
      </c>
      <c r="FH329" s="52">
        <v>1576</v>
      </c>
      <c r="FI329" s="52">
        <v>1577</v>
      </c>
      <c r="FJ329" s="52">
        <v>1525</v>
      </c>
      <c r="FK329" s="52">
        <v>1393</v>
      </c>
      <c r="FL329" s="52">
        <v>1367</v>
      </c>
      <c r="FM329" s="52">
        <v>1249</v>
      </c>
      <c r="FN329" s="52">
        <v>1232</v>
      </c>
      <c r="FO329" s="52">
        <v>1167</v>
      </c>
      <c r="FP329" s="52">
        <v>1095</v>
      </c>
      <c r="FQ329" s="52">
        <v>1068</v>
      </c>
      <c r="FR329" s="52">
        <v>1117</v>
      </c>
      <c r="FS329" s="52">
        <v>1103</v>
      </c>
      <c r="FT329" s="52">
        <v>1129</v>
      </c>
      <c r="FU329" s="52">
        <v>1288</v>
      </c>
      <c r="FV329" s="52">
        <v>1015</v>
      </c>
      <c r="FW329" s="52">
        <v>929</v>
      </c>
      <c r="FX329" s="52">
        <v>871</v>
      </c>
      <c r="FY329" s="52">
        <v>833</v>
      </c>
      <c r="FZ329" s="52">
        <v>793</v>
      </c>
      <c r="GA329" s="52">
        <v>702</v>
      </c>
      <c r="GB329" s="52">
        <v>676</v>
      </c>
      <c r="GC329" s="52">
        <v>684</v>
      </c>
      <c r="GD329" s="52">
        <v>704</v>
      </c>
      <c r="GE329" s="52">
        <v>680</v>
      </c>
      <c r="GF329" s="52">
        <v>658</v>
      </c>
      <c r="GG329" s="52">
        <v>570</v>
      </c>
      <c r="GH329" s="52">
        <v>506</v>
      </c>
      <c r="GI329" s="52">
        <v>460</v>
      </c>
      <c r="GJ329" s="52">
        <v>374</v>
      </c>
      <c r="GK329" s="52">
        <v>373</v>
      </c>
      <c r="GL329" s="53">
        <v>1290</v>
      </c>
    </row>
    <row r="330" spans="1:194" s="1" customFormat="1" hidden="1" x14ac:dyDescent="0.25">
      <c r="A330" s="31" t="s">
        <v>247</v>
      </c>
      <c r="B330" s="1" t="s">
        <v>561</v>
      </c>
      <c r="C330" s="30" t="str">
        <f t="shared" si="104"/>
        <v>LA England - Hinckley and Bosworth</v>
      </c>
      <c r="D330" s="51">
        <f t="shared" ref="D330:D393" si="105">I330</f>
        <v>44178</v>
      </c>
      <c r="E330" s="51">
        <f t="shared" ref="E330:E393" si="106">J330</f>
        <v>46786</v>
      </c>
      <c r="F330" s="52">
        <f t="shared" ref="F330:F393" si="107">G330+H330</f>
        <v>113666</v>
      </c>
      <c r="G330" s="52">
        <f t="shared" ref="G330:G393" si="108">SUM(M330:CY330)</f>
        <v>55917</v>
      </c>
      <c r="H330" s="53">
        <f t="shared" ref="H330:H393" si="109">SUM(CZ330:GL330)</f>
        <v>57749</v>
      </c>
      <c r="I330" s="53">
        <f t="shared" ref="I330:I393" si="110">SUM(AE330:CY330)</f>
        <v>44178</v>
      </c>
      <c r="J330" s="53">
        <f t="shared" ref="J330:J393" si="111">SUM(DR330:GL330)</f>
        <v>46786</v>
      </c>
      <c r="K330" s="50">
        <f t="shared" ref="K330:K390" si="112">SUM(M330:AD330)</f>
        <v>11739</v>
      </c>
      <c r="L330" s="51">
        <f t="shared" ref="L330:L393" si="113">SUM(CZ330:DQ330)</f>
        <v>10963</v>
      </c>
      <c r="M330" s="52">
        <v>548</v>
      </c>
      <c r="N330" s="52">
        <v>586</v>
      </c>
      <c r="O330" s="52">
        <v>604</v>
      </c>
      <c r="P330" s="52">
        <v>649</v>
      </c>
      <c r="Q330" s="52">
        <v>626</v>
      </c>
      <c r="R330" s="52">
        <v>623</v>
      </c>
      <c r="S330" s="52">
        <v>666</v>
      </c>
      <c r="T330" s="52">
        <v>714</v>
      </c>
      <c r="U330" s="52">
        <v>741</v>
      </c>
      <c r="V330" s="52">
        <v>686</v>
      </c>
      <c r="W330" s="52">
        <v>673</v>
      </c>
      <c r="X330" s="52">
        <v>672</v>
      </c>
      <c r="Y330" s="52">
        <v>691</v>
      </c>
      <c r="Z330" s="52">
        <v>697</v>
      </c>
      <c r="AA330" s="52">
        <v>656</v>
      </c>
      <c r="AB330" s="52">
        <v>662</v>
      </c>
      <c r="AC330" s="52">
        <v>642</v>
      </c>
      <c r="AD330" s="52">
        <v>603</v>
      </c>
      <c r="AE330" s="52">
        <v>569</v>
      </c>
      <c r="AF330" s="52">
        <v>485</v>
      </c>
      <c r="AG330" s="52">
        <v>466</v>
      </c>
      <c r="AH330" s="52">
        <v>518</v>
      </c>
      <c r="AI330" s="52">
        <v>516</v>
      </c>
      <c r="AJ330" s="52">
        <v>550</v>
      </c>
      <c r="AK330" s="52">
        <v>578</v>
      </c>
      <c r="AL330" s="52">
        <v>635</v>
      </c>
      <c r="AM330" s="52">
        <v>614</v>
      </c>
      <c r="AN330" s="52">
        <v>575</v>
      </c>
      <c r="AO330" s="52">
        <v>605</v>
      </c>
      <c r="AP330" s="52">
        <v>703</v>
      </c>
      <c r="AQ330" s="52">
        <v>646</v>
      </c>
      <c r="AR330" s="52">
        <v>664</v>
      </c>
      <c r="AS330" s="52">
        <v>689</v>
      </c>
      <c r="AT330" s="52">
        <v>602</v>
      </c>
      <c r="AU330" s="52">
        <v>675</v>
      </c>
      <c r="AV330" s="52">
        <v>675</v>
      </c>
      <c r="AW330" s="52">
        <v>615</v>
      </c>
      <c r="AX330" s="52">
        <v>633</v>
      </c>
      <c r="AY330" s="52">
        <v>699</v>
      </c>
      <c r="AZ330" s="52">
        <v>646</v>
      </c>
      <c r="BA330" s="52">
        <v>705</v>
      </c>
      <c r="BB330" s="52">
        <v>665</v>
      </c>
      <c r="BC330" s="52">
        <v>608</v>
      </c>
      <c r="BD330" s="52">
        <v>676</v>
      </c>
      <c r="BE330" s="52">
        <v>656</v>
      </c>
      <c r="BF330" s="52">
        <v>653</v>
      </c>
      <c r="BG330" s="52">
        <v>690</v>
      </c>
      <c r="BH330" s="52">
        <v>752</v>
      </c>
      <c r="BI330" s="52">
        <v>842</v>
      </c>
      <c r="BJ330" s="52">
        <v>851</v>
      </c>
      <c r="BK330" s="52">
        <v>774</v>
      </c>
      <c r="BL330" s="52">
        <v>884</v>
      </c>
      <c r="BM330" s="52">
        <v>846</v>
      </c>
      <c r="BN330" s="52">
        <v>917</v>
      </c>
      <c r="BO330" s="52">
        <v>899</v>
      </c>
      <c r="BP330" s="52">
        <v>829</v>
      </c>
      <c r="BQ330" s="52">
        <v>864</v>
      </c>
      <c r="BR330" s="52">
        <v>794</v>
      </c>
      <c r="BS330" s="52">
        <v>804</v>
      </c>
      <c r="BT330" s="52">
        <v>798</v>
      </c>
      <c r="BU330" s="52">
        <v>771</v>
      </c>
      <c r="BV330" s="52">
        <v>756</v>
      </c>
      <c r="BW330" s="52">
        <v>670</v>
      </c>
      <c r="BX330" s="52">
        <v>698</v>
      </c>
      <c r="BY330" s="52">
        <v>665</v>
      </c>
      <c r="BZ330" s="52">
        <v>656</v>
      </c>
      <c r="CA330" s="52">
        <v>664</v>
      </c>
      <c r="CB330" s="52">
        <v>670</v>
      </c>
      <c r="CC330" s="52">
        <v>619</v>
      </c>
      <c r="CD330" s="52">
        <v>660</v>
      </c>
      <c r="CE330" s="52">
        <v>662</v>
      </c>
      <c r="CF330" s="52">
        <v>734</v>
      </c>
      <c r="CG330" s="52">
        <v>766</v>
      </c>
      <c r="CH330" s="52">
        <v>740</v>
      </c>
      <c r="CI330" s="52">
        <v>578</v>
      </c>
      <c r="CJ330" s="52">
        <v>592</v>
      </c>
      <c r="CK330" s="52">
        <v>541</v>
      </c>
      <c r="CL330" s="52">
        <v>494</v>
      </c>
      <c r="CM330" s="52">
        <v>406</v>
      </c>
      <c r="CN330" s="52">
        <v>326</v>
      </c>
      <c r="CO330" s="52">
        <v>346</v>
      </c>
      <c r="CP330" s="52">
        <v>345</v>
      </c>
      <c r="CQ330" s="52">
        <v>340</v>
      </c>
      <c r="CR330" s="52">
        <v>260</v>
      </c>
      <c r="CS330" s="52">
        <v>247</v>
      </c>
      <c r="CT330" s="52">
        <v>218</v>
      </c>
      <c r="CU330" s="52">
        <v>165</v>
      </c>
      <c r="CV330" s="52">
        <v>154</v>
      </c>
      <c r="CW330" s="52">
        <v>133</v>
      </c>
      <c r="CX330" s="52">
        <v>118</v>
      </c>
      <c r="CY330" s="52">
        <v>319</v>
      </c>
      <c r="CZ330" s="52">
        <v>515</v>
      </c>
      <c r="DA330" s="52">
        <v>536</v>
      </c>
      <c r="DB330" s="52">
        <v>545</v>
      </c>
      <c r="DC330" s="52">
        <v>595</v>
      </c>
      <c r="DD330" s="52">
        <v>611</v>
      </c>
      <c r="DE330" s="52">
        <v>642</v>
      </c>
      <c r="DF330" s="52">
        <v>616</v>
      </c>
      <c r="DG330" s="52">
        <v>611</v>
      </c>
      <c r="DH330" s="52">
        <v>705</v>
      </c>
      <c r="DI330" s="52">
        <v>669</v>
      </c>
      <c r="DJ330" s="52">
        <v>640</v>
      </c>
      <c r="DK330" s="52">
        <v>593</v>
      </c>
      <c r="DL330" s="52">
        <v>639</v>
      </c>
      <c r="DM330" s="52">
        <v>621</v>
      </c>
      <c r="DN330" s="52">
        <v>651</v>
      </c>
      <c r="DO330" s="52">
        <v>556</v>
      </c>
      <c r="DP330" s="52">
        <v>629</v>
      </c>
      <c r="DQ330" s="52">
        <v>589</v>
      </c>
      <c r="DR330" s="52">
        <v>526</v>
      </c>
      <c r="DS330" s="52">
        <v>442</v>
      </c>
      <c r="DT330" s="52">
        <v>422</v>
      </c>
      <c r="DU330" s="52">
        <v>464</v>
      </c>
      <c r="DV330" s="52">
        <v>482</v>
      </c>
      <c r="DW330" s="52">
        <v>549</v>
      </c>
      <c r="DX330" s="52">
        <v>524</v>
      </c>
      <c r="DY330" s="52">
        <v>614</v>
      </c>
      <c r="DZ330" s="52">
        <v>621</v>
      </c>
      <c r="EA330" s="52">
        <v>675</v>
      </c>
      <c r="EB330" s="52">
        <v>693</v>
      </c>
      <c r="EC330" s="52">
        <v>804</v>
      </c>
      <c r="ED330" s="52">
        <v>637</v>
      </c>
      <c r="EE330" s="52">
        <v>691</v>
      </c>
      <c r="EF330" s="52">
        <v>751</v>
      </c>
      <c r="EG330" s="52">
        <v>711</v>
      </c>
      <c r="EH330" s="52">
        <v>713</v>
      </c>
      <c r="EI330" s="52">
        <v>744</v>
      </c>
      <c r="EJ330" s="52">
        <v>682</v>
      </c>
      <c r="EK330" s="52">
        <v>698</v>
      </c>
      <c r="EL330" s="52">
        <v>734</v>
      </c>
      <c r="EM330" s="52">
        <v>689</v>
      </c>
      <c r="EN330" s="52">
        <v>749</v>
      </c>
      <c r="EO330" s="52">
        <v>728</v>
      </c>
      <c r="EP330" s="52">
        <v>660</v>
      </c>
      <c r="EQ330" s="52">
        <v>607</v>
      </c>
      <c r="ER330" s="52">
        <v>687</v>
      </c>
      <c r="ES330" s="52">
        <v>720</v>
      </c>
      <c r="ET330" s="52">
        <v>713</v>
      </c>
      <c r="EU330" s="52">
        <v>771</v>
      </c>
      <c r="EV330" s="52">
        <v>853</v>
      </c>
      <c r="EW330" s="52">
        <v>878</v>
      </c>
      <c r="EX330" s="52">
        <v>849</v>
      </c>
      <c r="EY330" s="52">
        <v>885</v>
      </c>
      <c r="EZ330" s="52">
        <v>885</v>
      </c>
      <c r="FA330" s="52">
        <v>813</v>
      </c>
      <c r="FB330" s="52">
        <v>882</v>
      </c>
      <c r="FC330" s="52">
        <v>863</v>
      </c>
      <c r="FD330" s="52">
        <v>854</v>
      </c>
      <c r="FE330" s="52">
        <v>828</v>
      </c>
      <c r="FF330" s="52">
        <v>864</v>
      </c>
      <c r="FG330" s="52">
        <v>801</v>
      </c>
      <c r="FH330" s="52">
        <v>744</v>
      </c>
      <c r="FI330" s="52">
        <v>733</v>
      </c>
      <c r="FJ330" s="52">
        <v>753</v>
      </c>
      <c r="FK330" s="52">
        <v>717</v>
      </c>
      <c r="FL330" s="52">
        <v>670</v>
      </c>
      <c r="FM330" s="52">
        <v>602</v>
      </c>
      <c r="FN330" s="52">
        <v>683</v>
      </c>
      <c r="FO330" s="52">
        <v>748</v>
      </c>
      <c r="FP330" s="52">
        <v>697</v>
      </c>
      <c r="FQ330" s="52">
        <v>703</v>
      </c>
      <c r="FR330" s="52">
        <v>724</v>
      </c>
      <c r="FS330" s="52">
        <v>752</v>
      </c>
      <c r="FT330" s="52">
        <v>795</v>
      </c>
      <c r="FU330" s="52">
        <v>770</v>
      </c>
      <c r="FV330" s="52">
        <v>596</v>
      </c>
      <c r="FW330" s="52">
        <v>636</v>
      </c>
      <c r="FX330" s="52">
        <v>610</v>
      </c>
      <c r="FY330" s="52">
        <v>545</v>
      </c>
      <c r="FZ330" s="52">
        <v>467</v>
      </c>
      <c r="GA330" s="52">
        <v>405</v>
      </c>
      <c r="GB330" s="52">
        <v>385</v>
      </c>
      <c r="GC330" s="52">
        <v>428</v>
      </c>
      <c r="GD330" s="52">
        <v>369</v>
      </c>
      <c r="GE330" s="52">
        <v>318</v>
      </c>
      <c r="GF330" s="52">
        <v>295</v>
      </c>
      <c r="GG330" s="52">
        <v>268</v>
      </c>
      <c r="GH330" s="52">
        <v>209</v>
      </c>
      <c r="GI330" s="52">
        <v>200</v>
      </c>
      <c r="GJ330" s="52">
        <v>192</v>
      </c>
      <c r="GK330" s="52">
        <v>214</v>
      </c>
      <c r="GL330" s="53">
        <v>802</v>
      </c>
    </row>
    <row r="331" spans="1:194" s="1" customFormat="1" hidden="1" x14ac:dyDescent="0.25">
      <c r="A331" s="31" t="s">
        <v>247</v>
      </c>
      <c r="B331" s="1" t="s">
        <v>562</v>
      </c>
      <c r="C331" s="30" t="str">
        <f t="shared" si="104"/>
        <v>LA England - Horsham</v>
      </c>
      <c r="D331" s="51">
        <f t="shared" si="105"/>
        <v>55450</v>
      </c>
      <c r="E331" s="51">
        <f t="shared" si="106"/>
        <v>60292</v>
      </c>
      <c r="F331" s="52">
        <f t="shared" si="107"/>
        <v>145474</v>
      </c>
      <c r="G331" s="52">
        <f t="shared" si="108"/>
        <v>70673</v>
      </c>
      <c r="H331" s="53">
        <f t="shared" si="109"/>
        <v>74801</v>
      </c>
      <c r="I331" s="53">
        <f t="shared" si="110"/>
        <v>55450</v>
      </c>
      <c r="J331" s="53">
        <f t="shared" si="111"/>
        <v>60292</v>
      </c>
      <c r="K331" s="50">
        <f t="shared" si="112"/>
        <v>15223</v>
      </c>
      <c r="L331" s="51">
        <f t="shared" si="113"/>
        <v>14509</v>
      </c>
      <c r="M331" s="52">
        <v>654</v>
      </c>
      <c r="N331" s="52">
        <v>683</v>
      </c>
      <c r="O331" s="52">
        <v>740</v>
      </c>
      <c r="P331" s="52">
        <v>811</v>
      </c>
      <c r="Q331" s="52">
        <v>866</v>
      </c>
      <c r="R331" s="52">
        <v>807</v>
      </c>
      <c r="S331" s="52">
        <v>847</v>
      </c>
      <c r="T331" s="52">
        <v>856</v>
      </c>
      <c r="U331" s="52">
        <v>886</v>
      </c>
      <c r="V331" s="52">
        <v>903</v>
      </c>
      <c r="W331" s="52">
        <v>923</v>
      </c>
      <c r="X331" s="52">
        <v>927</v>
      </c>
      <c r="Y331" s="52">
        <v>916</v>
      </c>
      <c r="Z331" s="52">
        <v>965</v>
      </c>
      <c r="AA331" s="52">
        <v>898</v>
      </c>
      <c r="AB331" s="52">
        <v>806</v>
      </c>
      <c r="AC331" s="52">
        <v>862</v>
      </c>
      <c r="AD331" s="52">
        <v>873</v>
      </c>
      <c r="AE331" s="52">
        <v>754</v>
      </c>
      <c r="AF331" s="52">
        <v>594</v>
      </c>
      <c r="AG331" s="52">
        <v>526</v>
      </c>
      <c r="AH331" s="52">
        <v>580</v>
      </c>
      <c r="AI331" s="52">
        <v>555</v>
      </c>
      <c r="AJ331" s="52">
        <v>731</v>
      </c>
      <c r="AK331" s="52">
        <v>664</v>
      </c>
      <c r="AL331" s="52">
        <v>721</v>
      </c>
      <c r="AM331" s="52">
        <v>702</v>
      </c>
      <c r="AN331" s="52">
        <v>693</v>
      </c>
      <c r="AO331" s="52">
        <v>718</v>
      </c>
      <c r="AP331" s="52">
        <v>715</v>
      </c>
      <c r="AQ331" s="52">
        <v>720</v>
      </c>
      <c r="AR331" s="52">
        <v>735</v>
      </c>
      <c r="AS331" s="52">
        <v>814</v>
      </c>
      <c r="AT331" s="52">
        <v>786</v>
      </c>
      <c r="AU331" s="52">
        <v>716</v>
      </c>
      <c r="AV331" s="52">
        <v>694</v>
      </c>
      <c r="AW331" s="52">
        <v>696</v>
      </c>
      <c r="AX331" s="52">
        <v>678</v>
      </c>
      <c r="AY331" s="52">
        <v>829</v>
      </c>
      <c r="AZ331" s="52">
        <v>895</v>
      </c>
      <c r="BA331" s="52">
        <v>865</v>
      </c>
      <c r="BB331" s="52">
        <v>894</v>
      </c>
      <c r="BC331" s="52">
        <v>857</v>
      </c>
      <c r="BD331" s="52">
        <v>789</v>
      </c>
      <c r="BE331" s="52">
        <v>825</v>
      </c>
      <c r="BF331" s="52">
        <v>847</v>
      </c>
      <c r="BG331" s="52">
        <v>989</v>
      </c>
      <c r="BH331" s="52">
        <v>898</v>
      </c>
      <c r="BI331" s="52">
        <v>1065</v>
      </c>
      <c r="BJ331" s="52">
        <v>1061</v>
      </c>
      <c r="BK331" s="52">
        <v>1016</v>
      </c>
      <c r="BL331" s="52">
        <v>1042</v>
      </c>
      <c r="BM331" s="52">
        <v>1103</v>
      </c>
      <c r="BN331" s="52">
        <v>1169</v>
      </c>
      <c r="BO331" s="52">
        <v>1144</v>
      </c>
      <c r="BP331" s="52">
        <v>1111</v>
      </c>
      <c r="BQ331" s="52">
        <v>1090</v>
      </c>
      <c r="BR331" s="52">
        <v>1126</v>
      </c>
      <c r="BS331" s="52">
        <v>1105</v>
      </c>
      <c r="BT331" s="52">
        <v>1080</v>
      </c>
      <c r="BU331" s="52">
        <v>1002</v>
      </c>
      <c r="BV331" s="52">
        <v>931</v>
      </c>
      <c r="BW331" s="52">
        <v>963</v>
      </c>
      <c r="BX331" s="52">
        <v>865</v>
      </c>
      <c r="BY331" s="52">
        <v>888</v>
      </c>
      <c r="BZ331" s="52">
        <v>775</v>
      </c>
      <c r="CA331" s="52">
        <v>833</v>
      </c>
      <c r="CB331" s="52">
        <v>848</v>
      </c>
      <c r="CC331" s="52">
        <v>764</v>
      </c>
      <c r="CD331" s="52">
        <v>803</v>
      </c>
      <c r="CE331" s="52">
        <v>825</v>
      </c>
      <c r="CF331" s="52">
        <v>871</v>
      </c>
      <c r="CG331" s="52">
        <v>830</v>
      </c>
      <c r="CH331" s="52">
        <v>987</v>
      </c>
      <c r="CI331" s="52">
        <v>764</v>
      </c>
      <c r="CJ331" s="52">
        <v>693</v>
      </c>
      <c r="CK331" s="52">
        <v>665</v>
      </c>
      <c r="CL331" s="52">
        <v>628</v>
      </c>
      <c r="CM331" s="52">
        <v>555</v>
      </c>
      <c r="CN331" s="52">
        <v>500</v>
      </c>
      <c r="CO331" s="52">
        <v>479</v>
      </c>
      <c r="CP331" s="52">
        <v>438</v>
      </c>
      <c r="CQ331" s="52">
        <v>438</v>
      </c>
      <c r="CR331" s="52">
        <v>386</v>
      </c>
      <c r="CS331" s="52">
        <v>355</v>
      </c>
      <c r="CT331" s="52">
        <v>303</v>
      </c>
      <c r="CU331" s="52">
        <v>268</v>
      </c>
      <c r="CV331" s="52">
        <v>222</v>
      </c>
      <c r="CW331" s="52">
        <v>202</v>
      </c>
      <c r="CX331" s="52">
        <v>194</v>
      </c>
      <c r="CY331" s="52">
        <v>583</v>
      </c>
      <c r="CZ331" s="52">
        <v>658</v>
      </c>
      <c r="DA331" s="52">
        <v>668</v>
      </c>
      <c r="DB331" s="52">
        <v>747</v>
      </c>
      <c r="DC331" s="52">
        <v>740</v>
      </c>
      <c r="DD331" s="52">
        <v>766</v>
      </c>
      <c r="DE331" s="52">
        <v>759</v>
      </c>
      <c r="DF331" s="52">
        <v>789</v>
      </c>
      <c r="DG331" s="52">
        <v>795</v>
      </c>
      <c r="DH331" s="52">
        <v>832</v>
      </c>
      <c r="DI331" s="52">
        <v>859</v>
      </c>
      <c r="DJ331" s="52">
        <v>845</v>
      </c>
      <c r="DK331" s="52">
        <v>868</v>
      </c>
      <c r="DL331" s="52">
        <v>915</v>
      </c>
      <c r="DM331" s="52">
        <v>901</v>
      </c>
      <c r="DN331" s="52">
        <v>862</v>
      </c>
      <c r="DO331" s="52">
        <v>865</v>
      </c>
      <c r="DP331" s="52">
        <v>829</v>
      </c>
      <c r="DQ331" s="52">
        <v>811</v>
      </c>
      <c r="DR331" s="52">
        <v>724</v>
      </c>
      <c r="DS331" s="52">
        <v>461</v>
      </c>
      <c r="DT331" s="52">
        <v>423</v>
      </c>
      <c r="DU331" s="52">
        <v>457</v>
      </c>
      <c r="DV331" s="52">
        <v>609</v>
      </c>
      <c r="DW331" s="52">
        <v>685</v>
      </c>
      <c r="DX331" s="52">
        <v>713</v>
      </c>
      <c r="DY331" s="52">
        <v>716</v>
      </c>
      <c r="DZ331" s="52">
        <v>618</v>
      </c>
      <c r="EA331" s="52">
        <v>750</v>
      </c>
      <c r="EB331" s="52">
        <v>719</v>
      </c>
      <c r="EC331" s="52">
        <v>722</v>
      </c>
      <c r="ED331" s="52">
        <v>758</v>
      </c>
      <c r="EE331" s="52">
        <v>823</v>
      </c>
      <c r="EF331" s="52">
        <v>787</v>
      </c>
      <c r="EG331" s="52">
        <v>818</v>
      </c>
      <c r="EH331" s="52">
        <v>846</v>
      </c>
      <c r="EI331" s="52">
        <v>821</v>
      </c>
      <c r="EJ331" s="52">
        <v>867</v>
      </c>
      <c r="EK331" s="52">
        <v>901</v>
      </c>
      <c r="EL331" s="52">
        <v>866</v>
      </c>
      <c r="EM331" s="52">
        <v>905</v>
      </c>
      <c r="EN331" s="52">
        <v>968</v>
      </c>
      <c r="EO331" s="52">
        <v>1014</v>
      </c>
      <c r="EP331" s="52">
        <v>913</v>
      </c>
      <c r="EQ331" s="52">
        <v>927</v>
      </c>
      <c r="ER331" s="52">
        <v>861</v>
      </c>
      <c r="ES331" s="52">
        <v>1024</v>
      </c>
      <c r="ET331" s="52">
        <v>936</v>
      </c>
      <c r="EU331" s="52">
        <v>1049</v>
      </c>
      <c r="EV331" s="52">
        <v>1056</v>
      </c>
      <c r="EW331" s="52">
        <v>1119</v>
      </c>
      <c r="EX331" s="52">
        <v>1056</v>
      </c>
      <c r="EY331" s="52">
        <v>1155</v>
      </c>
      <c r="EZ331" s="52">
        <v>1164</v>
      </c>
      <c r="FA331" s="52">
        <v>1199</v>
      </c>
      <c r="FB331" s="52">
        <v>1177</v>
      </c>
      <c r="FC331" s="52">
        <v>1220</v>
      </c>
      <c r="FD331" s="52">
        <v>1194</v>
      </c>
      <c r="FE331" s="52">
        <v>1176</v>
      </c>
      <c r="FF331" s="52">
        <v>1104</v>
      </c>
      <c r="FG331" s="52">
        <v>1089</v>
      </c>
      <c r="FH331" s="52">
        <v>983</v>
      </c>
      <c r="FI331" s="52">
        <v>1032</v>
      </c>
      <c r="FJ331" s="52">
        <v>991</v>
      </c>
      <c r="FK331" s="52">
        <v>940</v>
      </c>
      <c r="FL331" s="52">
        <v>838</v>
      </c>
      <c r="FM331" s="52">
        <v>922</v>
      </c>
      <c r="FN331" s="52">
        <v>895</v>
      </c>
      <c r="FO331" s="52">
        <v>858</v>
      </c>
      <c r="FP331" s="52">
        <v>910</v>
      </c>
      <c r="FQ331" s="52">
        <v>874</v>
      </c>
      <c r="FR331" s="52">
        <v>887</v>
      </c>
      <c r="FS331" s="52">
        <v>854</v>
      </c>
      <c r="FT331" s="52">
        <v>957</v>
      </c>
      <c r="FU331" s="52">
        <v>1061</v>
      </c>
      <c r="FV331" s="52">
        <v>839</v>
      </c>
      <c r="FW331" s="52">
        <v>787</v>
      </c>
      <c r="FX331" s="52">
        <v>775</v>
      </c>
      <c r="FY331" s="52">
        <v>811</v>
      </c>
      <c r="FZ331" s="52">
        <v>601</v>
      </c>
      <c r="GA331" s="52">
        <v>517</v>
      </c>
      <c r="GB331" s="52">
        <v>579</v>
      </c>
      <c r="GC331" s="52">
        <v>562</v>
      </c>
      <c r="GD331" s="52">
        <v>522</v>
      </c>
      <c r="GE331" s="52">
        <v>477</v>
      </c>
      <c r="GF331" s="52">
        <v>455</v>
      </c>
      <c r="GG331" s="52">
        <v>450</v>
      </c>
      <c r="GH331" s="52">
        <v>383</v>
      </c>
      <c r="GI331" s="52">
        <v>335</v>
      </c>
      <c r="GJ331" s="52">
        <v>309</v>
      </c>
      <c r="GK331" s="52">
        <v>280</v>
      </c>
      <c r="GL331" s="53">
        <v>1218</v>
      </c>
    </row>
    <row r="332" spans="1:194" s="1" customFormat="1" hidden="1" x14ac:dyDescent="0.25">
      <c r="A332" s="31" t="s">
        <v>247</v>
      </c>
      <c r="B332" s="1" t="s">
        <v>563</v>
      </c>
      <c r="C332" s="30" t="str">
        <f t="shared" ref="C332:C395" si="114">CONCATENATE(A332," - ",B332)</f>
        <v>LA England - Hounslow</v>
      </c>
      <c r="D332" s="51">
        <f t="shared" si="105"/>
        <v>105183</v>
      </c>
      <c r="E332" s="51">
        <f t="shared" si="106"/>
        <v>100811</v>
      </c>
      <c r="F332" s="52">
        <f t="shared" si="107"/>
        <v>271767</v>
      </c>
      <c r="G332" s="52">
        <f t="shared" si="108"/>
        <v>138734</v>
      </c>
      <c r="H332" s="53">
        <f t="shared" si="109"/>
        <v>133033</v>
      </c>
      <c r="I332" s="53">
        <f t="shared" si="110"/>
        <v>105183</v>
      </c>
      <c r="J332" s="53">
        <f t="shared" si="111"/>
        <v>100811</v>
      </c>
      <c r="K332" s="50">
        <f t="shared" si="112"/>
        <v>33551</v>
      </c>
      <c r="L332" s="51">
        <f t="shared" si="113"/>
        <v>32222</v>
      </c>
      <c r="M332" s="52">
        <v>1938</v>
      </c>
      <c r="N332" s="52">
        <v>1929</v>
      </c>
      <c r="O332" s="52">
        <v>1970</v>
      </c>
      <c r="P332" s="52">
        <v>1994</v>
      </c>
      <c r="Q332" s="52">
        <v>2062</v>
      </c>
      <c r="R332" s="52">
        <v>2013</v>
      </c>
      <c r="S332" s="52">
        <v>2026</v>
      </c>
      <c r="T332" s="52">
        <v>2103</v>
      </c>
      <c r="U332" s="52">
        <v>2192</v>
      </c>
      <c r="V332" s="52">
        <v>1948</v>
      </c>
      <c r="W332" s="52">
        <v>1831</v>
      </c>
      <c r="X332" s="52">
        <v>1785</v>
      </c>
      <c r="Y332" s="52">
        <v>1776</v>
      </c>
      <c r="Z332" s="52">
        <v>1725</v>
      </c>
      <c r="AA332" s="52">
        <v>1677</v>
      </c>
      <c r="AB332" s="52">
        <v>1531</v>
      </c>
      <c r="AC332" s="52">
        <v>1491</v>
      </c>
      <c r="AD332" s="52">
        <v>1560</v>
      </c>
      <c r="AE332" s="52">
        <v>1444</v>
      </c>
      <c r="AF332" s="52">
        <v>1332</v>
      </c>
      <c r="AG332" s="52">
        <v>1375</v>
      </c>
      <c r="AH332" s="52">
        <v>1560</v>
      </c>
      <c r="AI332" s="52">
        <v>1519</v>
      </c>
      <c r="AJ332" s="52">
        <v>1761</v>
      </c>
      <c r="AK332" s="52">
        <v>1876</v>
      </c>
      <c r="AL332" s="52">
        <v>1928</v>
      </c>
      <c r="AM332" s="52">
        <v>1954</v>
      </c>
      <c r="AN332" s="52">
        <v>1993</v>
      </c>
      <c r="AO332" s="52">
        <v>2020</v>
      </c>
      <c r="AP332" s="52">
        <v>2182</v>
      </c>
      <c r="AQ332" s="52">
        <v>2276</v>
      </c>
      <c r="AR332" s="52">
        <v>2171</v>
      </c>
      <c r="AS332" s="52">
        <v>2437</v>
      </c>
      <c r="AT332" s="52">
        <v>2410</v>
      </c>
      <c r="AU332" s="52">
        <v>2450</v>
      </c>
      <c r="AV332" s="52">
        <v>2601</v>
      </c>
      <c r="AW332" s="52">
        <v>2381</v>
      </c>
      <c r="AX332" s="52">
        <v>2392</v>
      </c>
      <c r="AY332" s="52">
        <v>2450</v>
      </c>
      <c r="AZ332" s="52">
        <v>2523</v>
      </c>
      <c r="BA332" s="52">
        <v>2360</v>
      </c>
      <c r="BB332" s="52">
        <v>2350</v>
      </c>
      <c r="BC332" s="52">
        <v>2312</v>
      </c>
      <c r="BD332" s="52">
        <v>2213</v>
      </c>
      <c r="BE332" s="52">
        <v>2184</v>
      </c>
      <c r="BF332" s="52">
        <v>2114</v>
      </c>
      <c r="BG332" s="52">
        <v>2043</v>
      </c>
      <c r="BH332" s="52">
        <v>2064</v>
      </c>
      <c r="BI332" s="52">
        <v>1989</v>
      </c>
      <c r="BJ332" s="52">
        <v>1759</v>
      </c>
      <c r="BK332" s="52">
        <v>1794</v>
      </c>
      <c r="BL332" s="52">
        <v>1773</v>
      </c>
      <c r="BM332" s="52">
        <v>1767</v>
      </c>
      <c r="BN332" s="52">
        <v>1684</v>
      </c>
      <c r="BO332" s="52">
        <v>1704</v>
      </c>
      <c r="BP332" s="52">
        <v>1795</v>
      </c>
      <c r="BQ332" s="52">
        <v>1664</v>
      </c>
      <c r="BR332" s="52">
        <v>1482</v>
      </c>
      <c r="BS332" s="52">
        <v>1532</v>
      </c>
      <c r="BT332" s="52">
        <v>1487</v>
      </c>
      <c r="BU332" s="52">
        <v>1363</v>
      </c>
      <c r="BV332" s="52">
        <v>1338</v>
      </c>
      <c r="BW332" s="52">
        <v>1238</v>
      </c>
      <c r="BX332" s="52">
        <v>1267</v>
      </c>
      <c r="BY332" s="52">
        <v>1171</v>
      </c>
      <c r="BZ332" s="52">
        <v>1133</v>
      </c>
      <c r="CA332" s="52">
        <v>1056</v>
      </c>
      <c r="CB332" s="52">
        <v>1007</v>
      </c>
      <c r="CC332" s="52">
        <v>1040</v>
      </c>
      <c r="CD332" s="52">
        <v>894</v>
      </c>
      <c r="CE332" s="52">
        <v>942</v>
      </c>
      <c r="CF332" s="52">
        <v>887</v>
      </c>
      <c r="CG332" s="52">
        <v>847</v>
      </c>
      <c r="CH332" s="52">
        <v>864</v>
      </c>
      <c r="CI332" s="52">
        <v>661</v>
      </c>
      <c r="CJ332" s="52">
        <v>652</v>
      </c>
      <c r="CK332" s="52">
        <v>593</v>
      </c>
      <c r="CL332" s="52">
        <v>538</v>
      </c>
      <c r="CM332" s="52">
        <v>522</v>
      </c>
      <c r="CN332" s="52">
        <v>413</v>
      </c>
      <c r="CO332" s="52">
        <v>478</v>
      </c>
      <c r="CP332" s="52">
        <v>475</v>
      </c>
      <c r="CQ332" s="52">
        <v>397</v>
      </c>
      <c r="CR332" s="52">
        <v>362</v>
      </c>
      <c r="CS332" s="52">
        <v>331</v>
      </c>
      <c r="CT332" s="52">
        <v>289</v>
      </c>
      <c r="CU332" s="52">
        <v>289</v>
      </c>
      <c r="CV332" s="52">
        <v>234</v>
      </c>
      <c r="CW332" s="52">
        <v>193</v>
      </c>
      <c r="CX332" s="52">
        <v>157</v>
      </c>
      <c r="CY332" s="52">
        <v>447</v>
      </c>
      <c r="CZ332" s="52">
        <v>1892</v>
      </c>
      <c r="DA332" s="52">
        <v>1908</v>
      </c>
      <c r="DB332" s="52">
        <v>1888</v>
      </c>
      <c r="DC332" s="52">
        <v>1908</v>
      </c>
      <c r="DD332" s="52">
        <v>2037</v>
      </c>
      <c r="DE332" s="52">
        <v>1885</v>
      </c>
      <c r="DF332" s="52">
        <v>1846</v>
      </c>
      <c r="DG332" s="52">
        <v>2014</v>
      </c>
      <c r="DH332" s="52">
        <v>2062</v>
      </c>
      <c r="DI332" s="52">
        <v>1866</v>
      </c>
      <c r="DJ332" s="52">
        <v>1806</v>
      </c>
      <c r="DK332" s="52">
        <v>1783</v>
      </c>
      <c r="DL332" s="52">
        <v>1757</v>
      </c>
      <c r="DM332" s="52">
        <v>1584</v>
      </c>
      <c r="DN332" s="52">
        <v>1580</v>
      </c>
      <c r="DO332" s="52">
        <v>1549</v>
      </c>
      <c r="DP332" s="52">
        <v>1424</v>
      </c>
      <c r="DQ332" s="52">
        <v>1433</v>
      </c>
      <c r="DR332" s="52">
        <v>1282</v>
      </c>
      <c r="DS332" s="52">
        <v>1168</v>
      </c>
      <c r="DT332" s="52">
        <v>1159</v>
      </c>
      <c r="DU332" s="52">
        <v>1209</v>
      </c>
      <c r="DV332" s="52">
        <v>1399</v>
      </c>
      <c r="DW332" s="52">
        <v>1500</v>
      </c>
      <c r="DX332" s="52">
        <v>1714</v>
      </c>
      <c r="DY332" s="52">
        <v>1683</v>
      </c>
      <c r="DZ332" s="52">
        <v>1802</v>
      </c>
      <c r="EA332" s="52">
        <v>1836</v>
      </c>
      <c r="EB332" s="52">
        <v>1866</v>
      </c>
      <c r="EC332" s="52">
        <v>1952</v>
      </c>
      <c r="ED332" s="52">
        <v>2037</v>
      </c>
      <c r="EE332" s="52">
        <v>2056</v>
      </c>
      <c r="EF332" s="52">
        <v>2111</v>
      </c>
      <c r="EG332" s="52">
        <v>2012</v>
      </c>
      <c r="EH332" s="52">
        <v>2024</v>
      </c>
      <c r="EI332" s="52">
        <v>2166</v>
      </c>
      <c r="EJ332" s="52">
        <v>2320</v>
      </c>
      <c r="EK332" s="52">
        <v>2285</v>
      </c>
      <c r="EL332" s="52">
        <v>2420</v>
      </c>
      <c r="EM332" s="52">
        <v>2318</v>
      </c>
      <c r="EN332" s="52">
        <v>2298</v>
      </c>
      <c r="EO332" s="52">
        <v>2058</v>
      </c>
      <c r="EP332" s="52">
        <v>1997</v>
      </c>
      <c r="EQ332" s="52">
        <v>1884</v>
      </c>
      <c r="ER332" s="52">
        <v>1965</v>
      </c>
      <c r="ES332" s="52">
        <v>2022</v>
      </c>
      <c r="ET332" s="52">
        <v>1822</v>
      </c>
      <c r="EU332" s="52">
        <v>1780</v>
      </c>
      <c r="EV332" s="52">
        <v>1742</v>
      </c>
      <c r="EW332" s="52">
        <v>1846</v>
      </c>
      <c r="EX332" s="52">
        <v>1843</v>
      </c>
      <c r="EY332" s="52">
        <v>1669</v>
      </c>
      <c r="EZ332" s="52">
        <v>1710</v>
      </c>
      <c r="FA332" s="52">
        <v>1658</v>
      </c>
      <c r="FB332" s="52">
        <v>1692</v>
      </c>
      <c r="FC332" s="52">
        <v>1692</v>
      </c>
      <c r="FD332" s="52">
        <v>1577</v>
      </c>
      <c r="FE332" s="52">
        <v>1510</v>
      </c>
      <c r="FF332" s="52">
        <v>1457</v>
      </c>
      <c r="FG332" s="52">
        <v>1353</v>
      </c>
      <c r="FH332" s="52">
        <v>1399</v>
      </c>
      <c r="FI332" s="52">
        <v>1363</v>
      </c>
      <c r="FJ332" s="52">
        <v>1324</v>
      </c>
      <c r="FK332" s="52">
        <v>1260</v>
      </c>
      <c r="FL332" s="52">
        <v>1153</v>
      </c>
      <c r="FM332" s="52">
        <v>1124</v>
      </c>
      <c r="FN332" s="52">
        <v>1104</v>
      </c>
      <c r="FO332" s="52">
        <v>1139</v>
      </c>
      <c r="FP332" s="52">
        <v>1020</v>
      </c>
      <c r="FQ332" s="52">
        <v>983</v>
      </c>
      <c r="FR332" s="52">
        <v>985</v>
      </c>
      <c r="FS332" s="52">
        <v>968</v>
      </c>
      <c r="FT332" s="52">
        <v>1009</v>
      </c>
      <c r="FU332" s="52">
        <v>927</v>
      </c>
      <c r="FV332" s="52">
        <v>760</v>
      </c>
      <c r="FW332" s="52">
        <v>752</v>
      </c>
      <c r="FX332" s="52">
        <v>726</v>
      </c>
      <c r="FY332" s="52">
        <v>682</v>
      </c>
      <c r="FZ332" s="52">
        <v>645</v>
      </c>
      <c r="GA332" s="52">
        <v>541</v>
      </c>
      <c r="GB332" s="52">
        <v>515</v>
      </c>
      <c r="GC332" s="52">
        <v>538</v>
      </c>
      <c r="GD332" s="52">
        <v>556</v>
      </c>
      <c r="GE332" s="52">
        <v>474</v>
      </c>
      <c r="GF332" s="52">
        <v>449</v>
      </c>
      <c r="GG332" s="52">
        <v>393</v>
      </c>
      <c r="GH332" s="52">
        <v>319</v>
      </c>
      <c r="GI332" s="52">
        <v>322</v>
      </c>
      <c r="GJ332" s="52">
        <v>268</v>
      </c>
      <c r="GK332" s="52">
        <v>252</v>
      </c>
      <c r="GL332" s="53">
        <v>967</v>
      </c>
    </row>
    <row r="333" spans="1:194" s="1" customFormat="1" hidden="1" x14ac:dyDescent="0.25">
      <c r="A333" s="31" t="s">
        <v>247</v>
      </c>
      <c r="B333" s="1" t="s">
        <v>564</v>
      </c>
      <c r="C333" s="30" t="str">
        <f t="shared" si="114"/>
        <v>LA England - Huntingdonshire</v>
      </c>
      <c r="D333" s="51">
        <f t="shared" si="105"/>
        <v>70063</v>
      </c>
      <c r="E333" s="51">
        <f t="shared" si="106"/>
        <v>71986</v>
      </c>
      <c r="F333" s="52">
        <f t="shared" si="107"/>
        <v>178985</v>
      </c>
      <c r="G333" s="52">
        <f t="shared" si="108"/>
        <v>89158</v>
      </c>
      <c r="H333" s="53">
        <f t="shared" si="109"/>
        <v>89827</v>
      </c>
      <c r="I333" s="53">
        <f t="shared" si="110"/>
        <v>70063</v>
      </c>
      <c r="J333" s="53">
        <f t="shared" si="111"/>
        <v>71986</v>
      </c>
      <c r="K333" s="50">
        <f t="shared" si="112"/>
        <v>19095</v>
      </c>
      <c r="L333" s="51">
        <f t="shared" si="113"/>
        <v>17841</v>
      </c>
      <c r="M333" s="52">
        <v>952</v>
      </c>
      <c r="N333" s="52">
        <v>1010</v>
      </c>
      <c r="O333" s="52">
        <v>1044</v>
      </c>
      <c r="P333" s="52">
        <v>1003</v>
      </c>
      <c r="Q333" s="52">
        <v>1136</v>
      </c>
      <c r="R333" s="52">
        <v>1060</v>
      </c>
      <c r="S333" s="52">
        <v>1142</v>
      </c>
      <c r="T333" s="52">
        <v>1167</v>
      </c>
      <c r="U333" s="52">
        <v>1154</v>
      </c>
      <c r="V333" s="52">
        <v>1042</v>
      </c>
      <c r="W333" s="52">
        <v>1146</v>
      </c>
      <c r="X333" s="52">
        <v>1048</v>
      </c>
      <c r="Y333" s="52">
        <v>1057</v>
      </c>
      <c r="Z333" s="52">
        <v>1059</v>
      </c>
      <c r="AA333" s="52">
        <v>1017</v>
      </c>
      <c r="AB333" s="52">
        <v>1078</v>
      </c>
      <c r="AC333" s="52">
        <v>1011</v>
      </c>
      <c r="AD333" s="52">
        <v>969</v>
      </c>
      <c r="AE333" s="52">
        <v>930</v>
      </c>
      <c r="AF333" s="52">
        <v>748</v>
      </c>
      <c r="AG333" s="52">
        <v>702</v>
      </c>
      <c r="AH333" s="52">
        <v>807</v>
      </c>
      <c r="AI333" s="52">
        <v>880</v>
      </c>
      <c r="AJ333" s="52">
        <v>1032</v>
      </c>
      <c r="AK333" s="52">
        <v>924</v>
      </c>
      <c r="AL333" s="52">
        <v>972</v>
      </c>
      <c r="AM333" s="52">
        <v>861</v>
      </c>
      <c r="AN333" s="52">
        <v>917</v>
      </c>
      <c r="AO333" s="52">
        <v>1060</v>
      </c>
      <c r="AP333" s="52">
        <v>1099</v>
      </c>
      <c r="AQ333" s="52">
        <v>1106</v>
      </c>
      <c r="AR333" s="52">
        <v>1264</v>
      </c>
      <c r="AS333" s="52">
        <v>1237</v>
      </c>
      <c r="AT333" s="52">
        <v>1190</v>
      </c>
      <c r="AU333" s="52">
        <v>1146</v>
      </c>
      <c r="AV333" s="52">
        <v>1171</v>
      </c>
      <c r="AW333" s="52">
        <v>1125</v>
      </c>
      <c r="AX333" s="52">
        <v>1089</v>
      </c>
      <c r="AY333" s="52">
        <v>1114</v>
      </c>
      <c r="AZ333" s="52">
        <v>1140</v>
      </c>
      <c r="BA333" s="52">
        <v>1141</v>
      </c>
      <c r="BB333" s="52">
        <v>1116</v>
      </c>
      <c r="BC333" s="52">
        <v>1105</v>
      </c>
      <c r="BD333" s="52">
        <v>1108</v>
      </c>
      <c r="BE333" s="52">
        <v>1167</v>
      </c>
      <c r="BF333" s="52">
        <v>1098</v>
      </c>
      <c r="BG333" s="52">
        <v>1201</v>
      </c>
      <c r="BH333" s="52">
        <v>1271</v>
      </c>
      <c r="BI333" s="52">
        <v>1289</v>
      </c>
      <c r="BJ333" s="52">
        <v>1332</v>
      </c>
      <c r="BK333" s="52">
        <v>1275</v>
      </c>
      <c r="BL333" s="52">
        <v>1360</v>
      </c>
      <c r="BM333" s="52">
        <v>1314</v>
      </c>
      <c r="BN333" s="52">
        <v>1364</v>
      </c>
      <c r="BO333" s="52">
        <v>1434</v>
      </c>
      <c r="BP333" s="52">
        <v>1318</v>
      </c>
      <c r="BQ333" s="52">
        <v>1295</v>
      </c>
      <c r="BR333" s="52">
        <v>1349</v>
      </c>
      <c r="BS333" s="52">
        <v>1255</v>
      </c>
      <c r="BT333" s="52">
        <v>1251</v>
      </c>
      <c r="BU333" s="52">
        <v>1178</v>
      </c>
      <c r="BV333" s="52">
        <v>1200</v>
      </c>
      <c r="BW333" s="52">
        <v>1085</v>
      </c>
      <c r="BX333" s="52">
        <v>981</v>
      </c>
      <c r="BY333" s="52">
        <v>1041</v>
      </c>
      <c r="BZ333" s="52">
        <v>965</v>
      </c>
      <c r="CA333" s="52">
        <v>926</v>
      </c>
      <c r="CB333" s="52">
        <v>885</v>
      </c>
      <c r="CC333" s="52">
        <v>903</v>
      </c>
      <c r="CD333" s="52">
        <v>906</v>
      </c>
      <c r="CE333" s="52">
        <v>949</v>
      </c>
      <c r="CF333" s="52">
        <v>1009</v>
      </c>
      <c r="CG333" s="52">
        <v>1076</v>
      </c>
      <c r="CH333" s="52">
        <v>1124</v>
      </c>
      <c r="CI333" s="52">
        <v>915</v>
      </c>
      <c r="CJ333" s="52">
        <v>825</v>
      </c>
      <c r="CK333" s="52">
        <v>800</v>
      </c>
      <c r="CL333" s="52">
        <v>713</v>
      </c>
      <c r="CM333" s="52">
        <v>632</v>
      </c>
      <c r="CN333" s="52">
        <v>508</v>
      </c>
      <c r="CO333" s="52">
        <v>471</v>
      </c>
      <c r="CP333" s="52">
        <v>465</v>
      </c>
      <c r="CQ333" s="52">
        <v>457</v>
      </c>
      <c r="CR333" s="52">
        <v>423</v>
      </c>
      <c r="CS333" s="52">
        <v>338</v>
      </c>
      <c r="CT333" s="52">
        <v>292</v>
      </c>
      <c r="CU333" s="52">
        <v>297</v>
      </c>
      <c r="CV333" s="52">
        <v>218</v>
      </c>
      <c r="CW333" s="52">
        <v>214</v>
      </c>
      <c r="CX333" s="52">
        <v>165</v>
      </c>
      <c r="CY333" s="52">
        <v>545</v>
      </c>
      <c r="CZ333" s="52">
        <v>875</v>
      </c>
      <c r="DA333" s="52">
        <v>904</v>
      </c>
      <c r="DB333" s="52">
        <v>993</v>
      </c>
      <c r="DC333" s="52">
        <v>1010</v>
      </c>
      <c r="DD333" s="52">
        <v>1036</v>
      </c>
      <c r="DE333" s="52">
        <v>1030</v>
      </c>
      <c r="DF333" s="52">
        <v>1021</v>
      </c>
      <c r="DG333" s="52">
        <v>1082</v>
      </c>
      <c r="DH333" s="52">
        <v>1147</v>
      </c>
      <c r="DI333" s="52">
        <v>1015</v>
      </c>
      <c r="DJ333" s="52">
        <v>1000</v>
      </c>
      <c r="DK333" s="52">
        <v>1078</v>
      </c>
      <c r="DL333" s="52">
        <v>971</v>
      </c>
      <c r="DM333" s="52">
        <v>996</v>
      </c>
      <c r="DN333" s="52">
        <v>913</v>
      </c>
      <c r="DO333" s="52">
        <v>935</v>
      </c>
      <c r="DP333" s="52">
        <v>943</v>
      </c>
      <c r="DQ333" s="52">
        <v>892</v>
      </c>
      <c r="DR333" s="52">
        <v>918</v>
      </c>
      <c r="DS333" s="52">
        <v>681</v>
      </c>
      <c r="DT333" s="52">
        <v>568</v>
      </c>
      <c r="DU333" s="52">
        <v>678</v>
      </c>
      <c r="DV333" s="52">
        <v>767</v>
      </c>
      <c r="DW333" s="52">
        <v>845</v>
      </c>
      <c r="DX333" s="52">
        <v>975</v>
      </c>
      <c r="DY333" s="52">
        <v>888</v>
      </c>
      <c r="DZ333" s="52">
        <v>965</v>
      </c>
      <c r="EA333" s="52">
        <v>975</v>
      </c>
      <c r="EB333" s="52">
        <v>1065</v>
      </c>
      <c r="EC333" s="52">
        <v>1097</v>
      </c>
      <c r="ED333" s="52">
        <v>1117</v>
      </c>
      <c r="EE333" s="52">
        <v>1100</v>
      </c>
      <c r="EF333" s="52">
        <v>1233</v>
      </c>
      <c r="EG333" s="52">
        <v>1131</v>
      </c>
      <c r="EH333" s="52">
        <v>1113</v>
      </c>
      <c r="EI333" s="52">
        <v>1212</v>
      </c>
      <c r="EJ333" s="52">
        <v>1183</v>
      </c>
      <c r="EK333" s="52">
        <v>1188</v>
      </c>
      <c r="EL333" s="52">
        <v>1152</v>
      </c>
      <c r="EM333" s="52">
        <v>1170</v>
      </c>
      <c r="EN333" s="52">
        <v>1226</v>
      </c>
      <c r="EO333" s="52">
        <v>1146</v>
      </c>
      <c r="EP333" s="52">
        <v>1060</v>
      </c>
      <c r="EQ333" s="52">
        <v>1094</v>
      </c>
      <c r="ER333" s="52">
        <v>1067</v>
      </c>
      <c r="ES333" s="52">
        <v>1129</v>
      </c>
      <c r="ET333" s="52">
        <v>1164</v>
      </c>
      <c r="EU333" s="52">
        <v>1250</v>
      </c>
      <c r="EV333" s="52">
        <v>1317</v>
      </c>
      <c r="EW333" s="52">
        <v>1319</v>
      </c>
      <c r="EX333" s="52">
        <v>1368</v>
      </c>
      <c r="EY333" s="52">
        <v>1358</v>
      </c>
      <c r="EZ333" s="52">
        <v>1320</v>
      </c>
      <c r="FA333" s="52">
        <v>1343</v>
      </c>
      <c r="FB333" s="52">
        <v>1362</v>
      </c>
      <c r="FC333" s="52">
        <v>1368</v>
      </c>
      <c r="FD333" s="52">
        <v>1368</v>
      </c>
      <c r="FE333" s="52">
        <v>1309</v>
      </c>
      <c r="FF333" s="52">
        <v>1319</v>
      </c>
      <c r="FG333" s="52">
        <v>1197</v>
      </c>
      <c r="FH333" s="52">
        <v>1175</v>
      </c>
      <c r="FI333" s="52">
        <v>1075</v>
      </c>
      <c r="FJ333" s="52">
        <v>1118</v>
      </c>
      <c r="FK333" s="52">
        <v>1077</v>
      </c>
      <c r="FL333" s="52">
        <v>981</v>
      </c>
      <c r="FM333" s="52">
        <v>1016</v>
      </c>
      <c r="FN333" s="52">
        <v>1000</v>
      </c>
      <c r="FO333" s="52">
        <v>1000</v>
      </c>
      <c r="FP333" s="52">
        <v>992</v>
      </c>
      <c r="FQ333" s="52">
        <v>1027</v>
      </c>
      <c r="FR333" s="52">
        <v>974</v>
      </c>
      <c r="FS333" s="52">
        <v>1084</v>
      </c>
      <c r="FT333" s="52">
        <v>1070</v>
      </c>
      <c r="FU333" s="52">
        <v>1229</v>
      </c>
      <c r="FV333" s="52">
        <v>877</v>
      </c>
      <c r="FW333" s="52">
        <v>871</v>
      </c>
      <c r="FX333" s="52">
        <v>828</v>
      </c>
      <c r="FY333" s="52">
        <v>769</v>
      </c>
      <c r="FZ333" s="52">
        <v>700</v>
      </c>
      <c r="GA333" s="52">
        <v>579</v>
      </c>
      <c r="GB333" s="52">
        <v>612</v>
      </c>
      <c r="GC333" s="52">
        <v>603</v>
      </c>
      <c r="GD333" s="52">
        <v>551</v>
      </c>
      <c r="GE333" s="52">
        <v>474</v>
      </c>
      <c r="GF333" s="52">
        <v>428</v>
      </c>
      <c r="GG333" s="52">
        <v>379</v>
      </c>
      <c r="GH333" s="52">
        <v>366</v>
      </c>
      <c r="GI333" s="52">
        <v>297</v>
      </c>
      <c r="GJ333" s="52">
        <v>312</v>
      </c>
      <c r="GK333" s="52">
        <v>250</v>
      </c>
      <c r="GL333" s="53">
        <v>1167</v>
      </c>
    </row>
    <row r="334" spans="1:194" s="1" customFormat="1" hidden="1" x14ac:dyDescent="0.25">
      <c r="A334" s="31" t="s">
        <v>247</v>
      </c>
      <c r="B334" s="1" t="s">
        <v>565</v>
      </c>
      <c r="C334" s="30" t="str">
        <f t="shared" si="114"/>
        <v>LA England - Hyndburn</v>
      </c>
      <c r="D334" s="51">
        <f t="shared" si="105"/>
        <v>30471</v>
      </c>
      <c r="E334" s="51">
        <f t="shared" si="106"/>
        <v>31889</v>
      </c>
      <c r="F334" s="52">
        <f t="shared" si="107"/>
        <v>81133</v>
      </c>
      <c r="G334" s="52">
        <f t="shared" si="108"/>
        <v>40112</v>
      </c>
      <c r="H334" s="53">
        <f t="shared" si="109"/>
        <v>41021</v>
      </c>
      <c r="I334" s="53">
        <f t="shared" si="110"/>
        <v>30471</v>
      </c>
      <c r="J334" s="53">
        <f t="shared" si="111"/>
        <v>31889</v>
      </c>
      <c r="K334" s="50">
        <f t="shared" si="112"/>
        <v>9641</v>
      </c>
      <c r="L334" s="51">
        <f t="shared" si="113"/>
        <v>9132</v>
      </c>
      <c r="M334" s="52">
        <v>482</v>
      </c>
      <c r="N334" s="52">
        <v>559</v>
      </c>
      <c r="O334" s="52">
        <v>517</v>
      </c>
      <c r="P334" s="52">
        <v>558</v>
      </c>
      <c r="Q334" s="52">
        <v>481</v>
      </c>
      <c r="R334" s="52">
        <v>538</v>
      </c>
      <c r="S334" s="52">
        <v>539</v>
      </c>
      <c r="T334" s="52">
        <v>604</v>
      </c>
      <c r="U334" s="52">
        <v>540</v>
      </c>
      <c r="V334" s="52">
        <v>559</v>
      </c>
      <c r="W334" s="52">
        <v>580</v>
      </c>
      <c r="X334" s="52">
        <v>558</v>
      </c>
      <c r="Y334" s="52">
        <v>467</v>
      </c>
      <c r="Z334" s="52">
        <v>531</v>
      </c>
      <c r="AA334" s="52">
        <v>531</v>
      </c>
      <c r="AB334" s="52">
        <v>572</v>
      </c>
      <c r="AC334" s="52">
        <v>495</v>
      </c>
      <c r="AD334" s="52">
        <v>530</v>
      </c>
      <c r="AE334" s="52">
        <v>465</v>
      </c>
      <c r="AF334" s="52">
        <v>419</v>
      </c>
      <c r="AG334" s="52">
        <v>470</v>
      </c>
      <c r="AH334" s="52">
        <v>432</v>
      </c>
      <c r="AI334" s="52">
        <v>420</v>
      </c>
      <c r="AJ334" s="52">
        <v>518</v>
      </c>
      <c r="AK334" s="52">
        <v>535</v>
      </c>
      <c r="AL334" s="52">
        <v>496</v>
      </c>
      <c r="AM334" s="52">
        <v>485</v>
      </c>
      <c r="AN334" s="52">
        <v>526</v>
      </c>
      <c r="AO334" s="52">
        <v>503</v>
      </c>
      <c r="AP334" s="52">
        <v>559</v>
      </c>
      <c r="AQ334" s="52">
        <v>500</v>
      </c>
      <c r="AR334" s="52">
        <v>557</v>
      </c>
      <c r="AS334" s="52">
        <v>498</v>
      </c>
      <c r="AT334" s="52">
        <v>476</v>
      </c>
      <c r="AU334" s="52">
        <v>491</v>
      </c>
      <c r="AV334" s="52">
        <v>520</v>
      </c>
      <c r="AW334" s="52">
        <v>509</v>
      </c>
      <c r="AX334" s="52">
        <v>490</v>
      </c>
      <c r="AY334" s="52">
        <v>485</v>
      </c>
      <c r="AZ334" s="52">
        <v>497</v>
      </c>
      <c r="BA334" s="52">
        <v>454</v>
      </c>
      <c r="BB334" s="52">
        <v>489</v>
      </c>
      <c r="BC334" s="52">
        <v>402</v>
      </c>
      <c r="BD334" s="52">
        <v>425</v>
      </c>
      <c r="BE334" s="52">
        <v>474</v>
      </c>
      <c r="BF334" s="52">
        <v>449</v>
      </c>
      <c r="BG334" s="52">
        <v>515</v>
      </c>
      <c r="BH334" s="52">
        <v>480</v>
      </c>
      <c r="BI334" s="52">
        <v>520</v>
      </c>
      <c r="BJ334" s="52">
        <v>554</v>
      </c>
      <c r="BK334" s="52">
        <v>555</v>
      </c>
      <c r="BL334" s="52">
        <v>604</v>
      </c>
      <c r="BM334" s="52">
        <v>616</v>
      </c>
      <c r="BN334" s="52">
        <v>609</v>
      </c>
      <c r="BO334" s="52">
        <v>543</v>
      </c>
      <c r="BP334" s="52">
        <v>553</v>
      </c>
      <c r="BQ334" s="52">
        <v>554</v>
      </c>
      <c r="BR334" s="52">
        <v>501</v>
      </c>
      <c r="BS334" s="52">
        <v>575</v>
      </c>
      <c r="BT334" s="52">
        <v>494</v>
      </c>
      <c r="BU334" s="52">
        <v>458</v>
      </c>
      <c r="BV334" s="52">
        <v>442</v>
      </c>
      <c r="BW334" s="52">
        <v>429</v>
      </c>
      <c r="BX334" s="52">
        <v>439</v>
      </c>
      <c r="BY334" s="52">
        <v>473</v>
      </c>
      <c r="BZ334" s="52">
        <v>404</v>
      </c>
      <c r="CA334" s="52">
        <v>367</v>
      </c>
      <c r="CB334" s="52">
        <v>359</v>
      </c>
      <c r="CC334" s="52">
        <v>383</v>
      </c>
      <c r="CD334" s="52">
        <v>433</v>
      </c>
      <c r="CE334" s="52">
        <v>370</v>
      </c>
      <c r="CF334" s="52">
        <v>451</v>
      </c>
      <c r="CG334" s="52">
        <v>432</v>
      </c>
      <c r="CH334" s="52">
        <v>478</v>
      </c>
      <c r="CI334" s="52">
        <v>345</v>
      </c>
      <c r="CJ334" s="52">
        <v>327</v>
      </c>
      <c r="CK334" s="52">
        <v>326</v>
      </c>
      <c r="CL334" s="52">
        <v>281</v>
      </c>
      <c r="CM334" s="52">
        <v>282</v>
      </c>
      <c r="CN334" s="52">
        <v>215</v>
      </c>
      <c r="CO334" s="52">
        <v>224</v>
      </c>
      <c r="CP334" s="52">
        <v>180</v>
      </c>
      <c r="CQ334" s="52">
        <v>196</v>
      </c>
      <c r="CR334" s="52">
        <v>154</v>
      </c>
      <c r="CS334" s="52">
        <v>160</v>
      </c>
      <c r="CT334" s="52">
        <v>116</v>
      </c>
      <c r="CU334" s="52">
        <v>100</v>
      </c>
      <c r="CV334" s="52">
        <v>83</v>
      </c>
      <c r="CW334" s="52">
        <v>71</v>
      </c>
      <c r="CX334" s="52">
        <v>70</v>
      </c>
      <c r="CY334" s="52">
        <v>206</v>
      </c>
      <c r="CZ334" s="52">
        <v>490</v>
      </c>
      <c r="DA334" s="52">
        <v>476</v>
      </c>
      <c r="DB334" s="52">
        <v>507</v>
      </c>
      <c r="DC334" s="52">
        <v>507</v>
      </c>
      <c r="DD334" s="52">
        <v>542</v>
      </c>
      <c r="DE334" s="52">
        <v>559</v>
      </c>
      <c r="DF334" s="52">
        <v>521</v>
      </c>
      <c r="DG334" s="52">
        <v>557</v>
      </c>
      <c r="DH334" s="52">
        <v>558</v>
      </c>
      <c r="DI334" s="52">
        <v>502</v>
      </c>
      <c r="DJ334" s="52">
        <v>485</v>
      </c>
      <c r="DK334" s="52">
        <v>533</v>
      </c>
      <c r="DL334" s="52">
        <v>555</v>
      </c>
      <c r="DM334" s="52">
        <v>515</v>
      </c>
      <c r="DN334" s="52">
        <v>498</v>
      </c>
      <c r="DO334" s="52">
        <v>431</v>
      </c>
      <c r="DP334" s="52">
        <v>457</v>
      </c>
      <c r="DQ334" s="52">
        <v>439</v>
      </c>
      <c r="DR334" s="52">
        <v>435</v>
      </c>
      <c r="DS334" s="52">
        <v>373</v>
      </c>
      <c r="DT334" s="52">
        <v>333</v>
      </c>
      <c r="DU334" s="52">
        <v>400</v>
      </c>
      <c r="DV334" s="52">
        <v>502</v>
      </c>
      <c r="DW334" s="52">
        <v>501</v>
      </c>
      <c r="DX334" s="52">
        <v>510</v>
      </c>
      <c r="DY334" s="52">
        <v>496</v>
      </c>
      <c r="DZ334" s="52">
        <v>496</v>
      </c>
      <c r="EA334" s="52">
        <v>480</v>
      </c>
      <c r="EB334" s="52">
        <v>538</v>
      </c>
      <c r="EC334" s="52">
        <v>564</v>
      </c>
      <c r="ED334" s="52">
        <v>507</v>
      </c>
      <c r="EE334" s="52">
        <v>575</v>
      </c>
      <c r="EF334" s="52">
        <v>557</v>
      </c>
      <c r="EG334" s="52">
        <v>566</v>
      </c>
      <c r="EH334" s="52">
        <v>558</v>
      </c>
      <c r="EI334" s="52">
        <v>529</v>
      </c>
      <c r="EJ334" s="52">
        <v>515</v>
      </c>
      <c r="EK334" s="52">
        <v>491</v>
      </c>
      <c r="EL334" s="52">
        <v>540</v>
      </c>
      <c r="EM334" s="52">
        <v>545</v>
      </c>
      <c r="EN334" s="52">
        <v>527</v>
      </c>
      <c r="EO334" s="52">
        <v>489</v>
      </c>
      <c r="EP334" s="52">
        <v>431</v>
      </c>
      <c r="EQ334" s="52">
        <v>394</v>
      </c>
      <c r="ER334" s="52">
        <v>484</v>
      </c>
      <c r="ES334" s="52">
        <v>466</v>
      </c>
      <c r="ET334" s="52">
        <v>462</v>
      </c>
      <c r="EU334" s="52">
        <v>514</v>
      </c>
      <c r="EV334" s="52">
        <v>566</v>
      </c>
      <c r="EW334" s="52">
        <v>622</v>
      </c>
      <c r="EX334" s="52">
        <v>583</v>
      </c>
      <c r="EY334" s="52">
        <v>589</v>
      </c>
      <c r="EZ334" s="52">
        <v>550</v>
      </c>
      <c r="FA334" s="52">
        <v>566</v>
      </c>
      <c r="FB334" s="52">
        <v>565</v>
      </c>
      <c r="FC334" s="52">
        <v>536</v>
      </c>
      <c r="FD334" s="52">
        <v>567</v>
      </c>
      <c r="FE334" s="52">
        <v>571</v>
      </c>
      <c r="FF334" s="52">
        <v>519</v>
      </c>
      <c r="FG334" s="52">
        <v>496</v>
      </c>
      <c r="FH334" s="52">
        <v>538</v>
      </c>
      <c r="FI334" s="52">
        <v>448</v>
      </c>
      <c r="FJ334" s="52">
        <v>470</v>
      </c>
      <c r="FK334" s="52">
        <v>482</v>
      </c>
      <c r="FL334" s="52">
        <v>452</v>
      </c>
      <c r="FM334" s="52">
        <v>379</v>
      </c>
      <c r="FN334" s="52">
        <v>429</v>
      </c>
      <c r="FO334" s="52">
        <v>410</v>
      </c>
      <c r="FP334" s="52">
        <v>388</v>
      </c>
      <c r="FQ334" s="52">
        <v>394</v>
      </c>
      <c r="FR334" s="52">
        <v>391</v>
      </c>
      <c r="FS334" s="52">
        <v>482</v>
      </c>
      <c r="FT334" s="52">
        <v>494</v>
      </c>
      <c r="FU334" s="52">
        <v>450</v>
      </c>
      <c r="FV334" s="52">
        <v>381</v>
      </c>
      <c r="FW334" s="52">
        <v>410</v>
      </c>
      <c r="FX334" s="52">
        <v>354</v>
      </c>
      <c r="FY334" s="52">
        <v>322</v>
      </c>
      <c r="FZ334" s="52">
        <v>267</v>
      </c>
      <c r="GA334" s="52">
        <v>264</v>
      </c>
      <c r="GB334" s="52">
        <v>254</v>
      </c>
      <c r="GC334" s="52">
        <v>229</v>
      </c>
      <c r="GD334" s="52">
        <v>225</v>
      </c>
      <c r="GE334" s="52">
        <v>215</v>
      </c>
      <c r="GF334" s="52">
        <v>189</v>
      </c>
      <c r="GG334" s="52">
        <v>163</v>
      </c>
      <c r="GH334" s="52">
        <v>175</v>
      </c>
      <c r="GI334" s="52">
        <v>118</v>
      </c>
      <c r="GJ334" s="52">
        <v>142</v>
      </c>
      <c r="GK334" s="52">
        <v>106</v>
      </c>
      <c r="GL334" s="53">
        <v>360</v>
      </c>
    </row>
    <row r="335" spans="1:194" s="1" customFormat="1" hidden="1" x14ac:dyDescent="0.25">
      <c r="A335" s="31" t="s">
        <v>247</v>
      </c>
      <c r="B335" s="1" t="s">
        <v>566</v>
      </c>
      <c r="C335" s="30" t="str">
        <f t="shared" si="114"/>
        <v>LA England - Ipswich</v>
      </c>
      <c r="D335" s="51">
        <f t="shared" si="105"/>
        <v>52066</v>
      </c>
      <c r="E335" s="51">
        <f t="shared" si="106"/>
        <v>52995</v>
      </c>
      <c r="F335" s="52">
        <f t="shared" si="107"/>
        <v>135979</v>
      </c>
      <c r="G335" s="52">
        <f t="shared" si="108"/>
        <v>67993</v>
      </c>
      <c r="H335" s="53">
        <f t="shared" si="109"/>
        <v>67986</v>
      </c>
      <c r="I335" s="53">
        <f t="shared" si="110"/>
        <v>52066</v>
      </c>
      <c r="J335" s="53">
        <f t="shared" si="111"/>
        <v>52995</v>
      </c>
      <c r="K335" s="50">
        <f t="shared" si="112"/>
        <v>15927</v>
      </c>
      <c r="L335" s="51">
        <f t="shared" si="113"/>
        <v>14991</v>
      </c>
      <c r="M335" s="52">
        <v>871</v>
      </c>
      <c r="N335" s="52">
        <v>904</v>
      </c>
      <c r="O335" s="52">
        <v>859</v>
      </c>
      <c r="P335" s="52">
        <v>938</v>
      </c>
      <c r="Q335" s="52">
        <v>938</v>
      </c>
      <c r="R335" s="52">
        <v>949</v>
      </c>
      <c r="S335" s="52">
        <v>909</v>
      </c>
      <c r="T335" s="52">
        <v>945</v>
      </c>
      <c r="U335" s="52">
        <v>943</v>
      </c>
      <c r="V335" s="52">
        <v>886</v>
      </c>
      <c r="W335" s="52">
        <v>877</v>
      </c>
      <c r="X335" s="52">
        <v>873</v>
      </c>
      <c r="Y335" s="52">
        <v>878</v>
      </c>
      <c r="Z335" s="52">
        <v>868</v>
      </c>
      <c r="AA335" s="52">
        <v>816</v>
      </c>
      <c r="AB335" s="52">
        <v>840</v>
      </c>
      <c r="AC335" s="52">
        <v>862</v>
      </c>
      <c r="AD335" s="52">
        <v>771</v>
      </c>
      <c r="AE335" s="52">
        <v>756</v>
      </c>
      <c r="AF335" s="52">
        <v>725</v>
      </c>
      <c r="AG335" s="52">
        <v>690</v>
      </c>
      <c r="AH335" s="52">
        <v>748</v>
      </c>
      <c r="AI335" s="52">
        <v>742</v>
      </c>
      <c r="AJ335" s="52">
        <v>868</v>
      </c>
      <c r="AK335" s="52">
        <v>903</v>
      </c>
      <c r="AL335" s="52">
        <v>938</v>
      </c>
      <c r="AM335" s="52">
        <v>890</v>
      </c>
      <c r="AN335" s="52">
        <v>995</v>
      </c>
      <c r="AO335" s="52">
        <v>1005</v>
      </c>
      <c r="AP335" s="52">
        <v>966</v>
      </c>
      <c r="AQ335" s="52">
        <v>940</v>
      </c>
      <c r="AR335" s="52">
        <v>886</v>
      </c>
      <c r="AS335" s="52">
        <v>1051</v>
      </c>
      <c r="AT335" s="52">
        <v>1078</v>
      </c>
      <c r="AU335" s="52">
        <v>1041</v>
      </c>
      <c r="AV335" s="52">
        <v>1119</v>
      </c>
      <c r="AW335" s="52">
        <v>1045</v>
      </c>
      <c r="AX335" s="52">
        <v>966</v>
      </c>
      <c r="AY335" s="52">
        <v>1083</v>
      </c>
      <c r="AZ335" s="52">
        <v>1017</v>
      </c>
      <c r="BA335" s="52">
        <v>930</v>
      </c>
      <c r="BB335" s="52">
        <v>822</v>
      </c>
      <c r="BC335" s="52">
        <v>797</v>
      </c>
      <c r="BD335" s="52">
        <v>864</v>
      </c>
      <c r="BE335" s="52">
        <v>803</v>
      </c>
      <c r="BF335" s="52">
        <v>872</v>
      </c>
      <c r="BG335" s="52">
        <v>828</v>
      </c>
      <c r="BH335" s="52">
        <v>893</v>
      </c>
      <c r="BI335" s="52">
        <v>841</v>
      </c>
      <c r="BJ335" s="52">
        <v>902</v>
      </c>
      <c r="BK335" s="52">
        <v>954</v>
      </c>
      <c r="BL335" s="52">
        <v>958</v>
      </c>
      <c r="BM335" s="52">
        <v>878</v>
      </c>
      <c r="BN335" s="52">
        <v>930</v>
      </c>
      <c r="BO335" s="52">
        <v>914</v>
      </c>
      <c r="BP335" s="52">
        <v>946</v>
      </c>
      <c r="BQ335" s="52">
        <v>828</v>
      </c>
      <c r="BR335" s="52">
        <v>848</v>
      </c>
      <c r="BS335" s="52">
        <v>816</v>
      </c>
      <c r="BT335" s="52">
        <v>759</v>
      </c>
      <c r="BU335" s="52">
        <v>727</v>
      </c>
      <c r="BV335" s="52">
        <v>747</v>
      </c>
      <c r="BW335" s="52">
        <v>718</v>
      </c>
      <c r="BX335" s="52">
        <v>709</v>
      </c>
      <c r="BY335" s="52">
        <v>714</v>
      </c>
      <c r="BZ335" s="52">
        <v>621</v>
      </c>
      <c r="CA335" s="52">
        <v>653</v>
      </c>
      <c r="CB335" s="52">
        <v>599</v>
      </c>
      <c r="CC335" s="52">
        <v>599</v>
      </c>
      <c r="CD335" s="52">
        <v>581</v>
      </c>
      <c r="CE335" s="52">
        <v>559</v>
      </c>
      <c r="CF335" s="52">
        <v>592</v>
      </c>
      <c r="CG335" s="52">
        <v>614</v>
      </c>
      <c r="CH335" s="52">
        <v>616</v>
      </c>
      <c r="CI335" s="52">
        <v>469</v>
      </c>
      <c r="CJ335" s="52">
        <v>504</v>
      </c>
      <c r="CK335" s="52">
        <v>418</v>
      </c>
      <c r="CL335" s="52">
        <v>372</v>
      </c>
      <c r="CM335" s="52">
        <v>373</v>
      </c>
      <c r="CN335" s="52">
        <v>317</v>
      </c>
      <c r="CO335" s="52">
        <v>314</v>
      </c>
      <c r="CP335" s="52">
        <v>286</v>
      </c>
      <c r="CQ335" s="52">
        <v>306</v>
      </c>
      <c r="CR335" s="52">
        <v>266</v>
      </c>
      <c r="CS335" s="52">
        <v>234</v>
      </c>
      <c r="CT335" s="52">
        <v>236</v>
      </c>
      <c r="CU335" s="52">
        <v>198</v>
      </c>
      <c r="CV335" s="52">
        <v>156</v>
      </c>
      <c r="CW335" s="52">
        <v>141</v>
      </c>
      <c r="CX335" s="52">
        <v>122</v>
      </c>
      <c r="CY335" s="52">
        <v>470</v>
      </c>
      <c r="CZ335" s="52">
        <v>810</v>
      </c>
      <c r="DA335" s="52">
        <v>784</v>
      </c>
      <c r="DB335" s="52">
        <v>913</v>
      </c>
      <c r="DC335" s="52">
        <v>905</v>
      </c>
      <c r="DD335" s="52">
        <v>980</v>
      </c>
      <c r="DE335" s="52">
        <v>881</v>
      </c>
      <c r="DF335" s="52">
        <v>874</v>
      </c>
      <c r="DG335" s="52">
        <v>887</v>
      </c>
      <c r="DH335" s="52">
        <v>890</v>
      </c>
      <c r="DI335" s="52">
        <v>839</v>
      </c>
      <c r="DJ335" s="52">
        <v>932</v>
      </c>
      <c r="DK335" s="52">
        <v>774</v>
      </c>
      <c r="DL335" s="52">
        <v>833</v>
      </c>
      <c r="DM335" s="52">
        <v>744</v>
      </c>
      <c r="DN335" s="52">
        <v>819</v>
      </c>
      <c r="DO335" s="52">
        <v>696</v>
      </c>
      <c r="DP335" s="52">
        <v>718</v>
      </c>
      <c r="DQ335" s="52">
        <v>712</v>
      </c>
      <c r="DR335" s="52">
        <v>641</v>
      </c>
      <c r="DS335" s="52">
        <v>602</v>
      </c>
      <c r="DT335" s="52">
        <v>677</v>
      </c>
      <c r="DU335" s="52">
        <v>646</v>
      </c>
      <c r="DV335" s="52">
        <v>640</v>
      </c>
      <c r="DW335" s="52">
        <v>836</v>
      </c>
      <c r="DX335" s="52">
        <v>748</v>
      </c>
      <c r="DY335" s="52">
        <v>896</v>
      </c>
      <c r="DZ335" s="52">
        <v>955</v>
      </c>
      <c r="EA335" s="52">
        <v>858</v>
      </c>
      <c r="EB335" s="52">
        <v>980</v>
      </c>
      <c r="EC335" s="52">
        <v>1128</v>
      </c>
      <c r="ED335" s="52">
        <v>1051</v>
      </c>
      <c r="EE335" s="52">
        <v>1080</v>
      </c>
      <c r="EF335" s="52">
        <v>1046</v>
      </c>
      <c r="EG335" s="52">
        <v>1055</v>
      </c>
      <c r="EH335" s="52">
        <v>1032</v>
      </c>
      <c r="EI335" s="52">
        <v>947</v>
      </c>
      <c r="EJ335" s="52">
        <v>891</v>
      </c>
      <c r="EK335" s="52">
        <v>866</v>
      </c>
      <c r="EL335" s="52">
        <v>1024</v>
      </c>
      <c r="EM335" s="52">
        <v>963</v>
      </c>
      <c r="EN335" s="52">
        <v>944</v>
      </c>
      <c r="EO335" s="52">
        <v>894</v>
      </c>
      <c r="EP335" s="52">
        <v>793</v>
      </c>
      <c r="EQ335" s="52">
        <v>787</v>
      </c>
      <c r="ER335" s="52">
        <v>799</v>
      </c>
      <c r="ES335" s="52">
        <v>831</v>
      </c>
      <c r="ET335" s="52">
        <v>848</v>
      </c>
      <c r="EU335" s="52">
        <v>836</v>
      </c>
      <c r="EV335" s="52">
        <v>890</v>
      </c>
      <c r="EW335" s="52">
        <v>941</v>
      </c>
      <c r="EX335" s="52">
        <v>893</v>
      </c>
      <c r="EY335" s="52">
        <v>860</v>
      </c>
      <c r="EZ335" s="52">
        <v>875</v>
      </c>
      <c r="FA335" s="52">
        <v>824</v>
      </c>
      <c r="FB335" s="52">
        <v>831</v>
      </c>
      <c r="FC335" s="52">
        <v>922</v>
      </c>
      <c r="FD335" s="52">
        <v>910</v>
      </c>
      <c r="FE335" s="52">
        <v>873</v>
      </c>
      <c r="FF335" s="52">
        <v>761</v>
      </c>
      <c r="FG335" s="52">
        <v>815</v>
      </c>
      <c r="FH335" s="52">
        <v>764</v>
      </c>
      <c r="FI335" s="52">
        <v>783</v>
      </c>
      <c r="FJ335" s="52">
        <v>737</v>
      </c>
      <c r="FK335" s="52">
        <v>783</v>
      </c>
      <c r="FL335" s="52">
        <v>676</v>
      </c>
      <c r="FM335" s="52">
        <v>695</v>
      </c>
      <c r="FN335" s="52">
        <v>696</v>
      </c>
      <c r="FO335" s="52">
        <v>697</v>
      </c>
      <c r="FP335" s="52">
        <v>634</v>
      </c>
      <c r="FQ335" s="52">
        <v>682</v>
      </c>
      <c r="FR335" s="52">
        <v>640</v>
      </c>
      <c r="FS335" s="52">
        <v>594</v>
      </c>
      <c r="FT335" s="52">
        <v>625</v>
      </c>
      <c r="FU335" s="52">
        <v>705</v>
      </c>
      <c r="FV335" s="52">
        <v>532</v>
      </c>
      <c r="FW335" s="52">
        <v>506</v>
      </c>
      <c r="FX335" s="52">
        <v>467</v>
      </c>
      <c r="FY335" s="52">
        <v>442</v>
      </c>
      <c r="FZ335" s="52">
        <v>398</v>
      </c>
      <c r="GA335" s="52">
        <v>347</v>
      </c>
      <c r="GB335" s="52">
        <v>354</v>
      </c>
      <c r="GC335" s="52">
        <v>400</v>
      </c>
      <c r="GD335" s="52">
        <v>393</v>
      </c>
      <c r="GE335" s="52">
        <v>328</v>
      </c>
      <c r="GF335" s="52">
        <v>324</v>
      </c>
      <c r="GG335" s="52">
        <v>320</v>
      </c>
      <c r="GH335" s="52">
        <v>237</v>
      </c>
      <c r="GI335" s="52">
        <v>245</v>
      </c>
      <c r="GJ335" s="52">
        <v>235</v>
      </c>
      <c r="GK335" s="52">
        <v>175</v>
      </c>
      <c r="GL335" s="53">
        <v>892</v>
      </c>
    </row>
    <row r="336" spans="1:194" s="1" customFormat="1" hidden="1" x14ac:dyDescent="0.25">
      <c r="A336" s="31" t="s">
        <v>247</v>
      </c>
      <c r="B336" s="1" t="s">
        <v>567</v>
      </c>
      <c r="C336" s="30" t="str">
        <f t="shared" si="114"/>
        <v>LA England - Isle of Wight</v>
      </c>
      <c r="D336" s="51">
        <f t="shared" si="105"/>
        <v>57000</v>
      </c>
      <c r="E336" s="51">
        <f t="shared" si="106"/>
        <v>60623</v>
      </c>
      <c r="F336" s="52">
        <f t="shared" si="107"/>
        <v>142296</v>
      </c>
      <c r="G336" s="52">
        <f t="shared" si="108"/>
        <v>69784</v>
      </c>
      <c r="H336" s="53">
        <f t="shared" si="109"/>
        <v>72512</v>
      </c>
      <c r="I336" s="53">
        <f t="shared" si="110"/>
        <v>57000</v>
      </c>
      <c r="J336" s="53">
        <f t="shared" si="111"/>
        <v>60623</v>
      </c>
      <c r="K336" s="50">
        <f t="shared" si="112"/>
        <v>12784</v>
      </c>
      <c r="L336" s="51">
        <f t="shared" si="113"/>
        <v>11889</v>
      </c>
      <c r="M336" s="52">
        <v>495</v>
      </c>
      <c r="N336" s="52">
        <v>627</v>
      </c>
      <c r="O336" s="52">
        <v>589</v>
      </c>
      <c r="P336" s="52">
        <v>622</v>
      </c>
      <c r="Q336" s="52">
        <v>711</v>
      </c>
      <c r="R336" s="52">
        <v>712</v>
      </c>
      <c r="S336" s="52">
        <v>727</v>
      </c>
      <c r="T336" s="52">
        <v>736</v>
      </c>
      <c r="U336" s="52">
        <v>783</v>
      </c>
      <c r="V336" s="52">
        <v>753</v>
      </c>
      <c r="W336" s="52">
        <v>731</v>
      </c>
      <c r="X336" s="52">
        <v>724</v>
      </c>
      <c r="Y336" s="52">
        <v>766</v>
      </c>
      <c r="Z336" s="52">
        <v>771</v>
      </c>
      <c r="AA336" s="52">
        <v>809</v>
      </c>
      <c r="AB336" s="52">
        <v>754</v>
      </c>
      <c r="AC336" s="52">
        <v>746</v>
      </c>
      <c r="AD336" s="52">
        <v>728</v>
      </c>
      <c r="AE336" s="52">
        <v>639</v>
      </c>
      <c r="AF336" s="52">
        <v>651</v>
      </c>
      <c r="AG336" s="52">
        <v>624</v>
      </c>
      <c r="AH336" s="52">
        <v>654</v>
      </c>
      <c r="AI336" s="52">
        <v>697</v>
      </c>
      <c r="AJ336" s="52">
        <v>780</v>
      </c>
      <c r="AK336" s="52">
        <v>732</v>
      </c>
      <c r="AL336" s="52">
        <v>717</v>
      </c>
      <c r="AM336" s="52">
        <v>826</v>
      </c>
      <c r="AN336" s="52">
        <v>670</v>
      </c>
      <c r="AO336" s="52">
        <v>645</v>
      </c>
      <c r="AP336" s="52">
        <v>754</v>
      </c>
      <c r="AQ336" s="52">
        <v>629</v>
      </c>
      <c r="AR336" s="52">
        <v>642</v>
      </c>
      <c r="AS336" s="52">
        <v>729</v>
      </c>
      <c r="AT336" s="52">
        <v>656</v>
      </c>
      <c r="AU336" s="52">
        <v>708</v>
      </c>
      <c r="AV336" s="52">
        <v>664</v>
      </c>
      <c r="AW336" s="52">
        <v>688</v>
      </c>
      <c r="AX336" s="52">
        <v>658</v>
      </c>
      <c r="AY336" s="52">
        <v>623</v>
      </c>
      <c r="AZ336" s="52">
        <v>706</v>
      </c>
      <c r="BA336" s="52">
        <v>708</v>
      </c>
      <c r="BB336" s="52">
        <v>730</v>
      </c>
      <c r="BC336" s="52">
        <v>626</v>
      </c>
      <c r="BD336" s="52">
        <v>642</v>
      </c>
      <c r="BE336" s="52">
        <v>674</v>
      </c>
      <c r="BF336" s="52">
        <v>718</v>
      </c>
      <c r="BG336" s="52">
        <v>768</v>
      </c>
      <c r="BH336" s="52">
        <v>823</v>
      </c>
      <c r="BI336" s="52">
        <v>774</v>
      </c>
      <c r="BJ336" s="52">
        <v>918</v>
      </c>
      <c r="BK336" s="52">
        <v>898</v>
      </c>
      <c r="BL336" s="52">
        <v>961</v>
      </c>
      <c r="BM336" s="52">
        <v>967</v>
      </c>
      <c r="BN336" s="52">
        <v>1043</v>
      </c>
      <c r="BO336" s="52">
        <v>1063</v>
      </c>
      <c r="BP336" s="52">
        <v>1149</v>
      </c>
      <c r="BQ336" s="52">
        <v>1077</v>
      </c>
      <c r="BR336" s="52">
        <v>1081</v>
      </c>
      <c r="BS336" s="52">
        <v>1043</v>
      </c>
      <c r="BT336" s="52">
        <v>1027</v>
      </c>
      <c r="BU336" s="52">
        <v>1024</v>
      </c>
      <c r="BV336" s="52">
        <v>1082</v>
      </c>
      <c r="BW336" s="52">
        <v>1067</v>
      </c>
      <c r="BX336" s="52">
        <v>958</v>
      </c>
      <c r="BY336" s="52">
        <v>1014</v>
      </c>
      <c r="BZ336" s="52">
        <v>1028</v>
      </c>
      <c r="CA336" s="52">
        <v>1057</v>
      </c>
      <c r="CB336" s="52">
        <v>956</v>
      </c>
      <c r="CC336" s="52">
        <v>987</v>
      </c>
      <c r="CD336" s="52">
        <v>973</v>
      </c>
      <c r="CE336" s="52">
        <v>1045</v>
      </c>
      <c r="CF336" s="52">
        <v>1106</v>
      </c>
      <c r="CG336" s="52">
        <v>1171</v>
      </c>
      <c r="CH336" s="52">
        <v>1298</v>
      </c>
      <c r="CI336" s="52">
        <v>990</v>
      </c>
      <c r="CJ336" s="52">
        <v>941</v>
      </c>
      <c r="CK336" s="52">
        <v>892</v>
      </c>
      <c r="CL336" s="52">
        <v>806</v>
      </c>
      <c r="CM336" s="52">
        <v>759</v>
      </c>
      <c r="CN336" s="52">
        <v>559</v>
      </c>
      <c r="CO336" s="52">
        <v>624</v>
      </c>
      <c r="CP336" s="52">
        <v>506</v>
      </c>
      <c r="CQ336" s="52">
        <v>500</v>
      </c>
      <c r="CR336" s="52">
        <v>414</v>
      </c>
      <c r="CS336" s="52">
        <v>404</v>
      </c>
      <c r="CT336" s="52">
        <v>350</v>
      </c>
      <c r="CU336" s="52">
        <v>340</v>
      </c>
      <c r="CV336" s="52">
        <v>268</v>
      </c>
      <c r="CW336" s="52">
        <v>222</v>
      </c>
      <c r="CX336" s="52">
        <v>184</v>
      </c>
      <c r="CY336" s="52">
        <v>693</v>
      </c>
      <c r="CZ336" s="52">
        <v>508</v>
      </c>
      <c r="DA336" s="52">
        <v>523</v>
      </c>
      <c r="DB336" s="52">
        <v>587</v>
      </c>
      <c r="DC336" s="52">
        <v>624</v>
      </c>
      <c r="DD336" s="52">
        <v>605</v>
      </c>
      <c r="DE336" s="52">
        <v>719</v>
      </c>
      <c r="DF336" s="52">
        <v>716</v>
      </c>
      <c r="DG336" s="52">
        <v>687</v>
      </c>
      <c r="DH336" s="52">
        <v>704</v>
      </c>
      <c r="DI336" s="52">
        <v>695</v>
      </c>
      <c r="DJ336" s="52">
        <v>732</v>
      </c>
      <c r="DK336" s="52">
        <v>669</v>
      </c>
      <c r="DL336" s="52">
        <v>660</v>
      </c>
      <c r="DM336" s="52">
        <v>718</v>
      </c>
      <c r="DN336" s="52">
        <v>712</v>
      </c>
      <c r="DO336" s="52">
        <v>702</v>
      </c>
      <c r="DP336" s="52">
        <v>682</v>
      </c>
      <c r="DQ336" s="52">
        <v>646</v>
      </c>
      <c r="DR336" s="52">
        <v>649</v>
      </c>
      <c r="DS336" s="52">
        <v>519</v>
      </c>
      <c r="DT336" s="52">
        <v>545</v>
      </c>
      <c r="DU336" s="52">
        <v>581</v>
      </c>
      <c r="DV336" s="52">
        <v>575</v>
      </c>
      <c r="DW336" s="52">
        <v>659</v>
      </c>
      <c r="DX336" s="52">
        <v>660</v>
      </c>
      <c r="DY336" s="52">
        <v>686</v>
      </c>
      <c r="DZ336" s="52">
        <v>650</v>
      </c>
      <c r="EA336" s="52">
        <v>614</v>
      </c>
      <c r="EB336" s="52">
        <v>648</v>
      </c>
      <c r="EC336" s="52">
        <v>666</v>
      </c>
      <c r="ED336" s="52">
        <v>657</v>
      </c>
      <c r="EE336" s="52">
        <v>661</v>
      </c>
      <c r="EF336" s="52">
        <v>628</v>
      </c>
      <c r="EG336" s="52">
        <v>686</v>
      </c>
      <c r="EH336" s="52">
        <v>652</v>
      </c>
      <c r="EI336" s="52">
        <v>729</v>
      </c>
      <c r="EJ336" s="52">
        <v>705</v>
      </c>
      <c r="EK336" s="52">
        <v>636</v>
      </c>
      <c r="EL336" s="52">
        <v>710</v>
      </c>
      <c r="EM336" s="52">
        <v>678</v>
      </c>
      <c r="EN336" s="52">
        <v>714</v>
      </c>
      <c r="EO336" s="52">
        <v>696</v>
      </c>
      <c r="EP336" s="52">
        <v>680</v>
      </c>
      <c r="EQ336" s="52">
        <v>660</v>
      </c>
      <c r="ER336" s="52">
        <v>681</v>
      </c>
      <c r="ES336" s="52">
        <v>799</v>
      </c>
      <c r="ET336" s="52">
        <v>831</v>
      </c>
      <c r="EU336" s="52">
        <v>872</v>
      </c>
      <c r="EV336" s="52">
        <v>943</v>
      </c>
      <c r="EW336" s="52">
        <v>1045</v>
      </c>
      <c r="EX336" s="52">
        <v>1072</v>
      </c>
      <c r="EY336" s="52">
        <v>1094</v>
      </c>
      <c r="EZ336" s="52">
        <v>1126</v>
      </c>
      <c r="FA336" s="52">
        <v>1141</v>
      </c>
      <c r="FB336" s="52">
        <v>1148</v>
      </c>
      <c r="FC336" s="52">
        <v>1137</v>
      </c>
      <c r="FD336" s="52">
        <v>1097</v>
      </c>
      <c r="FE336" s="52">
        <v>1157</v>
      </c>
      <c r="FF336" s="52">
        <v>1116</v>
      </c>
      <c r="FG336" s="52">
        <v>1118</v>
      </c>
      <c r="FH336" s="52">
        <v>1126</v>
      </c>
      <c r="FI336" s="52">
        <v>1112</v>
      </c>
      <c r="FJ336" s="52">
        <v>1028</v>
      </c>
      <c r="FK336" s="52">
        <v>1126</v>
      </c>
      <c r="FL336" s="52">
        <v>1125</v>
      </c>
      <c r="FM336" s="52">
        <v>1042</v>
      </c>
      <c r="FN336" s="52">
        <v>1135</v>
      </c>
      <c r="FO336" s="52">
        <v>1114</v>
      </c>
      <c r="FP336" s="52">
        <v>1091</v>
      </c>
      <c r="FQ336" s="52">
        <v>1063</v>
      </c>
      <c r="FR336" s="52">
        <v>1069</v>
      </c>
      <c r="FS336" s="52">
        <v>1138</v>
      </c>
      <c r="FT336" s="52">
        <v>1233</v>
      </c>
      <c r="FU336" s="52">
        <v>1331</v>
      </c>
      <c r="FV336" s="52">
        <v>1045</v>
      </c>
      <c r="FW336" s="52">
        <v>986</v>
      </c>
      <c r="FX336" s="52">
        <v>1000</v>
      </c>
      <c r="FY336" s="52">
        <v>899</v>
      </c>
      <c r="FZ336" s="52">
        <v>800</v>
      </c>
      <c r="GA336" s="52">
        <v>602</v>
      </c>
      <c r="GB336" s="52">
        <v>653</v>
      </c>
      <c r="GC336" s="52">
        <v>653</v>
      </c>
      <c r="GD336" s="52">
        <v>574</v>
      </c>
      <c r="GE336" s="52">
        <v>530</v>
      </c>
      <c r="GF336" s="52">
        <v>506</v>
      </c>
      <c r="GG336" s="52">
        <v>493</v>
      </c>
      <c r="GH336" s="52">
        <v>394</v>
      </c>
      <c r="GI336" s="52">
        <v>393</v>
      </c>
      <c r="GJ336" s="52">
        <v>391</v>
      </c>
      <c r="GK336" s="52">
        <v>294</v>
      </c>
      <c r="GL336" s="53">
        <v>1356</v>
      </c>
    </row>
    <row r="337" spans="1:194" s="1" customFormat="1" hidden="1" x14ac:dyDescent="0.25">
      <c r="A337" s="31" t="s">
        <v>247</v>
      </c>
      <c r="B337" s="1" t="s">
        <v>568</v>
      </c>
      <c r="C337" s="30" t="str">
        <f t="shared" si="114"/>
        <v>LA England - Isles of Scilly</v>
      </c>
      <c r="D337" s="51">
        <f t="shared" si="105"/>
        <v>897</v>
      </c>
      <c r="E337" s="51">
        <f t="shared" si="106"/>
        <v>990</v>
      </c>
      <c r="F337" s="52">
        <f t="shared" si="107"/>
        <v>2226</v>
      </c>
      <c r="G337" s="52">
        <f t="shared" si="108"/>
        <v>1077</v>
      </c>
      <c r="H337" s="53">
        <f t="shared" si="109"/>
        <v>1149</v>
      </c>
      <c r="I337" s="53">
        <f t="shared" si="110"/>
        <v>897</v>
      </c>
      <c r="J337" s="53">
        <f t="shared" si="111"/>
        <v>990</v>
      </c>
      <c r="K337" s="50">
        <f t="shared" si="112"/>
        <v>180</v>
      </c>
      <c r="L337" s="51">
        <f t="shared" si="113"/>
        <v>159</v>
      </c>
      <c r="M337" s="52">
        <v>8</v>
      </c>
      <c r="N337" s="52">
        <v>7</v>
      </c>
      <c r="O337" s="52">
        <v>6</v>
      </c>
      <c r="P337" s="52">
        <v>10</v>
      </c>
      <c r="Q337" s="52">
        <v>0</v>
      </c>
      <c r="R337" s="52">
        <v>12</v>
      </c>
      <c r="S337" s="52">
        <v>9</v>
      </c>
      <c r="T337" s="52">
        <v>14</v>
      </c>
      <c r="U337" s="52">
        <v>14</v>
      </c>
      <c r="V337" s="52">
        <v>14</v>
      </c>
      <c r="W337" s="52">
        <v>16</v>
      </c>
      <c r="X337" s="52">
        <v>12</v>
      </c>
      <c r="Y337" s="52">
        <v>14</v>
      </c>
      <c r="Z337" s="52">
        <v>12</v>
      </c>
      <c r="AA337" s="52">
        <v>12</v>
      </c>
      <c r="AB337" s="52">
        <v>6</v>
      </c>
      <c r="AC337" s="52">
        <v>8</v>
      </c>
      <c r="AD337" s="52">
        <v>6</v>
      </c>
      <c r="AE337" s="52">
        <v>7</v>
      </c>
      <c r="AF337" s="52">
        <v>10</v>
      </c>
      <c r="AG337" s="52">
        <v>7</v>
      </c>
      <c r="AH337" s="52">
        <v>14</v>
      </c>
      <c r="AI337" s="52">
        <v>5</v>
      </c>
      <c r="AJ337" s="52">
        <v>13</v>
      </c>
      <c r="AK337" s="52">
        <v>15</v>
      </c>
      <c r="AL337" s="52">
        <v>11</v>
      </c>
      <c r="AM337" s="52">
        <v>14</v>
      </c>
      <c r="AN337" s="52">
        <v>14</v>
      </c>
      <c r="AO337" s="52">
        <v>17</v>
      </c>
      <c r="AP337" s="52">
        <v>3</v>
      </c>
      <c r="AQ337" s="52">
        <v>5</v>
      </c>
      <c r="AR337" s="52">
        <v>16</v>
      </c>
      <c r="AS337" s="52">
        <v>18</v>
      </c>
      <c r="AT337" s="52">
        <v>7</v>
      </c>
      <c r="AU337" s="52">
        <v>14</v>
      </c>
      <c r="AV337" s="52">
        <v>3</v>
      </c>
      <c r="AW337" s="52">
        <v>11</v>
      </c>
      <c r="AX337" s="52">
        <v>19</v>
      </c>
      <c r="AY337" s="52">
        <v>11</v>
      </c>
      <c r="AZ337" s="52">
        <v>3</v>
      </c>
      <c r="BA337" s="52">
        <v>11</v>
      </c>
      <c r="BB337" s="52">
        <v>14</v>
      </c>
      <c r="BC337" s="52">
        <v>10</v>
      </c>
      <c r="BD337" s="52">
        <v>5</v>
      </c>
      <c r="BE337" s="52">
        <v>19</v>
      </c>
      <c r="BF337" s="52">
        <v>12</v>
      </c>
      <c r="BG337" s="52">
        <v>11</v>
      </c>
      <c r="BH337" s="52">
        <v>4</v>
      </c>
      <c r="BI337" s="52">
        <v>17</v>
      </c>
      <c r="BJ337" s="52">
        <v>7</v>
      </c>
      <c r="BK337" s="52">
        <v>11</v>
      </c>
      <c r="BL337" s="52">
        <v>13</v>
      </c>
      <c r="BM337" s="52">
        <v>25</v>
      </c>
      <c r="BN337" s="52">
        <v>16</v>
      </c>
      <c r="BO337" s="52">
        <v>25</v>
      </c>
      <c r="BP337" s="52">
        <v>18</v>
      </c>
      <c r="BQ337" s="52">
        <v>24</v>
      </c>
      <c r="BR337" s="52">
        <v>18</v>
      </c>
      <c r="BS337" s="52">
        <v>16</v>
      </c>
      <c r="BT337" s="52">
        <v>13</v>
      </c>
      <c r="BU337" s="52">
        <v>16</v>
      </c>
      <c r="BV337" s="52">
        <v>15</v>
      </c>
      <c r="BW337" s="52">
        <v>12</v>
      </c>
      <c r="BX337" s="52">
        <v>20</v>
      </c>
      <c r="BY337" s="52">
        <v>14</v>
      </c>
      <c r="BZ337" s="52">
        <v>17</v>
      </c>
      <c r="CA337" s="52">
        <v>13</v>
      </c>
      <c r="CB337" s="52">
        <v>22</v>
      </c>
      <c r="CC337" s="52">
        <v>12</v>
      </c>
      <c r="CD337" s="52">
        <v>11</v>
      </c>
      <c r="CE337" s="52">
        <v>15</v>
      </c>
      <c r="CF337" s="52">
        <v>13</v>
      </c>
      <c r="CG337" s="52">
        <v>14</v>
      </c>
      <c r="CH337" s="52">
        <v>13</v>
      </c>
      <c r="CI337" s="52">
        <v>17</v>
      </c>
      <c r="CJ337" s="52">
        <v>16</v>
      </c>
      <c r="CK337" s="52">
        <v>20</v>
      </c>
      <c r="CL337" s="52">
        <v>12</v>
      </c>
      <c r="CM337" s="52">
        <v>4</v>
      </c>
      <c r="CN337" s="52">
        <v>6</v>
      </c>
      <c r="CO337" s="52">
        <v>18</v>
      </c>
      <c r="CP337" s="52">
        <v>7</v>
      </c>
      <c r="CQ337" s="52">
        <v>10</v>
      </c>
      <c r="CR337" s="52">
        <v>9</v>
      </c>
      <c r="CS337" s="52">
        <v>7</v>
      </c>
      <c r="CT337" s="52">
        <v>4</v>
      </c>
      <c r="CU337" s="52">
        <v>4</v>
      </c>
      <c r="CV337" s="52">
        <v>5</v>
      </c>
      <c r="CW337" s="52">
        <v>2</v>
      </c>
      <c r="CX337" s="52">
        <v>4</v>
      </c>
      <c r="CY337" s="52">
        <v>19</v>
      </c>
      <c r="CZ337" s="52">
        <v>5</v>
      </c>
      <c r="DA337" s="52">
        <v>10</v>
      </c>
      <c r="DB337" s="52">
        <v>10</v>
      </c>
      <c r="DC337" s="52">
        <v>7</v>
      </c>
      <c r="DD337" s="52">
        <v>8</v>
      </c>
      <c r="DE337" s="52">
        <v>21</v>
      </c>
      <c r="DF337" s="52">
        <v>10</v>
      </c>
      <c r="DG337" s="52">
        <v>10</v>
      </c>
      <c r="DH337" s="52">
        <v>3</v>
      </c>
      <c r="DI337" s="52">
        <v>13</v>
      </c>
      <c r="DJ337" s="52">
        <v>13</v>
      </c>
      <c r="DK337" s="52">
        <v>12</v>
      </c>
      <c r="DL337" s="52">
        <v>13</v>
      </c>
      <c r="DM337" s="52">
        <v>6</v>
      </c>
      <c r="DN337" s="52">
        <v>0</v>
      </c>
      <c r="DO337" s="52">
        <v>10</v>
      </c>
      <c r="DP337" s="52">
        <v>8</v>
      </c>
      <c r="DQ337" s="52">
        <v>0</v>
      </c>
      <c r="DR337" s="52">
        <v>7</v>
      </c>
      <c r="DS337" s="52">
        <v>7</v>
      </c>
      <c r="DT337" s="52">
        <v>14</v>
      </c>
      <c r="DU337" s="52">
        <v>14</v>
      </c>
      <c r="DV337" s="52">
        <v>5</v>
      </c>
      <c r="DW337" s="52">
        <v>23</v>
      </c>
      <c r="DX337" s="52">
        <v>26</v>
      </c>
      <c r="DY337" s="52">
        <v>8</v>
      </c>
      <c r="DZ337" s="52">
        <v>10</v>
      </c>
      <c r="EA337" s="52">
        <v>14</v>
      </c>
      <c r="EB337" s="52">
        <v>19</v>
      </c>
      <c r="EC337" s="52">
        <v>12</v>
      </c>
      <c r="ED337" s="52">
        <v>4</v>
      </c>
      <c r="EE337" s="52">
        <v>12</v>
      </c>
      <c r="EF337" s="52">
        <v>18</v>
      </c>
      <c r="EG337" s="52">
        <v>10</v>
      </c>
      <c r="EH337" s="52">
        <v>29</v>
      </c>
      <c r="EI337" s="52">
        <v>0</v>
      </c>
      <c r="EJ337" s="52">
        <v>17</v>
      </c>
      <c r="EK337" s="52">
        <v>9</v>
      </c>
      <c r="EL337" s="52">
        <v>21</v>
      </c>
      <c r="EM337" s="52">
        <v>12</v>
      </c>
      <c r="EN337" s="52">
        <v>28</v>
      </c>
      <c r="EO337" s="52">
        <v>20</v>
      </c>
      <c r="EP337" s="52">
        <v>15</v>
      </c>
      <c r="EQ337" s="52">
        <v>10</v>
      </c>
      <c r="ER337" s="52">
        <v>11</v>
      </c>
      <c r="ES337" s="52">
        <v>11</v>
      </c>
      <c r="ET337" s="52">
        <v>17</v>
      </c>
      <c r="EU337" s="52">
        <v>17</v>
      </c>
      <c r="EV337" s="52">
        <v>21</v>
      </c>
      <c r="EW337" s="52">
        <v>19</v>
      </c>
      <c r="EX337" s="52">
        <v>18</v>
      </c>
      <c r="EY337" s="52">
        <v>17</v>
      </c>
      <c r="EZ337" s="52">
        <v>13</v>
      </c>
      <c r="FA337" s="52">
        <v>11</v>
      </c>
      <c r="FB337" s="52">
        <v>10</v>
      </c>
      <c r="FC337" s="52">
        <v>13</v>
      </c>
      <c r="FD337" s="52">
        <v>19</v>
      </c>
      <c r="FE337" s="52">
        <v>17</v>
      </c>
      <c r="FF337" s="52">
        <v>7</v>
      </c>
      <c r="FG337" s="52">
        <v>18</v>
      </c>
      <c r="FH337" s="52">
        <v>7</v>
      </c>
      <c r="FI337" s="52">
        <v>23</v>
      </c>
      <c r="FJ337" s="52">
        <v>15</v>
      </c>
      <c r="FK337" s="52">
        <v>14</v>
      </c>
      <c r="FL337" s="52">
        <v>5</v>
      </c>
      <c r="FM337" s="52">
        <v>19</v>
      </c>
      <c r="FN337" s="52">
        <v>15</v>
      </c>
      <c r="FO337" s="52">
        <v>14</v>
      </c>
      <c r="FP337" s="52">
        <v>9</v>
      </c>
      <c r="FQ337" s="52">
        <v>22</v>
      </c>
      <c r="FR337" s="52">
        <v>12</v>
      </c>
      <c r="FS337" s="52">
        <v>16</v>
      </c>
      <c r="FT337" s="52">
        <v>19</v>
      </c>
      <c r="FU337" s="52">
        <v>21</v>
      </c>
      <c r="FV337" s="52">
        <v>19</v>
      </c>
      <c r="FW337" s="52">
        <v>19</v>
      </c>
      <c r="FX337" s="52">
        <v>14</v>
      </c>
      <c r="FY337" s="52">
        <v>8</v>
      </c>
      <c r="FZ337" s="52">
        <v>14</v>
      </c>
      <c r="GA337" s="52">
        <v>9</v>
      </c>
      <c r="GB337" s="52">
        <v>6</v>
      </c>
      <c r="GC337" s="52">
        <v>16</v>
      </c>
      <c r="GD337" s="52">
        <v>1</v>
      </c>
      <c r="GE337" s="52">
        <v>12</v>
      </c>
      <c r="GF337" s="52">
        <v>8</v>
      </c>
      <c r="GG337" s="52">
        <v>8</v>
      </c>
      <c r="GH337" s="52">
        <v>8</v>
      </c>
      <c r="GI337" s="52">
        <v>2</v>
      </c>
      <c r="GJ337" s="52">
        <v>4</v>
      </c>
      <c r="GK337" s="52">
        <v>7</v>
      </c>
      <c r="GL337" s="53">
        <v>21</v>
      </c>
    </row>
    <row r="338" spans="1:194" s="1" customFormat="1" hidden="1" x14ac:dyDescent="0.25">
      <c r="A338" s="31" t="s">
        <v>247</v>
      </c>
      <c r="B338" s="1" t="s">
        <v>569</v>
      </c>
      <c r="C338" s="30" t="str">
        <f t="shared" si="114"/>
        <v>LA England - Islington</v>
      </c>
      <c r="D338" s="51">
        <f t="shared" si="105"/>
        <v>103060</v>
      </c>
      <c r="E338" s="51">
        <f t="shared" si="106"/>
        <v>101823</v>
      </c>
      <c r="F338" s="52">
        <f t="shared" si="107"/>
        <v>248115</v>
      </c>
      <c r="G338" s="52">
        <f t="shared" si="108"/>
        <v>125239</v>
      </c>
      <c r="H338" s="53">
        <f t="shared" si="109"/>
        <v>122876</v>
      </c>
      <c r="I338" s="53">
        <f t="shared" si="110"/>
        <v>103060</v>
      </c>
      <c r="J338" s="53">
        <f t="shared" si="111"/>
        <v>101823</v>
      </c>
      <c r="K338" s="50">
        <f t="shared" si="112"/>
        <v>22179</v>
      </c>
      <c r="L338" s="51">
        <f t="shared" si="113"/>
        <v>21053</v>
      </c>
      <c r="M338" s="52">
        <v>1369</v>
      </c>
      <c r="N338" s="52">
        <v>1371</v>
      </c>
      <c r="O338" s="52">
        <v>1309</v>
      </c>
      <c r="P338" s="52">
        <v>1332</v>
      </c>
      <c r="Q338" s="52">
        <v>1361</v>
      </c>
      <c r="R338" s="52">
        <v>1293</v>
      </c>
      <c r="S338" s="52">
        <v>1263</v>
      </c>
      <c r="T338" s="52">
        <v>1307</v>
      </c>
      <c r="U338" s="52">
        <v>1392</v>
      </c>
      <c r="V338" s="52">
        <v>1232</v>
      </c>
      <c r="W338" s="52">
        <v>1204</v>
      </c>
      <c r="X338" s="52">
        <v>1169</v>
      </c>
      <c r="Y338" s="52">
        <v>1299</v>
      </c>
      <c r="Z338" s="52">
        <v>1155</v>
      </c>
      <c r="AA338" s="52">
        <v>1065</v>
      </c>
      <c r="AB338" s="52">
        <v>1064</v>
      </c>
      <c r="AC338" s="52">
        <v>962</v>
      </c>
      <c r="AD338" s="52">
        <v>1032</v>
      </c>
      <c r="AE338" s="52">
        <v>1183</v>
      </c>
      <c r="AF338" s="52">
        <v>1550</v>
      </c>
      <c r="AG338" s="52">
        <v>1894</v>
      </c>
      <c r="AH338" s="52">
        <v>2247</v>
      </c>
      <c r="AI338" s="52">
        <v>2502</v>
      </c>
      <c r="AJ338" s="52">
        <v>3039</v>
      </c>
      <c r="AK338" s="52">
        <v>3258</v>
      </c>
      <c r="AL338" s="52">
        <v>3372</v>
      </c>
      <c r="AM338" s="52">
        <v>3545</v>
      </c>
      <c r="AN338" s="52">
        <v>3461</v>
      </c>
      <c r="AO338" s="52">
        <v>3612</v>
      </c>
      <c r="AP338" s="52">
        <v>3442</v>
      </c>
      <c r="AQ338" s="52">
        <v>3222</v>
      </c>
      <c r="AR338" s="52">
        <v>3127</v>
      </c>
      <c r="AS338" s="52">
        <v>2959</v>
      </c>
      <c r="AT338" s="52">
        <v>2989</v>
      </c>
      <c r="AU338" s="52">
        <v>3068</v>
      </c>
      <c r="AV338" s="52">
        <v>2882</v>
      </c>
      <c r="AW338" s="52">
        <v>2703</v>
      </c>
      <c r="AX338" s="52">
        <v>2503</v>
      </c>
      <c r="AY338" s="52">
        <v>2171</v>
      </c>
      <c r="AZ338" s="52">
        <v>2107</v>
      </c>
      <c r="BA338" s="52">
        <v>2194</v>
      </c>
      <c r="BB338" s="52">
        <v>1821</v>
      </c>
      <c r="BC338" s="52">
        <v>1742</v>
      </c>
      <c r="BD338" s="52">
        <v>1504</v>
      </c>
      <c r="BE338" s="52">
        <v>1642</v>
      </c>
      <c r="BF338" s="52">
        <v>1328</v>
      </c>
      <c r="BG338" s="52">
        <v>1243</v>
      </c>
      <c r="BH338" s="52">
        <v>1381</v>
      </c>
      <c r="BI338" s="52">
        <v>1491</v>
      </c>
      <c r="BJ338" s="52">
        <v>1389</v>
      </c>
      <c r="BK338" s="52">
        <v>1341</v>
      </c>
      <c r="BL338" s="52">
        <v>1355</v>
      </c>
      <c r="BM338" s="52">
        <v>1329</v>
      </c>
      <c r="BN338" s="52">
        <v>1313</v>
      </c>
      <c r="BO338" s="52">
        <v>1415</v>
      </c>
      <c r="BP338" s="52">
        <v>1274</v>
      </c>
      <c r="BQ338" s="52">
        <v>1138</v>
      </c>
      <c r="BR338" s="52">
        <v>1176</v>
      </c>
      <c r="BS338" s="52">
        <v>1146</v>
      </c>
      <c r="BT338" s="52">
        <v>996</v>
      </c>
      <c r="BU338" s="52">
        <v>903</v>
      </c>
      <c r="BV338" s="52">
        <v>889</v>
      </c>
      <c r="BW338" s="52">
        <v>788</v>
      </c>
      <c r="BX338" s="52">
        <v>768</v>
      </c>
      <c r="BY338" s="52">
        <v>773</v>
      </c>
      <c r="BZ338" s="52">
        <v>707</v>
      </c>
      <c r="CA338" s="52">
        <v>676</v>
      </c>
      <c r="CB338" s="52">
        <v>587</v>
      </c>
      <c r="CC338" s="52">
        <v>603</v>
      </c>
      <c r="CD338" s="52">
        <v>530</v>
      </c>
      <c r="CE338" s="52">
        <v>571</v>
      </c>
      <c r="CF338" s="52">
        <v>577</v>
      </c>
      <c r="CG338" s="52">
        <v>567</v>
      </c>
      <c r="CH338" s="52">
        <v>611</v>
      </c>
      <c r="CI338" s="52">
        <v>388</v>
      </c>
      <c r="CJ338" s="52">
        <v>355</v>
      </c>
      <c r="CK338" s="52">
        <v>423</v>
      </c>
      <c r="CL338" s="52">
        <v>380</v>
      </c>
      <c r="CM338" s="52">
        <v>306</v>
      </c>
      <c r="CN338" s="52">
        <v>296</v>
      </c>
      <c r="CO338" s="52">
        <v>311</v>
      </c>
      <c r="CP338" s="52">
        <v>278</v>
      </c>
      <c r="CQ338" s="52">
        <v>227</v>
      </c>
      <c r="CR338" s="52">
        <v>227</v>
      </c>
      <c r="CS338" s="52">
        <v>173</v>
      </c>
      <c r="CT338" s="52">
        <v>172</v>
      </c>
      <c r="CU338" s="52">
        <v>168</v>
      </c>
      <c r="CV338" s="52">
        <v>150</v>
      </c>
      <c r="CW338" s="52">
        <v>105</v>
      </c>
      <c r="CX338" s="52">
        <v>104</v>
      </c>
      <c r="CY338" s="52">
        <v>393</v>
      </c>
      <c r="CZ338" s="52">
        <v>1240</v>
      </c>
      <c r="DA338" s="52">
        <v>1220</v>
      </c>
      <c r="DB338" s="52">
        <v>1287</v>
      </c>
      <c r="DC338" s="52">
        <v>1263</v>
      </c>
      <c r="DD338" s="52">
        <v>1201</v>
      </c>
      <c r="DE338" s="52">
        <v>1179</v>
      </c>
      <c r="DF338" s="52">
        <v>1235</v>
      </c>
      <c r="DG338" s="52">
        <v>1267</v>
      </c>
      <c r="DH338" s="52">
        <v>1242</v>
      </c>
      <c r="DI338" s="52">
        <v>1256</v>
      </c>
      <c r="DJ338" s="52">
        <v>1234</v>
      </c>
      <c r="DK338" s="52">
        <v>1108</v>
      </c>
      <c r="DL338" s="52">
        <v>1092</v>
      </c>
      <c r="DM338" s="52">
        <v>1103</v>
      </c>
      <c r="DN338" s="52">
        <v>1064</v>
      </c>
      <c r="DO338" s="52">
        <v>991</v>
      </c>
      <c r="DP338" s="52">
        <v>1039</v>
      </c>
      <c r="DQ338" s="52">
        <v>1032</v>
      </c>
      <c r="DR338" s="52">
        <v>1142</v>
      </c>
      <c r="DS338" s="52">
        <v>1695</v>
      </c>
      <c r="DT338" s="52">
        <v>1991</v>
      </c>
      <c r="DU338" s="52">
        <v>2499</v>
      </c>
      <c r="DV338" s="52">
        <v>2920</v>
      </c>
      <c r="DW338" s="52">
        <v>3305</v>
      </c>
      <c r="DX338" s="52">
        <v>3709</v>
      </c>
      <c r="DY338" s="52">
        <v>3847</v>
      </c>
      <c r="DZ338" s="52">
        <v>3887</v>
      </c>
      <c r="EA338" s="52">
        <v>3633</v>
      </c>
      <c r="EB338" s="52">
        <v>3689</v>
      </c>
      <c r="EC338" s="52">
        <v>3564</v>
      </c>
      <c r="ED338" s="52">
        <v>3179</v>
      </c>
      <c r="EE338" s="52">
        <v>3127</v>
      </c>
      <c r="EF338" s="52">
        <v>3091</v>
      </c>
      <c r="EG338" s="52">
        <v>2346</v>
      </c>
      <c r="EH338" s="52">
        <v>2425</v>
      </c>
      <c r="EI338" s="52">
        <v>2223</v>
      </c>
      <c r="EJ338" s="52">
        <v>2083</v>
      </c>
      <c r="EK338" s="52">
        <v>1677</v>
      </c>
      <c r="EL338" s="52">
        <v>1620</v>
      </c>
      <c r="EM338" s="52">
        <v>1661</v>
      </c>
      <c r="EN338" s="52">
        <v>1598</v>
      </c>
      <c r="EO338" s="52">
        <v>1397</v>
      </c>
      <c r="EP338" s="52">
        <v>1399</v>
      </c>
      <c r="EQ338" s="52">
        <v>1323</v>
      </c>
      <c r="ER338" s="52">
        <v>1302</v>
      </c>
      <c r="ES338" s="52">
        <v>1292</v>
      </c>
      <c r="ET338" s="52">
        <v>1430</v>
      </c>
      <c r="EU338" s="52">
        <v>1258</v>
      </c>
      <c r="EV338" s="52">
        <v>1282</v>
      </c>
      <c r="EW338" s="52">
        <v>1304</v>
      </c>
      <c r="EX338" s="52">
        <v>1238</v>
      </c>
      <c r="EY338" s="52">
        <v>1336</v>
      </c>
      <c r="EZ338" s="52">
        <v>1285</v>
      </c>
      <c r="FA338" s="52">
        <v>1192</v>
      </c>
      <c r="FB338" s="52">
        <v>1350</v>
      </c>
      <c r="FC338" s="52">
        <v>1286</v>
      </c>
      <c r="FD338" s="52">
        <v>1168</v>
      </c>
      <c r="FE338" s="52">
        <v>1183</v>
      </c>
      <c r="FF338" s="52">
        <v>1162</v>
      </c>
      <c r="FG338" s="52">
        <v>1070</v>
      </c>
      <c r="FH338" s="52">
        <v>1059</v>
      </c>
      <c r="FI338" s="52">
        <v>1005</v>
      </c>
      <c r="FJ338" s="52">
        <v>873</v>
      </c>
      <c r="FK338" s="52">
        <v>892</v>
      </c>
      <c r="FL338" s="52">
        <v>867</v>
      </c>
      <c r="FM338" s="52">
        <v>747</v>
      </c>
      <c r="FN338" s="52">
        <v>779</v>
      </c>
      <c r="FO338" s="52">
        <v>701</v>
      </c>
      <c r="FP338" s="52">
        <v>662</v>
      </c>
      <c r="FQ338" s="52">
        <v>592</v>
      </c>
      <c r="FR338" s="52">
        <v>661</v>
      </c>
      <c r="FS338" s="52">
        <v>644</v>
      </c>
      <c r="FT338" s="52">
        <v>682</v>
      </c>
      <c r="FU338" s="52">
        <v>606</v>
      </c>
      <c r="FV338" s="52">
        <v>532</v>
      </c>
      <c r="FW338" s="52">
        <v>490</v>
      </c>
      <c r="FX338" s="52">
        <v>471</v>
      </c>
      <c r="FY338" s="52">
        <v>449</v>
      </c>
      <c r="FZ338" s="52">
        <v>386</v>
      </c>
      <c r="GA338" s="52">
        <v>353</v>
      </c>
      <c r="GB338" s="52">
        <v>341</v>
      </c>
      <c r="GC338" s="52">
        <v>348</v>
      </c>
      <c r="GD338" s="52">
        <v>320</v>
      </c>
      <c r="GE338" s="52">
        <v>301</v>
      </c>
      <c r="GF338" s="52">
        <v>263</v>
      </c>
      <c r="GG338" s="52">
        <v>242</v>
      </c>
      <c r="GH338" s="52">
        <v>234</v>
      </c>
      <c r="GI338" s="52">
        <v>205</v>
      </c>
      <c r="GJ338" s="52">
        <v>165</v>
      </c>
      <c r="GK338" s="52">
        <v>181</v>
      </c>
      <c r="GL338" s="53">
        <v>604</v>
      </c>
    </row>
    <row r="339" spans="1:194" s="1" customFormat="1" hidden="1" x14ac:dyDescent="0.25">
      <c r="A339" s="31" t="s">
        <v>247</v>
      </c>
      <c r="B339" s="1" t="s">
        <v>570</v>
      </c>
      <c r="C339" s="30" t="str">
        <f t="shared" si="114"/>
        <v>LA England - Kensington and Chelsea</v>
      </c>
      <c r="D339" s="51">
        <f t="shared" si="105"/>
        <v>63878</v>
      </c>
      <c r="E339" s="51">
        <f t="shared" si="106"/>
        <v>63880</v>
      </c>
      <c r="F339" s="52">
        <f t="shared" si="107"/>
        <v>156864</v>
      </c>
      <c r="G339" s="52">
        <f t="shared" si="108"/>
        <v>78889</v>
      </c>
      <c r="H339" s="53">
        <f t="shared" si="109"/>
        <v>77975</v>
      </c>
      <c r="I339" s="53">
        <f t="shared" si="110"/>
        <v>63878</v>
      </c>
      <c r="J339" s="53">
        <f t="shared" si="111"/>
        <v>63880</v>
      </c>
      <c r="K339" s="50">
        <f t="shared" si="112"/>
        <v>15011</v>
      </c>
      <c r="L339" s="51">
        <f t="shared" si="113"/>
        <v>14095</v>
      </c>
      <c r="M339" s="52">
        <v>723</v>
      </c>
      <c r="N339" s="52">
        <v>865</v>
      </c>
      <c r="O339" s="52">
        <v>854</v>
      </c>
      <c r="P339" s="52">
        <v>828</v>
      </c>
      <c r="Q339" s="52">
        <v>882</v>
      </c>
      <c r="R339" s="52">
        <v>864</v>
      </c>
      <c r="S339" s="52">
        <v>893</v>
      </c>
      <c r="T339" s="52">
        <v>901</v>
      </c>
      <c r="U339" s="52">
        <v>967</v>
      </c>
      <c r="V339" s="52">
        <v>941</v>
      </c>
      <c r="W339" s="52">
        <v>818</v>
      </c>
      <c r="X339" s="52">
        <v>890</v>
      </c>
      <c r="Y339" s="52">
        <v>805</v>
      </c>
      <c r="Z339" s="52">
        <v>799</v>
      </c>
      <c r="AA339" s="52">
        <v>772</v>
      </c>
      <c r="AB339" s="52">
        <v>755</v>
      </c>
      <c r="AC339" s="52">
        <v>742</v>
      </c>
      <c r="AD339" s="52">
        <v>712</v>
      </c>
      <c r="AE339" s="52">
        <v>712</v>
      </c>
      <c r="AF339" s="52">
        <v>742</v>
      </c>
      <c r="AG339" s="52">
        <v>864</v>
      </c>
      <c r="AH339" s="52">
        <v>993</v>
      </c>
      <c r="AI339" s="52">
        <v>1015</v>
      </c>
      <c r="AJ339" s="52">
        <v>1158</v>
      </c>
      <c r="AK339" s="52">
        <v>1232</v>
      </c>
      <c r="AL339" s="52">
        <v>1090</v>
      </c>
      <c r="AM339" s="52">
        <v>1175</v>
      </c>
      <c r="AN339" s="52">
        <v>1191</v>
      </c>
      <c r="AO339" s="52">
        <v>1121</v>
      </c>
      <c r="AP339" s="52">
        <v>1211</v>
      </c>
      <c r="AQ339" s="52">
        <v>1272</v>
      </c>
      <c r="AR339" s="52">
        <v>1377</v>
      </c>
      <c r="AS339" s="52">
        <v>1271</v>
      </c>
      <c r="AT339" s="52">
        <v>1123</v>
      </c>
      <c r="AU339" s="52">
        <v>1327</v>
      </c>
      <c r="AV339" s="52">
        <v>1261</v>
      </c>
      <c r="AW339" s="52">
        <v>1284</v>
      </c>
      <c r="AX339" s="52">
        <v>1382</v>
      </c>
      <c r="AY339" s="52">
        <v>1354</v>
      </c>
      <c r="AZ339" s="52">
        <v>1511</v>
      </c>
      <c r="BA339" s="52">
        <v>1442</v>
      </c>
      <c r="BB339" s="52">
        <v>1504</v>
      </c>
      <c r="BC339" s="52">
        <v>1431</v>
      </c>
      <c r="BD339" s="52">
        <v>1315</v>
      </c>
      <c r="BE339" s="52">
        <v>1232</v>
      </c>
      <c r="BF339" s="52">
        <v>1061</v>
      </c>
      <c r="BG339" s="52">
        <v>1174</v>
      </c>
      <c r="BH339" s="52">
        <v>1075</v>
      </c>
      <c r="BI339" s="52">
        <v>1179</v>
      </c>
      <c r="BJ339" s="52">
        <v>1182</v>
      </c>
      <c r="BK339" s="52">
        <v>1040</v>
      </c>
      <c r="BL339" s="52">
        <v>1081</v>
      </c>
      <c r="BM339" s="52">
        <v>1166</v>
      </c>
      <c r="BN339" s="52">
        <v>1068</v>
      </c>
      <c r="BO339" s="52">
        <v>1013</v>
      </c>
      <c r="BP339" s="52">
        <v>1014</v>
      </c>
      <c r="BQ339" s="52">
        <v>992</v>
      </c>
      <c r="BR339" s="52">
        <v>1025</v>
      </c>
      <c r="BS339" s="52">
        <v>854</v>
      </c>
      <c r="BT339" s="52">
        <v>890</v>
      </c>
      <c r="BU339" s="52">
        <v>886</v>
      </c>
      <c r="BV339" s="52">
        <v>850</v>
      </c>
      <c r="BW339" s="52">
        <v>829</v>
      </c>
      <c r="BX339" s="52">
        <v>686</v>
      </c>
      <c r="BY339" s="52">
        <v>693</v>
      </c>
      <c r="BZ339" s="52">
        <v>675</v>
      </c>
      <c r="CA339" s="52">
        <v>600</v>
      </c>
      <c r="CB339" s="52">
        <v>587</v>
      </c>
      <c r="CC339" s="52">
        <v>622</v>
      </c>
      <c r="CD339" s="52">
        <v>623</v>
      </c>
      <c r="CE339" s="52">
        <v>633</v>
      </c>
      <c r="CF339" s="52">
        <v>614</v>
      </c>
      <c r="CG339" s="52">
        <v>577</v>
      </c>
      <c r="CH339" s="52">
        <v>666</v>
      </c>
      <c r="CI339" s="52">
        <v>549</v>
      </c>
      <c r="CJ339" s="52">
        <v>483</v>
      </c>
      <c r="CK339" s="52">
        <v>464</v>
      </c>
      <c r="CL339" s="52">
        <v>491</v>
      </c>
      <c r="CM339" s="52">
        <v>415</v>
      </c>
      <c r="CN339" s="52">
        <v>331</v>
      </c>
      <c r="CO339" s="52">
        <v>376</v>
      </c>
      <c r="CP339" s="52">
        <v>338</v>
      </c>
      <c r="CQ339" s="52">
        <v>335</v>
      </c>
      <c r="CR339" s="52">
        <v>291</v>
      </c>
      <c r="CS339" s="52">
        <v>271</v>
      </c>
      <c r="CT339" s="52">
        <v>300</v>
      </c>
      <c r="CU339" s="52">
        <v>196</v>
      </c>
      <c r="CV339" s="52">
        <v>199</v>
      </c>
      <c r="CW339" s="52">
        <v>132</v>
      </c>
      <c r="CX339" s="52">
        <v>139</v>
      </c>
      <c r="CY339" s="52">
        <v>623</v>
      </c>
      <c r="CZ339" s="52">
        <v>716</v>
      </c>
      <c r="DA339" s="52">
        <v>818</v>
      </c>
      <c r="DB339" s="52">
        <v>714</v>
      </c>
      <c r="DC339" s="52">
        <v>810</v>
      </c>
      <c r="DD339" s="52">
        <v>854</v>
      </c>
      <c r="DE339" s="52">
        <v>846</v>
      </c>
      <c r="DF339" s="52">
        <v>807</v>
      </c>
      <c r="DG339" s="52">
        <v>851</v>
      </c>
      <c r="DH339" s="52">
        <v>944</v>
      </c>
      <c r="DI339" s="52">
        <v>782</v>
      </c>
      <c r="DJ339" s="52">
        <v>779</v>
      </c>
      <c r="DK339" s="52">
        <v>811</v>
      </c>
      <c r="DL339" s="52">
        <v>758</v>
      </c>
      <c r="DM339" s="52">
        <v>766</v>
      </c>
      <c r="DN339" s="52">
        <v>755</v>
      </c>
      <c r="DO339" s="52">
        <v>705</v>
      </c>
      <c r="DP339" s="52">
        <v>703</v>
      </c>
      <c r="DQ339" s="52">
        <v>676</v>
      </c>
      <c r="DR339" s="52">
        <v>612</v>
      </c>
      <c r="DS339" s="52">
        <v>709</v>
      </c>
      <c r="DT339" s="52">
        <v>777</v>
      </c>
      <c r="DU339" s="52">
        <v>866</v>
      </c>
      <c r="DV339" s="52">
        <v>960</v>
      </c>
      <c r="DW339" s="52">
        <v>1075</v>
      </c>
      <c r="DX339" s="52">
        <v>1200</v>
      </c>
      <c r="DY339" s="52">
        <v>1061</v>
      </c>
      <c r="DZ339" s="52">
        <v>1049</v>
      </c>
      <c r="EA339" s="52">
        <v>1066</v>
      </c>
      <c r="EB339" s="52">
        <v>1203</v>
      </c>
      <c r="EC339" s="52">
        <v>1174</v>
      </c>
      <c r="ED339" s="52">
        <v>1058</v>
      </c>
      <c r="EE339" s="52">
        <v>1152</v>
      </c>
      <c r="EF339" s="52">
        <v>1047</v>
      </c>
      <c r="EG339" s="52">
        <v>1058</v>
      </c>
      <c r="EH339" s="52">
        <v>1180</v>
      </c>
      <c r="EI339" s="52">
        <v>1082</v>
      </c>
      <c r="EJ339" s="52">
        <v>1109</v>
      </c>
      <c r="EK339" s="52">
        <v>1116</v>
      </c>
      <c r="EL339" s="52">
        <v>1121</v>
      </c>
      <c r="EM339" s="52">
        <v>1246</v>
      </c>
      <c r="EN339" s="52">
        <v>1222</v>
      </c>
      <c r="EO339" s="52">
        <v>1274</v>
      </c>
      <c r="EP339" s="52">
        <v>1217</v>
      </c>
      <c r="EQ339" s="52">
        <v>1156</v>
      </c>
      <c r="ER339" s="52">
        <v>1188</v>
      </c>
      <c r="ES339" s="52">
        <v>1095</v>
      </c>
      <c r="ET339" s="52">
        <v>1139</v>
      </c>
      <c r="EU339" s="52">
        <v>1156</v>
      </c>
      <c r="EV339" s="52">
        <v>1156</v>
      </c>
      <c r="EW339" s="52">
        <v>1007</v>
      </c>
      <c r="EX339" s="52">
        <v>1030</v>
      </c>
      <c r="EY339" s="52">
        <v>1077</v>
      </c>
      <c r="EZ339" s="52">
        <v>1105</v>
      </c>
      <c r="FA339" s="52">
        <v>1077</v>
      </c>
      <c r="FB339" s="52">
        <v>1124</v>
      </c>
      <c r="FC339" s="52">
        <v>1215</v>
      </c>
      <c r="FD339" s="52">
        <v>1110</v>
      </c>
      <c r="FE339" s="52">
        <v>1022</v>
      </c>
      <c r="FF339" s="52">
        <v>1084</v>
      </c>
      <c r="FG339" s="52">
        <v>1067</v>
      </c>
      <c r="FH339" s="52">
        <v>886</v>
      </c>
      <c r="FI339" s="52">
        <v>964</v>
      </c>
      <c r="FJ339" s="52">
        <v>888</v>
      </c>
      <c r="FK339" s="52">
        <v>866</v>
      </c>
      <c r="FL339" s="52">
        <v>768</v>
      </c>
      <c r="FM339" s="52">
        <v>809</v>
      </c>
      <c r="FN339" s="52">
        <v>825</v>
      </c>
      <c r="FO339" s="52">
        <v>747</v>
      </c>
      <c r="FP339" s="52">
        <v>730</v>
      </c>
      <c r="FQ339" s="52">
        <v>755</v>
      </c>
      <c r="FR339" s="52">
        <v>852</v>
      </c>
      <c r="FS339" s="52">
        <v>757</v>
      </c>
      <c r="FT339" s="52">
        <v>820</v>
      </c>
      <c r="FU339" s="52">
        <v>744</v>
      </c>
      <c r="FV339" s="52">
        <v>708</v>
      </c>
      <c r="FW339" s="52">
        <v>658</v>
      </c>
      <c r="FX339" s="52">
        <v>629</v>
      </c>
      <c r="FY339" s="52">
        <v>546</v>
      </c>
      <c r="FZ339" s="52">
        <v>513</v>
      </c>
      <c r="GA339" s="52">
        <v>424</v>
      </c>
      <c r="GB339" s="52">
        <v>437</v>
      </c>
      <c r="GC339" s="52">
        <v>399</v>
      </c>
      <c r="GD339" s="52">
        <v>357</v>
      </c>
      <c r="GE339" s="52">
        <v>334</v>
      </c>
      <c r="GF339" s="52">
        <v>270</v>
      </c>
      <c r="GG339" s="52">
        <v>242</v>
      </c>
      <c r="GH339" s="52">
        <v>200</v>
      </c>
      <c r="GI339" s="52">
        <v>165</v>
      </c>
      <c r="GJ339" s="52">
        <v>180</v>
      </c>
      <c r="GK339" s="52">
        <v>168</v>
      </c>
      <c r="GL339" s="53">
        <v>797</v>
      </c>
    </row>
    <row r="340" spans="1:194" s="1" customFormat="1" hidden="1" x14ac:dyDescent="0.25">
      <c r="A340" s="31" t="s">
        <v>247</v>
      </c>
      <c r="B340" s="1" t="s">
        <v>571</v>
      </c>
      <c r="C340" s="30" t="str">
        <f t="shared" si="114"/>
        <v>LA England - Kettering</v>
      </c>
      <c r="D340" s="51">
        <f t="shared" si="105"/>
        <v>38567</v>
      </c>
      <c r="E340" s="51">
        <f t="shared" si="106"/>
        <v>40317</v>
      </c>
      <c r="F340" s="52">
        <f t="shared" si="107"/>
        <v>102211</v>
      </c>
      <c r="G340" s="52">
        <f t="shared" si="108"/>
        <v>50483</v>
      </c>
      <c r="H340" s="53">
        <f t="shared" si="109"/>
        <v>51728</v>
      </c>
      <c r="I340" s="53">
        <f t="shared" si="110"/>
        <v>38567</v>
      </c>
      <c r="J340" s="53">
        <f t="shared" si="111"/>
        <v>40317</v>
      </c>
      <c r="K340" s="50">
        <f t="shared" si="112"/>
        <v>11916</v>
      </c>
      <c r="L340" s="51">
        <f t="shared" si="113"/>
        <v>11411</v>
      </c>
      <c r="M340" s="52">
        <v>600</v>
      </c>
      <c r="N340" s="52">
        <v>654</v>
      </c>
      <c r="O340" s="52">
        <v>636</v>
      </c>
      <c r="P340" s="52">
        <v>615</v>
      </c>
      <c r="Q340" s="52">
        <v>649</v>
      </c>
      <c r="R340" s="52">
        <v>663</v>
      </c>
      <c r="S340" s="52">
        <v>733</v>
      </c>
      <c r="T340" s="52">
        <v>696</v>
      </c>
      <c r="U340" s="52">
        <v>710</v>
      </c>
      <c r="V340" s="52">
        <v>675</v>
      </c>
      <c r="W340" s="52">
        <v>748</v>
      </c>
      <c r="X340" s="52">
        <v>721</v>
      </c>
      <c r="Y340" s="52">
        <v>705</v>
      </c>
      <c r="Z340" s="52">
        <v>654</v>
      </c>
      <c r="AA340" s="52">
        <v>635</v>
      </c>
      <c r="AB340" s="52">
        <v>586</v>
      </c>
      <c r="AC340" s="52">
        <v>634</v>
      </c>
      <c r="AD340" s="52">
        <v>602</v>
      </c>
      <c r="AE340" s="52">
        <v>596</v>
      </c>
      <c r="AF340" s="52">
        <v>450</v>
      </c>
      <c r="AG340" s="52">
        <v>432</v>
      </c>
      <c r="AH340" s="52">
        <v>446</v>
      </c>
      <c r="AI340" s="52">
        <v>395</v>
      </c>
      <c r="AJ340" s="52">
        <v>555</v>
      </c>
      <c r="AK340" s="52">
        <v>539</v>
      </c>
      <c r="AL340" s="52">
        <v>563</v>
      </c>
      <c r="AM340" s="52">
        <v>587</v>
      </c>
      <c r="AN340" s="52">
        <v>616</v>
      </c>
      <c r="AO340" s="52">
        <v>614</v>
      </c>
      <c r="AP340" s="52">
        <v>672</v>
      </c>
      <c r="AQ340" s="52">
        <v>652</v>
      </c>
      <c r="AR340" s="52">
        <v>596</v>
      </c>
      <c r="AS340" s="52">
        <v>643</v>
      </c>
      <c r="AT340" s="52">
        <v>577</v>
      </c>
      <c r="AU340" s="52">
        <v>634</v>
      </c>
      <c r="AV340" s="52">
        <v>637</v>
      </c>
      <c r="AW340" s="52">
        <v>651</v>
      </c>
      <c r="AX340" s="52">
        <v>735</v>
      </c>
      <c r="AY340" s="52">
        <v>630</v>
      </c>
      <c r="AZ340" s="52">
        <v>651</v>
      </c>
      <c r="BA340" s="52">
        <v>712</v>
      </c>
      <c r="BB340" s="52">
        <v>714</v>
      </c>
      <c r="BC340" s="52">
        <v>619</v>
      </c>
      <c r="BD340" s="52">
        <v>619</v>
      </c>
      <c r="BE340" s="52">
        <v>661</v>
      </c>
      <c r="BF340" s="52">
        <v>688</v>
      </c>
      <c r="BG340" s="52">
        <v>709</v>
      </c>
      <c r="BH340" s="52">
        <v>733</v>
      </c>
      <c r="BI340" s="52">
        <v>728</v>
      </c>
      <c r="BJ340" s="52">
        <v>764</v>
      </c>
      <c r="BK340" s="52">
        <v>739</v>
      </c>
      <c r="BL340" s="52">
        <v>755</v>
      </c>
      <c r="BM340" s="52">
        <v>737</v>
      </c>
      <c r="BN340" s="52">
        <v>732</v>
      </c>
      <c r="BO340" s="52">
        <v>728</v>
      </c>
      <c r="BP340" s="52">
        <v>800</v>
      </c>
      <c r="BQ340" s="52">
        <v>730</v>
      </c>
      <c r="BR340" s="52">
        <v>669</v>
      </c>
      <c r="BS340" s="52">
        <v>660</v>
      </c>
      <c r="BT340" s="52">
        <v>643</v>
      </c>
      <c r="BU340" s="52">
        <v>583</v>
      </c>
      <c r="BV340" s="52">
        <v>544</v>
      </c>
      <c r="BW340" s="52">
        <v>544</v>
      </c>
      <c r="BX340" s="52">
        <v>531</v>
      </c>
      <c r="BY340" s="52">
        <v>486</v>
      </c>
      <c r="BZ340" s="52">
        <v>500</v>
      </c>
      <c r="CA340" s="52">
        <v>526</v>
      </c>
      <c r="CB340" s="52">
        <v>490</v>
      </c>
      <c r="CC340" s="52">
        <v>501</v>
      </c>
      <c r="CD340" s="52">
        <v>503</v>
      </c>
      <c r="CE340" s="52">
        <v>472</v>
      </c>
      <c r="CF340" s="52">
        <v>518</v>
      </c>
      <c r="CG340" s="52">
        <v>538</v>
      </c>
      <c r="CH340" s="52">
        <v>581</v>
      </c>
      <c r="CI340" s="52">
        <v>414</v>
      </c>
      <c r="CJ340" s="52">
        <v>473</v>
      </c>
      <c r="CK340" s="52">
        <v>418</v>
      </c>
      <c r="CL340" s="52">
        <v>363</v>
      </c>
      <c r="CM340" s="52">
        <v>323</v>
      </c>
      <c r="CN340" s="52">
        <v>267</v>
      </c>
      <c r="CO340" s="52">
        <v>247</v>
      </c>
      <c r="CP340" s="52">
        <v>260</v>
      </c>
      <c r="CQ340" s="52">
        <v>215</v>
      </c>
      <c r="CR340" s="52">
        <v>193</v>
      </c>
      <c r="CS340" s="52">
        <v>199</v>
      </c>
      <c r="CT340" s="52">
        <v>167</v>
      </c>
      <c r="CU340" s="52">
        <v>114</v>
      </c>
      <c r="CV340" s="52">
        <v>136</v>
      </c>
      <c r="CW340" s="52">
        <v>113</v>
      </c>
      <c r="CX340" s="52">
        <v>69</v>
      </c>
      <c r="CY340" s="52">
        <v>268</v>
      </c>
      <c r="CZ340" s="52">
        <v>528</v>
      </c>
      <c r="DA340" s="52">
        <v>583</v>
      </c>
      <c r="DB340" s="52">
        <v>614</v>
      </c>
      <c r="DC340" s="52">
        <v>620</v>
      </c>
      <c r="DD340" s="52">
        <v>669</v>
      </c>
      <c r="DE340" s="52">
        <v>637</v>
      </c>
      <c r="DF340" s="52">
        <v>674</v>
      </c>
      <c r="DG340" s="52">
        <v>726</v>
      </c>
      <c r="DH340" s="52">
        <v>676</v>
      </c>
      <c r="DI340" s="52">
        <v>656</v>
      </c>
      <c r="DJ340" s="52">
        <v>669</v>
      </c>
      <c r="DK340" s="52">
        <v>618</v>
      </c>
      <c r="DL340" s="52">
        <v>642</v>
      </c>
      <c r="DM340" s="52">
        <v>680</v>
      </c>
      <c r="DN340" s="52">
        <v>670</v>
      </c>
      <c r="DO340" s="52">
        <v>619</v>
      </c>
      <c r="DP340" s="52">
        <v>551</v>
      </c>
      <c r="DQ340" s="52">
        <v>579</v>
      </c>
      <c r="DR340" s="52">
        <v>502</v>
      </c>
      <c r="DS340" s="52">
        <v>437</v>
      </c>
      <c r="DT340" s="52">
        <v>378</v>
      </c>
      <c r="DU340" s="52">
        <v>411</v>
      </c>
      <c r="DV340" s="52">
        <v>446</v>
      </c>
      <c r="DW340" s="52">
        <v>546</v>
      </c>
      <c r="DX340" s="52">
        <v>596</v>
      </c>
      <c r="DY340" s="52">
        <v>567</v>
      </c>
      <c r="DZ340" s="52">
        <v>580</v>
      </c>
      <c r="EA340" s="52">
        <v>518</v>
      </c>
      <c r="EB340" s="52">
        <v>679</v>
      </c>
      <c r="EC340" s="52">
        <v>686</v>
      </c>
      <c r="ED340" s="52">
        <v>567</v>
      </c>
      <c r="EE340" s="52">
        <v>698</v>
      </c>
      <c r="EF340" s="52">
        <v>750</v>
      </c>
      <c r="EG340" s="52">
        <v>684</v>
      </c>
      <c r="EH340" s="52">
        <v>681</v>
      </c>
      <c r="EI340" s="52">
        <v>682</v>
      </c>
      <c r="EJ340" s="52">
        <v>671</v>
      </c>
      <c r="EK340" s="52">
        <v>642</v>
      </c>
      <c r="EL340" s="52">
        <v>688</v>
      </c>
      <c r="EM340" s="52">
        <v>665</v>
      </c>
      <c r="EN340" s="52">
        <v>676</v>
      </c>
      <c r="EO340" s="52">
        <v>701</v>
      </c>
      <c r="EP340" s="52">
        <v>608</v>
      </c>
      <c r="EQ340" s="52">
        <v>618</v>
      </c>
      <c r="ER340" s="52">
        <v>654</v>
      </c>
      <c r="ES340" s="52">
        <v>666</v>
      </c>
      <c r="ET340" s="52">
        <v>729</v>
      </c>
      <c r="EU340" s="52">
        <v>719</v>
      </c>
      <c r="EV340" s="52">
        <v>755</v>
      </c>
      <c r="EW340" s="52">
        <v>794</v>
      </c>
      <c r="EX340" s="52">
        <v>672</v>
      </c>
      <c r="EY340" s="52">
        <v>823</v>
      </c>
      <c r="EZ340" s="52">
        <v>744</v>
      </c>
      <c r="FA340" s="52">
        <v>710</v>
      </c>
      <c r="FB340" s="52">
        <v>735</v>
      </c>
      <c r="FC340" s="52">
        <v>733</v>
      </c>
      <c r="FD340" s="52">
        <v>747</v>
      </c>
      <c r="FE340" s="52">
        <v>728</v>
      </c>
      <c r="FF340" s="52">
        <v>669</v>
      </c>
      <c r="FG340" s="52">
        <v>609</v>
      </c>
      <c r="FH340" s="52">
        <v>589</v>
      </c>
      <c r="FI340" s="52">
        <v>552</v>
      </c>
      <c r="FJ340" s="52">
        <v>576</v>
      </c>
      <c r="FK340" s="52">
        <v>555</v>
      </c>
      <c r="FL340" s="52">
        <v>543</v>
      </c>
      <c r="FM340" s="52">
        <v>549</v>
      </c>
      <c r="FN340" s="52">
        <v>519</v>
      </c>
      <c r="FO340" s="52">
        <v>512</v>
      </c>
      <c r="FP340" s="52">
        <v>539</v>
      </c>
      <c r="FQ340" s="52">
        <v>532</v>
      </c>
      <c r="FR340" s="52">
        <v>576</v>
      </c>
      <c r="FS340" s="52">
        <v>614</v>
      </c>
      <c r="FT340" s="52">
        <v>643</v>
      </c>
      <c r="FU340" s="52">
        <v>630</v>
      </c>
      <c r="FV340" s="52">
        <v>524</v>
      </c>
      <c r="FW340" s="52">
        <v>441</v>
      </c>
      <c r="FX340" s="52">
        <v>430</v>
      </c>
      <c r="FY340" s="52">
        <v>401</v>
      </c>
      <c r="FZ340" s="52">
        <v>347</v>
      </c>
      <c r="GA340" s="52">
        <v>283</v>
      </c>
      <c r="GB340" s="52">
        <v>315</v>
      </c>
      <c r="GC340" s="52">
        <v>269</v>
      </c>
      <c r="GD340" s="52">
        <v>272</v>
      </c>
      <c r="GE340" s="52">
        <v>249</v>
      </c>
      <c r="GF340" s="52">
        <v>253</v>
      </c>
      <c r="GG340" s="52">
        <v>191</v>
      </c>
      <c r="GH340" s="52">
        <v>186</v>
      </c>
      <c r="GI340" s="52">
        <v>152</v>
      </c>
      <c r="GJ340" s="52">
        <v>149</v>
      </c>
      <c r="GK340" s="52">
        <v>130</v>
      </c>
      <c r="GL340" s="53">
        <v>632</v>
      </c>
    </row>
    <row r="341" spans="1:194" s="1" customFormat="1" hidden="1" x14ac:dyDescent="0.25">
      <c r="A341" s="31" t="s">
        <v>247</v>
      </c>
      <c r="B341" s="1" t="s">
        <v>572</v>
      </c>
      <c r="C341" s="30" t="str">
        <f t="shared" si="114"/>
        <v>LA England - King's Lynn and West Norfolk</v>
      </c>
      <c r="D341" s="51">
        <f t="shared" si="105"/>
        <v>58785</v>
      </c>
      <c r="E341" s="51">
        <f t="shared" si="106"/>
        <v>62866</v>
      </c>
      <c r="F341" s="52">
        <f t="shared" si="107"/>
        <v>151245</v>
      </c>
      <c r="G341" s="52">
        <f t="shared" si="108"/>
        <v>73884</v>
      </c>
      <c r="H341" s="53">
        <f t="shared" si="109"/>
        <v>77361</v>
      </c>
      <c r="I341" s="53">
        <f t="shared" si="110"/>
        <v>58785</v>
      </c>
      <c r="J341" s="53">
        <f t="shared" si="111"/>
        <v>62866</v>
      </c>
      <c r="K341" s="50">
        <f t="shared" si="112"/>
        <v>15099</v>
      </c>
      <c r="L341" s="51">
        <f t="shared" si="113"/>
        <v>14495</v>
      </c>
      <c r="M341" s="52">
        <v>679</v>
      </c>
      <c r="N341" s="52">
        <v>747</v>
      </c>
      <c r="O341" s="52">
        <v>764</v>
      </c>
      <c r="P341" s="52">
        <v>863</v>
      </c>
      <c r="Q341" s="52">
        <v>899</v>
      </c>
      <c r="R341" s="52">
        <v>907</v>
      </c>
      <c r="S341" s="52">
        <v>848</v>
      </c>
      <c r="T341" s="52">
        <v>926</v>
      </c>
      <c r="U341" s="52">
        <v>918</v>
      </c>
      <c r="V341" s="52">
        <v>902</v>
      </c>
      <c r="W341" s="52">
        <v>816</v>
      </c>
      <c r="X341" s="52">
        <v>823</v>
      </c>
      <c r="Y341" s="52">
        <v>915</v>
      </c>
      <c r="Z341" s="52">
        <v>883</v>
      </c>
      <c r="AA341" s="52">
        <v>852</v>
      </c>
      <c r="AB341" s="52">
        <v>809</v>
      </c>
      <c r="AC341" s="52">
        <v>793</v>
      </c>
      <c r="AD341" s="52">
        <v>755</v>
      </c>
      <c r="AE341" s="52">
        <v>715</v>
      </c>
      <c r="AF341" s="52">
        <v>584</v>
      </c>
      <c r="AG341" s="52">
        <v>608</v>
      </c>
      <c r="AH341" s="52">
        <v>579</v>
      </c>
      <c r="AI341" s="52">
        <v>738</v>
      </c>
      <c r="AJ341" s="52">
        <v>676</v>
      </c>
      <c r="AK341" s="52">
        <v>697</v>
      </c>
      <c r="AL341" s="52">
        <v>722</v>
      </c>
      <c r="AM341" s="52">
        <v>819</v>
      </c>
      <c r="AN341" s="52">
        <v>766</v>
      </c>
      <c r="AO341" s="52">
        <v>718</v>
      </c>
      <c r="AP341" s="52">
        <v>792</v>
      </c>
      <c r="AQ341" s="52">
        <v>817</v>
      </c>
      <c r="AR341" s="52">
        <v>839</v>
      </c>
      <c r="AS341" s="52">
        <v>832</v>
      </c>
      <c r="AT341" s="52">
        <v>856</v>
      </c>
      <c r="AU341" s="52">
        <v>846</v>
      </c>
      <c r="AV341" s="52">
        <v>827</v>
      </c>
      <c r="AW341" s="52">
        <v>795</v>
      </c>
      <c r="AX341" s="52">
        <v>796</v>
      </c>
      <c r="AY341" s="52">
        <v>737</v>
      </c>
      <c r="AZ341" s="52">
        <v>823</v>
      </c>
      <c r="BA341" s="52">
        <v>803</v>
      </c>
      <c r="BB341" s="52">
        <v>807</v>
      </c>
      <c r="BC341" s="52">
        <v>710</v>
      </c>
      <c r="BD341" s="52">
        <v>726</v>
      </c>
      <c r="BE341" s="52">
        <v>711</v>
      </c>
      <c r="BF341" s="52">
        <v>777</v>
      </c>
      <c r="BG341" s="52">
        <v>824</v>
      </c>
      <c r="BH341" s="52">
        <v>872</v>
      </c>
      <c r="BI341" s="52">
        <v>886</v>
      </c>
      <c r="BJ341" s="52">
        <v>955</v>
      </c>
      <c r="BK341" s="52">
        <v>980</v>
      </c>
      <c r="BL341" s="52">
        <v>1045</v>
      </c>
      <c r="BM341" s="52">
        <v>1084</v>
      </c>
      <c r="BN341" s="52">
        <v>1036</v>
      </c>
      <c r="BO341" s="52">
        <v>1129</v>
      </c>
      <c r="BP341" s="52">
        <v>1097</v>
      </c>
      <c r="BQ341" s="52">
        <v>1169</v>
      </c>
      <c r="BR341" s="52">
        <v>1105</v>
      </c>
      <c r="BS341" s="52">
        <v>1076</v>
      </c>
      <c r="BT341" s="52">
        <v>1043</v>
      </c>
      <c r="BU341" s="52">
        <v>1028</v>
      </c>
      <c r="BV341" s="52">
        <v>968</v>
      </c>
      <c r="BW341" s="52">
        <v>959</v>
      </c>
      <c r="BX341" s="52">
        <v>959</v>
      </c>
      <c r="BY341" s="52">
        <v>985</v>
      </c>
      <c r="BZ341" s="52">
        <v>905</v>
      </c>
      <c r="CA341" s="52">
        <v>961</v>
      </c>
      <c r="CB341" s="52">
        <v>933</v>
      </c>
      <c r="CC341" s="52">
        <v>997</v>
      </c>
      <c r="CD341" s="52">
        <v>922</v>
      </c>
      <c r="CE341" s="52">
        <v>1005</v>
      </c>
      <c r="CF341" s="52">
        <v>1003</v>
      </c>
      <c r="CG341" s="52">
        <v>1091</v>
      </c>
      <c r="CH341" s="52">
        <v>1256</v>
      </c>
      <c r="CI341" s="52">
        <v>929</v>
      </c>
      <c r="CJ341" s="52">
        <v>862</v>
      </c>
      <c r="CK341" s="52">
        <v>851</v>
      </c>
      <c r="CL341" s="52">
        <v>832</v>
      </c>
      <c r="CM341" s="52">
        <v>726</v>
      </c>
      <c r="CN341" s="52">
        <v>536</v>
      </c>
      <c r="CO341" s="52">
        <v>609</v>
      </c>
      <c r="CP341" s="52">
        <v>582</v>
      </c>
      <c r="CQ341" s="52">
        <v>531</v>
      </c>
      <c r="CR341" s="52">
        <v>465</v>
      </c>
      <c r="CS341" s="52">
        <v>440</v>
      </c>
      <c r="CT341" s="52">
        <v>376</v>
      </c>
      <c r="CU341" s="52">
        <v>299</v>
      </c>
      <c r="CV341" s="52">
        <v>322</v>
      </c>
      <c r="CW341" s="52">
        <v>244</v>
      </c>
      <c r="CX341" s="52">
        <v>175</v>
      </c>
      <c r="CY341" s="52">
        <v>617</v>
      </c>
      <c r="CZ341" s="52">
        <v>667</v>
      </c>
      <c r="DA341" s="52">
        <v>703</v>
      </c>
      <c r="DB341" s="52">
        <v>725</v>
      </c>
      <c r="DC341" s="52">
        <v>790</v>
      </c>
      <c r="DD341" s="52">
        <v>770</v>
      </c>
      <c r="DE341" s="52">
        <v>876</v>
      </c>
      <c r="DF341" s="52">
        <v>879</v>
      </c>
      <c r="DG341" s="52">
        <v>905</v>
      </c>
      <c r="DH341" s="52">
        <v>885</v>
      </c>
      <c r="DI341" s="52">
        <v>918</v>
      </c>
      <c r="DJ341" s="52">
        <v>918</v>
      </c>
      <c r="DK341" s="52">
        <v>854</v>
      </c>
      <c r="DL341" s="52">
        <v>863</v>
      </c>
      <c r="DM341" s="52">
        <v>784</v>
      </c>
      <c r="DN341" s="52">
        <v>781</v>
      </c>
      <c r="DO341" s="52">
        <v>696</v>
      </c>
      <c r="DP341" s="52">
        <v>748</v>
      </c>
      <c r="DQ341" s="52">
        <v>733</v>
      </c>
      <c r="DR341" s="52">
        <v>704</v>
      </c>
      <c r="DS341" s="52">
        <v>586</v>
      </c>
      <c r="DT341" s="52">
        <v>497</v>
      </c>
      <c r="DU341" s="52">
        <v>602</v>
      </c>
      <c r="DV341" s="52">
        <v>668</v>
      </c>
      <c r="DW341" s="52">
        <v>698</v>
      </c>
      <c r="DX341" s="52">
        <v>684</v>
      </c>
      <c r="DY341" s="52">
        <v>740</v>
      </c>
      <c r="DZ341" s="52">
        <v>716</v>
      </c>
      <c r="EA341" s="52">
        <v>642</v>
      </c>
      <c r="EB341" s="52">
        <v>609</v>
      </c>
      <c r="EC341" s="52">
        <v>803</v>
      </c>
      <c r="ED341" s="52">
        <v>723</v>
      </c>
      <c r="EE341" s="52">
        <v>830</v>
      </c>
      <c r="EF341" s="52">
        <v>885</v>
      </c>
      <c r="EG341" s="52">
        <v>788</v>
      </c>
      <c r="EH341" s="52">
        <v>889</v>
      </c>
      <c r="EI341" s="52">
        <v>888</v>
      </c>
      <c r="EJ341" s="52">
        <v>821</v>
      </c>
      <c r="EK341" s="52">
        <v>863</v>
      </c>
      <c r="EL341" s="52">
        <v>896</v>
      </c>
      <c r="EM341" s="52">
        <v>829</v>
      </c>
      <c r="EN341" s="52">
        <v>799</v>
      </c>
      <c r="EO341" s="52">
        <v>708</v>
      </c>
      <c r="EP341" s="52">
        <v>744</v>
      </c>
      <c r="EQ341" s="52">
        <v>807</v>
      </c>
      <c r="ER341" s="52">
        <v>772</v>
      </c>
      <c r="ES341" s="52">
        <v>799</v>
      </c>
      <c r="ET341" s="52">
        <v>893</v>
      </c>
      <c r="EU341" s="52">
        <v>903</v>
      </c>
      <c r="EV341" s="52">
        <v>988</v>
      </c>
      <c r="EW341" s="52">
        <v>1098</v>
      </c>
      <c r="EX341" s="52">
        <v>1042</v>
      </c>
      <c r="EY341" s="52">
        <v>1056</v>
      </c>
      <c r="EZ341" s="52">
        <v>1085</v>
      </c>
      <c r="FA341" s="52">
        <v>1043</v>
      </c>
      <c r="FB341" s="52">
        <v>1094</v>
      </c>
      <c r="FC341" s="52">
        <v>1181</v>
      </c>
      <c r="FD341" s="52">
        <v>1134</v>
      </c>
      <c r="FE341" s="52">
        <v>1203</v>
      </c>
      <c r="FF341" s="52">
        <v>1134</v>
      </c>
      <c r="FG341" s="52">
        <v>1147</v>
      </c>
      <c r="FH341" s="52">
        <v>1041</v>
      </c>
      <c r="FI341" s="52">
        <v>1120</v>
      </c>
      <c r="FJ341" s="52">
        <v>1134</v>
      </c>
      <c r="FK341" s="52">
        <v>1063</v>
      </c>
      <c r="FL341" s="52">
        <v>1059</v>
      </c>
      <c r="FM341" s="52">
        <v>1024</v>
      </c>
      <c r="FN341" s="52">
        <v>1041</v>
      </c>
      <c r="FO341" s="52">
        <v>1055</v>
      </c>
      <c r="FP341" s="52">
        <v>1063</v>
      </c>
      <c r="FQ341" s="52">
        <v>1037</v>
      </c>
      <c r="FR341" s="52">
        <v>1056</v>
      </c>
      <c r="FS341" s="52">
        <v>1159</v>
      </c>
      <c r="FT341" s="52">
        <v>1222</v>
      </c>
      <c r="FU341" s="52">
        <v>1331</v>
      </c>
      <c r="FV341" s="52">
        <v>976</v>
      </c>
      <c r="FW341" s="52">
        <v>964</v>
      </c>
      <c r="FX341" s="52">
        <v>920</v>
      </c>
      <c r="FY341" s="52">
        <v>897</v>
      </c>
      <c r="FZ341" s="52">
        <v>816</v>
      </c>
      <c r="GA341" s="52">
        <v>665</v>
      </c>
      <c r="GB341" s="52">
        <v>695</v>
      </c>
      <c r="GC341" s="52">
        <v>640</v>
      </c>
      <c r="GD341" s="52">
        <v>627</v>
      </c>
      <c r="GE341" s="52">
        <v>548</v>
      </c>
      <c r="GF341" s="52">
        <v>545</v>
      </c>
      <c r="GG341" s="52">
        <v>483</v>
      </c>
      <c r="GH341" s="52">
        <v>422</v>
      </c>
      <c r="GI341" s="52">
        <v>388</v>
      </c>
      <c r="GJ341" s="52">
        <v>344</v>
      </c>
      <c r="GK341" s="52">
        <v>329</v>
      </c>
      <c r="GL341" s="53">
        <v>1211</v>
      </c>
    </row>
    <row r="342" spans="1:194" s="1" customFormat="1" hidden="1" x14ac:dyDescent="0.25">
      <c r="A342" s="31" t="s">
        <v>247</v>
      </c>
      <c r="B342" s="1" t="s">
        <v>573</v>
      </c>
      <c r="C342" s="30" t="str">
        <f t="shared" si="114"/>
        <v>LA England - Kingston upon Hull, City of</v>
      </c>
      <c r="D342" s="51">
        <f t="shared" si="105"/>
        <v>100817</v>
      </c>
      <c r="E342" s="51">
        <f t="shared" si="106"/>
        <v>100724</v>
      </c>
      <c r="F342" s="52">
        <f t="shared" si="107"/>
        <v>259126</v>
      </c>
      <c r="G342" s="52">
        <f t="shared" si="108"/>
        <v>130491</v>
      </c>
      <c r="H342" s="53">
        <f t="shared" si="109"/>
        <v>128635</v>
      </c>
      <c r="I342" s="53">
        <f t="shared" si="110"/>
        <v>100817</v>
      </c>
      <c r="J342" s="53">
        <f t="shared" si="111"/>
        <v>100724</v>
      </c>
      <c r="K342" s="50">
        <f t="shared" si="112"/>
        <v>29674</v>
      </c>
      <c r="L342" s="51">
        <f t="shared" si="113"/>
        <v>27911</v>
      </c>
      <c r="M342" s="52">
        <v>1613</v>
      </c>
      <c r="N342" s="52">
        <v>1655</v>
      </c>
      <c r="O342" s="52">
        <v>1647</v>
      </c>
      <c r="P342" s="52">
        <v>1839</v>
      </c>
      <c r="Q342" s="52">
        <v>1823</v>
      </c>
      <c r="R342" s="52">
        <v>1677</v>
      </c>
      <c r="S342" s="52">
        <v>1726</v>
      </c>
      <c r="T342" s="52">
        <v>1807</v>
      </c>
      <c r="U342" s="52">
        <v>1827</v>
      </c>
      <c r="V342" s="52">
        <v>1758</v>
      </c>
      <c r="W342" s="52">
        <v>1606</v>
      </c>
      <c r="X342" s="52">
        <v>1727</v>
      </c>
      <c r="Y342" s="52">
        <v>1684</v>
      </c>
      <c r="Z342" s="52">
        <v>1619</v>
      </c>
      <c r="AA342" s="52">
        <v>1521</v>
      </c>
      <c r="AB342" s="52">
        <v>1402</v>
      </c>
      <c r="AC342" s="52">
        <v>1460</v>
      </c>
      <c r="AD342" s="52">
        <v>1283</v>
      </c>
      <c r="AE342" s="52">
        <v>1473</v>
      </c>
      <c r="AF342" s="52">
        <v>1758</v>
      </c>
      <c r="AG342" s="52">
        <v>1933</v>
      </c>
      <c r="AH342" s="52">
        <v>2145</v>
      </c>
      <c r="AI342" s="52">
        <v>2291</v>
      </c>
      <c r="AJ342" s="52">
        <v>2143</v>
      </c>
      <c r="AK342" s="52">
        <v>1929</v>
      </c>
      <c r="AL342" s="52">
        <v>1749</v>
      </c>
      <c r="AM342" s="52">
        <v>2130</v>
      </c>
      <c r="AN342" s="52">
        <v>2120</v>
      </c>
      <c r="AO342" s="52">
        <v>2182</v>
      </c>
      <c r="AP342" s="52">
        <v>2641</v>
      </c>
      <c r="AQ342" s="52">
        <v>2389</v>
      </c>
      <c r="AR342" s="52">
        <v>2248</v>
      </c>
      <c r="AS342" s="52">
        <v>2115</v>
      </c>
      <c r="AT342" s="52">
        <v>1968</v>
      </c>
      <c r="AU342" s="52">
        <v>2022</v>
      </c>
      <c r="AV342" s="52">
        <v>2004</v>
      </c>
      <c r="AW342" s="52">
        <v>1741</v>
      </c>
      <c r="AX342" s="52">
        <v>1676</v>
      </c>
      <c r="AY342" s="52">
        <v>1692</v>
      </c>
      <c r="AZ342" s="52">
        <v>1679</v>
      </c>
      <c r="BA342" s="52">
        <v>1630</v>
      </c>
      <c r="BB342" s="52">
        <v>1577</v>
      </c>
      <c r="BC342" s="52">
        <v>1360</v>
      </c>
      <c r="BD342" s="52">
        <v>1487</v>
      </c>
      <c r="BE342" s="52">
        <v>1490</v>
      </c>
      <c r="BF342" s="52">
        <v>1464</v>
      </c>
      <c r="BG342" s="52">
        <v>1483</v>
      </c>
      <c r="BH342" s="52">
        <v>1637</v>
      </c>
      <c r="BI342" s="52">
        <v>1666</v>
      </c>
      <c r="BJ342" s="52">
        <v>1622</v>
      </c>
      <c r="BK342" s="52">
        <v>1545</v>
      </c>
      <c r="BL342" s="52">
        <v>1555</v>
      </c>
      <c r="BM342" s="52">
        <v>1597</v>
      </c>
      <c r="BN342" s="52">
        <v>1725</v>
      </c>
      <c r="BO342" s="52">
        <v>1659</v>
      </c>
      <c r="BP342" s="52">
        <v>1680</v>
      </c>
      <c r="BQ342" s="52">
        <v>1609</v>
      </c>
      <c r="BR342" s="52">
        <v>1646</v>
      </c>
      <c r="BS342" s="52">
        <v>1610</v>
      </c>
      <c r="BT342" s="52">
        <v>1583</v>
      </c>
      <c r="BU342" s="52">
        <v>1461</v>
      </c>
      <c r="BV342" s="52">
        <v>1415</v>
      </c>
      <c r="BW342" s="52">
        <v>1369</v>
      </c>
      <c r="BX342" s="52">
        <v>1337</v>
      </c>
      <c r="BY342" s="52">
        <v>1253</v>
      </c>
      <c r="BZ342" s="52">
        <v>1184</v>
      </c>
      <c r="CA342" s="52">
        <v>1192</v>
      </c>
      <c r="CB342" s="52">
        <v>1192</v>
      </c>
      <c r="CC342" s="52">
        <v>1100</v>
      </c>
      <c r="CD342" s="52">
        <v>1113</v>
      </c>
      <c r="CE342" s="52">
        <v>1016</v>
      </c>
      <c r="CF342" s="52">
        <v>1061</v>
      </c>
      <c r="CG342" s="52">
        <v>1209</v>
      </c>
      <c r="CH342" s="52">
        <v>1189</v>
      </c>
      <c r="CI342" s="52">
        <v>853</v>
      </c>
      <c r="CJ342" s="52">
        <v>771</v>
      </c>
      <c r="CK342" s="52">
        <v>700</v>
      </c>
      <c r="CL342" s="52">
        <v>667</v>
      </c>
      <c r="CM342" s="52">
        <v>538</v>
      </c>
      <c r="CN342" s="52">
        <v>476</v>
      </c>
      <c r="CO342" s="52">
        <v>527</v>
      </c>
      <c r="CP342" s="52">
        <v>526</v>
      </c>
      <c r="CQ342" s="52">
        <v>477</v>
      </c>
      <c r="CR342" s="52">
        <v>465</v>
      </c>
      <c r="CS342" s="52">
        <v>378</v>
      </c>
      <c r="CT342" s="52">
        <v>335</v>
      </c>
      <c r="CU342" s="52">
        <v>294</v>
      </c>
      <c r="CV342" s="52">
        <v>226</v>
      </c>
      <c r="CW342" s="52">
        <v>189</v>
      </c>
      <c r="CX342" s="52">
        <v>171</v>
      </c>
      <c r="CY342" s="52">
        <v>480</v>
      </c>
      <c r="CZ342" s="52">
        <v>1547</v>
      </c>
      <c r="DA342" s="52">
        <v>1571</v>
      </c>
      <c r="DB342" s="52">
        <v>1625</v>
      </c>
      <c r="DC342" s="52">
        <v>1614</v>
      </c>
      <c r="DD342" s="52">
        <v>1641</v>
      </c>
      <c r="DE342" s="52">
        <v>1676</v>
      </c>
      <c r="DF342" s="52">
        <v>1697</v>
      </c>
      <c r="DG342" s="52">
        <v>1717</v>
      </c>
      <c r="DH342" s="52">
        <v>1724</v>
      </c>
      <c r="DI342" s="52">
        <v>1561</v>
      </c>
      <c r="DJ342" s="52">
        <v>1654</v>
      </c>
      <c r="DK342" s="52">
        <v>1545</v>
      </c>
      <c r="DL342" s="52">
        <v>1521</v>
      </c>
      <c r="DM342" s="52">
        <v>1438</v>
      </c>
      <c r="DN342" s="52">
        <v>1491</v>
      </c>
      <c r="DO342" s="52">
        <v>1281</v>
      </c>
      <c r="DP342" s="52">
        <v>1369</v>
      </c>
      <c r="DQ342" s="52">
        <v>1239</v>
      </c>
      <c r="DR342" s="52">
        <v>1348</v>
      </c>
      <c r="DS342" s="52">
        <v>1673</v>
      </c>
      <c r="DT342" s="52">
        <v>1687</v>
      </c>
      <c r="DU342" s="52">
        <v>1916</v>
      </c>
      <c r="DV342" s="52">
        <v>2015</v>
      </c>
      <c r="DW342" s="52">
        <v>2074</v>
      </c>
      <c r="DX342" s="52">
        <v>2002</v>
      </c>
      <c r="DY342" s="52">
        <v>1851</v>
      </c>
      <c r="DZ342" s="52">
        <v>1977</v>
      </c>
      <c r="EA342" s="52">
        <v>2048</v>
      </c>
      <c r="EB342" s="52">
        <v>2173</v>
      </c>
      <c r="EC342" s="52">
        <v>2391</v>
      </c>
      <c r="ED342" s="52">
        <v>2148</v>
      </c>
      <c r="EE342" s="52">
        <v>1987</v>
      </c>
      <c r="EF342" s="52">
        <v>2103</v>
      </c>
      <c r="EG342" s="52">
        <v>1926</v>
      </c>
      <c r="EH342" s="52">
        <v>1901</v>
      </c>
      <c r="EI342" s="52">
        <v>1908</v>
      </c>
      <c r="EJ342" s="52">
        <v>1707</v>
      </c>
      <c r="EK342" s="52">
        <v>1717</v>
      </c>
      <c r="EL342" s="52">
        <v>1684</v>
      </c>
      <c r="EM342" s="52">
        <v>1627</v>
      </c>
      <c r="EN342" s="52">
        <v>1561</v>
      </c>
      <c r="EO342" s="52">
        <v>1390</v>
      </c>
      <c r="EP342" s="52">
        <v>1315</v>
      </c>
      <c r="EQ342" s="52">
        <v>1228</v>
      </c>
      <c r="ER342" s="52">
        <v>1370</v>
      </c>
      <c r="ES342" s="52">
        <v>1415</v>
      </c>
      <c r="ET342" s="52">
        <v>1485</v>
      </c>
      <c r="EU342" s="52">
        <v>1558</v>
      </c>
      <c r="EV342" s="52">
        <v>1519</v>
      </c>
      <c r="EW342" s="52">
        <v>1592</v>
      </c>
      <c r="EX342" s="52">
        <v>1512</v>
      </c>
      <c r="EY342" s="52">
        <v>1629</v>
      </c>
      <c r="EZ342" s="52">
        <v>1613</v>
      </c>
      <c r="FA342" s="52">
        <v>1630</v>
      </c>
      <c r="FB342" s="52">
        <v>1584</v>
      </c>
      <c r="FC342" s="52">
        <v>1651</v>
      </c>
      <c r="FD342" s="52">
        <v>1674</v>
      </c>
      <c r="FE342" s="52">
        <v>1645</v>
      </c>
      <c r="FF342" s="52">
        <v>1706</v>
      </c>
      <c r="FG342" s="52">
        <v>1560</v>
      </c>
      <c r="FH342" s="52">
        <v>1552</v>
      </c>
      <c r="FI342" s="52">
        <v>1380</v>
      </c>
      <c r="FJ342" s="52">
        <v>1487</v>
      </c>
      <c r="FK342" s="52">
        <v>1408</v>
      </c>
      <c r="FL342" s="52">
        <v>1289</v>
      </c>
      <c r="FM342" s="52">
        <v>1157</v>
      </c>
      <c r="FN342" s="52">
        <v>1206</v>
      </c>
      <c r="FO342" s="52">
        <v>1191</v>
      </c>
      <c r="FP342" s="52">
        <v>1155</v>
      </c>
      <c r="FQ342" s="52">
        <v>1118</v>
      </c>
      <c r="FR342" s="52">
        <v>1070</v>
      </c>
      <c r="FS342" s="52">
        <v>1146</v>
      </c>
      <c r="FT342" s="52">
        <v>1183</v>
      </c>
      <c r="FU342" s="52">
        <v>1283</v>
      </c>
      <c r="FV342" s="52">
        <v>924</v>
      </c>
      <c r="FW342" s="52">
        <v>796</v>
      </c>
      <c r="FX342" s="52">
        <v>800</v>
      </c>
      <c r="FY342" s="52">
        <v>805</v>
      </c>
      <c r="FZ342" s="52">
        <v>675</v>
      </c>
      <c r="GA342" s="52">
        <v>659</v>
      </c>
      <c r="GB342" s="52">
        <v>662</v>
      </c>
      <c r="GC342" s="52">
        <v>660</v>
      </c>
      <c r="GD342" s="52">
        <v>590</v>
      </c>
      <c r="GE342" s="52">
        <v>578</v>
      </c>
      <c r="GF342" s="52">
        <v>542</v>
      </c>
      <c r="GG342" s="52">
        <v>481</v>
      </c>
      <c r="GH342" s="52">
        <v>400</v>
      </c>
      <c r="GI342" s="52">
        <v>379</v>
      </c>
      <c r="GJ342" s="52">
        <v>362</v>
      </c>
      <c r="GK342" s="52">
        <v>277</v>
      </c>
      <c r="GL342" s="53">
        <v>1009</v>
      </c>
    </row>
    <row r="343" spans="1:194" s="1" customFormat="1" hidden="1" x14ac:dyDescent="0.25">
      <c r="A343" s="31" t="s">
        <v>247</v>
      </c>
      <c r="B343" s="1" t="s">
        <v>574</v>
      </c>
      <c r="C343" s="30" t="str">
        <f t="shared" si="114"/>
        <v>LA England - Kingston upon Thames</v>
      </c>
      <c r="D343" s="51">
        <f t="shared" si="105"/>
        <v>68743</v>
      </c>
      <c r="E343" s="51">
        <f t="shared" si="106"/>
        <v>70353</v>
      </c>
      <c r="F343" s="52">
        <f t="shared" si="107"/>
        <v>179142</v>
      </c>
      <c r="G343" s="52">
        <f t="shared" si="108"/>
        <v>88975</v>
      </c>
      <c r="H343" s="53">
        <f t="shared" si="109"/>
        <v>90167</v>
      </c>
      <c r="I343" s="53">
        <f t="shared" si="110"/>
        <v>68743</v>
      </c>
      <c r="J343" s="53">
        <f t="shared" si="111"/>
        <v>70353</v>
      </c>
      <c r="K343" s="50">
        <f t="shared" si="112"/>
        <v>20232</v>
      </c>
      <c r="L343" s="51">
        <f t="shared" si="113"/>
        <v>19814</v>
      </c>
      <c r="M343" s="52">
        <v>1016</v>
      </c>
      <c r="N343" s="52">
        <v>1069</v>
      </c>
      <c r="O343" s="52">
        <v>1118</v>
      </c>
      <c r="P343" s="52">
        <v>1142</v>
      </c>
      <c r="Q343" s="52">
        <v>1191</v>
      </c>
      <c r="R343" s="52">
        <v>1227</v>
      </c>
      <c r="S343" s="52">
        <v>1224</v>
      </c>
      <c r="T343" s="52">
        <v>1197</v>
      </c>
      <c r="U343" s="52">
        <v>1204</v>
      </c>
      <c r="V343" s="52">
        <v>1257</v>
      </c>
      <c r="W343" s="52">
        <v>1230</v>
      </c>
      <c r="X343" s="52">
        <v>1175</v>
      </c>
      <c r="Y343" s="52">
        <v>1153</v>
      </c>
      <c r="Z343" s="52">
        <v>1113</v>
      </c>
      <c r="AA343" s="52">
        <v>1045</v>
      </c>
      <c r="AB343" s="52">
        <v>1007</v>
      </c>
      <c r="AC343" s="52">
        <v>969</v>
      </c>
      <c r="AD343" s="52">
        <v>895</v>
      </c>
      <c r="AE343" s="52">
        <v>913</v>
      </c>
      <c r="AF343" s="52">
        <v>905</v>
      </c>
      <c r="AG343" s="52">
        <v>905</v>
      </c>
      <c r="AH343" s="52">
        <v>1075</v>
      </c>
      <c r="AI343" s="52">
        <v>1128</v>
      </c>
      <c r="AJ343" s="52">
        <v>1234</v>
      </c>
      <c r="AK343" s="52">
        <v>1229</v>
      </c>
      <c r="AL343" s="52">
        <v>1399</v>
      </c>
      <c r="AM343" s="52">
        <v>1215</v>
      </c>
      <c r="AN343" s="52">
        <v>1292</v>
      </c>
      <c r="AO343" s="52">
        <v>1446</v>
      </c>
      <c r="AP343" s="52">
        <v>1493</v>
      </c>
      <c r="AQ343" s="52">
        <v>1362</v>
      </c>
      <c r="AR343" s="52">
        <v>1452</v>
      </c>
      <c r="AS343" s="52">
        <v>1381</v>
      </c>
      <c r="AT343" s="52">
        <v>1361</v>
      </c>
      <c r="AU343" s="52">
        <v>1473</v>
      </c>
      <c r="AV343" s="52">
        <v>1397</v>
      </c>
      <c r="AW343" s="52">
        <v>1471</v>
      </c>
      <c r="AX343" s="52">
        <v>1473</v>
      </c>
      <c r="AY343" s="52">
        <v>1467</v>
      </c>
      <c r="AZ343" s="52">
        <v>1517</v>
      </c>
      <c r="BA343" s="52">
        <v>1420</v>
      </c>
      <c r="BB343" s="52">
        <v>1368</v>
      </c>
      <c r="BC343" s="52">
        <v>1443</v>
      </c>
      <c r="BD343" s="52">
        <v>1377</v>
      </c>
      <c r="BE343" s="52">
        <v>1298</v>
      </c>
      <c r="BF343" s="52">
        <v>1385</v>
      </c>
      <c r="BG343" s="52">
        <v>1359</v>
      </c>
      <c r="BH343" s="52">
        <v>1346</v>
      </c>
      <c r="BI343" s="52">
        <v>1334</v>
      </c>
      <c r="BJ343" s="52">
        <v>1327</v>
      </c>
      <c r="BK343" s="52">
        <v>1202</v>
      </c>
      <c r="BL343" s="52">
        <v>1216</v>
      </c>
      <c r="BM343" s="52">
        <v>1148</v>
      </c>
      <c r="BN343" s="52">
        <v>1165</v>
      </c>
      <c r="BO343" s="52">
        <v>1189</v>
      </c>
      <c r="BP343" s="52">
        <v>1080</v>
      </c>
      <c r="BQ343" s="52">
        <v>1041</v>
      </c>
      <c r="BR343" s="52">
        <v>1019</v>
      </c>
      <c r="BS343" s="52">
        <v>973</v>
      </c>
      <c r="BT343" s="52">
        <v>937</v>
      </c>
      <c r="BU343" s="52">
        <v>854</v>
      </c>
      <c r="BV343" s="52">
        <v>989</v>
      </c>
      <c r="BW343" s="52">
        <v>797</v>
      </c>
      <c r="BX343" s="52">
        <v>814</v>
      </c>
      <c r="BY343" s="52">
        <v>731</v>
      </c>
      <c r="BZ343" s="52">
        <v>709</v>
      </c>
      <c r="CA343" s="52">
        <v>718</v>
      </c>
      <c r="CB343" s="52">
        <v>663</v>
      </c>
      <c r="CC343" s="52">
        <v>654</v>
      </c>
      <c r="CD343" s="52">
        <v>654</v>
      </c>
      <c r="CE343" s="52">
        <v>610</v>
      </c>
      <c r="CF343" s="52">
        <v>619</v>
      </c>
      <c r="CG343" s="52">
        <v>625</v>
      </c>
      <c r="CH343" s="52">
        <v>681</v>
      </c>
      <c r="CI343" s="52">
        <v>558</v>
      </c>
      <c r="CJ343" s="52">
        <v>462</v>
      </c>
      <c r="CK343" s="52">
        <v>462</v>
      </c>
      <c r="CL343" s="52">
        <v>439</v>
      </c>
      <c r="CM343" s="52">
        <v>386</v>
      </c>
      <c r="CN343" s="52">
        <v>335</v>
      </c>
      <c r="CO343" s="52">
        <v>346</v>
      </c>
      <c r="CP343" s="52">
        <v>307</v>
      </c>
      <c r="CQ343" s="52">
        <v>269</v>
      </c>
      <c r="CR343" s="52">
        <v>302</v>
      </c>
      <c r="CS343" s="52">
        <v>234</v>
      </c>
      <c r="CT343" s="52">
        <v>208</v>
      </c>
      <c r="CU343" s="52">
        <v>189</v>
      </c>
      <c r="CV343" s="52">
        <v>162</v>
      </c>
      <c r="CW343" s="52">
        <v>132</v>
      </c>
      <c r="CX343" s="52">
        <v>118</v>
      </c>
      <c r="CY343" s="52">
        <v>501</v>
      </c>
      <c r="CZ343" s="52">
        <v>913</v>
      </c>
      <c r="DA343" s="52">
        <v>981</v>
      </c>
      <c r="DB343" s="52">
        <v>1046</v>
      </c>
      <c r="DC343" s="52">
        <v>1112</v>
      </c>
      <c r="DD343" s="52">
        <v>1112</v>
      </c>
      <c r="DE343" s="52">
        <v>1213</v>
      </c>
      <c r="DF343" s="52">
        <v>1175</v>
      </c>
      <c r="DG343" s="52">
        <v>1151</v>
      </c>
      <c r="DH343" s="52">
        <v>1275</v>
      </c>
      <c r="DI343" s="52">
        <v>1193</v>
      </c>
      <c r="DJ343" s="52">
        <v>1108</v>
      </c>
      <c r="DK343" s="52">
        <v>1209</v>
      </c>
      <c r="DL343" s="52">
        <v>1229</v>
      </c>
      <c r="DM343" s="52">
        <v>1060</v>
      </c>
      <c r="DN343" s="52">
        <v>1063</v>
      </c>
      <c r="DO343" s="52">
        <v>969</v>
      </c>
      <c r="DP343" s="52">
        <v>1030</v>
      </c>
      <c r="DQ343" s="52">
        <v>975</v>
      </c>
      <c r="DR343" s="52">
        <v>902</v>
      </c>
      <c r="DS343" s="52">
        <v>975</v>
      </c>
      <c r="DT343" s="52">
        <v>1183</v>
      </c>
      <c r="DU343" s="52">
        <v>1208</v>
      </c>
      <c r="DV343" s="52">
        <v>1254</v>
      </c>
      <c r="DW343" s="52">
        <v>1255</v>
      </c>
      <c r="DX343" s="52">
        <v>1084</v>
      </c>
      <c r="DY343" s="52">
        <v>1196</v>
      </c>
      <c r="DZ343" s="52">
        <v>1041</v>
      </c>
      <c r="EA343" s="52">
        <v>1110</v>
      </c>
      <c r="EB343" s="52">
        <v>1206</v>
      </c>
      <c r="EC343" s="52">
        <v>1294</v>
      </c>
      <c r="ED343" s="52">
        <v>1266</v>
      </c>
      <c r="EE343" s="52">
        <v>1403</v>
      </c>
      <c r="EF343" s="52">
        <v>1508</v>
      </c>
      <c r="EG343" s="52">
        <v>1237</v>
      </c>
      <c r="EH343" s="52">
        <v>1313</v>
      </c>
      <c r="EI343" s="52">
        <v>1482</v>
      </c>
      <c r="EJ343" s="52">
        <v>1327</v>
      </c>
      <c r="EK343" s="52">
        <v>1544</v>
      </c>
      <c r="EL343" s="52">
        <v>1435</v>
      </c>
      <c r="EM343" s="52">
        <v>1578</v>
      </c>
      <c r="EN343" s="52">
        <v>1496</v>
      </c>
      <c r="EO343" s="52">
        <v>1513</v>
      </c>
      <c r="EP343" s="52">
        <v>1384</v>
      </c>
      <c r="EQ343" s="52">
        <v>1218</v>
      </c>
      <c r="ER343" s="52">
        <v>1395</v>
      </c>
      <c r="ES343" s="52">
        <v>1320</v>
      </c>
      <c r="ET343" s="52">
        <v>1350</v>
      </c>
      <c r="EU343" s="52">
        <v>1325</v>
      </c>
      <c r="EV343" s="52">
        <v>1332</v>
      </c>
      <c r="EW343" s="52">
        <v>1265</v>
      </c>
      <c r="EX343" s="52">
        <v>1200</v>
      </c>
      <c r="EY343" s="52">
        <v>1215</v>
      </c>
      <c r="EZ343" s="52">
        <v>1174</v>
      </c>
      <c r="FA343" s="52">
        <v>1150</v>
      </c>
      <c r="FB343" s="52">
        <v>1146</v>
      </c>
      <c r="FC343" s="52">
        <v>1064</v>
      </c>
      <c r="FD343" s="52">
        <v>1068</v>
      </c>
      <c r="FE343" s="52">
        <v>1018</v>
      </c>
      <c r="FF343" s="52">
        <v>996</v>
      </c>
      <c r="FG343" s="52">
        <v>980</v>
      </c>
      <c r="FH343" s="52">
        <v>917</v>
      </c>
      <c r="FI343" s="52">
        <v>892</v>
      </c>
      <c r="FJ343" s="52">
        <v>821</v>
      </c>
      <c r="FK343" s="52">
        <v>817</v>
      </c>
      <c r="FL343" s="52">
        <v>757</v>
      </c>
      <c r="FM343" s="52">
        <v>719</v>
      </c>
      <c r="FN343" s="52">
        <v>753</v>
      </c>
      <c r="FO343" s="52">
        <v>728</v>
      </c>
      <c r="FP343" s="52">
        <v>641</v>
      </c>
      <c r="FQ343" s="52">
        <v>683</v>
      </c>
      <c r="FR343" s="52">
        <v>700</v>
      </c>
      <c r="FS343" s="52">
        <v>731</v>
      </c>
      <c r="FT343" s="52">
        <v>738</v>
      </c>
      <c r="FU343" s="52">
        <v>745</v>
      </c>
      <c r="FV343" s="52">
        <v>637</v>
      </c>
      <c r="FW343" s="52">
        <v>535</v>
      </c>
      <c r="FX343" s="52">
        <v>528</v>
      </c>
      <c r="FY343" s="52">
        <v>487</v>
      </c>
      <c r="FZ343" s="52">
        <v>462</v>
      </c>
      <c r="GA343" s="52">
        <v>400</v>
      </c>
      <c r="GB343" s="52">
        <v>426</v>
      </c>
      <c r="GC343" s="52">
        <v>402</v>
      </c>
      <c r="GD343" s="52">
        <v>348</v>
      </c>
      <c r="GE343" s="52">
        <v>359</v>
      </c>
      <c r="GF343" s="52">
        <v>325</v>
      </c>
      <c r="GG343" s="52">
        <v>294</v>
      </c>
      <c r="GH343" s="52">
        <v>276</v>
      </c>
      <c r="GI343" s="52">
        <v>243</v>
      </c>
      <c r="GJ343" s="52">
        <v>258</v>
      </c>
      <c r="GK343" s="52">
        <v>244</v>
      </c>
      <c r="GL343" s="53">
        <v>1077</v>
      </c>
    </row>
    <row r="344" spans="1:194" s="1" customFormat="1" hidden="1" x14ac:dyDescent="0.25">
      <c r="A344" s="31" t="s">
        <v>247</v>
      </c>
      <c r="B344" s="1" t="s">
        <v>575</v>
      </c>
      <c r="C344" s="30" t="str">
        <f t="shared" si="114"/>
        <v>LA England - Kirklees</v>
      </c>
      <c r="D344" s="51">
        <f t="shared" si="105"/>
        <v>168057</v>
      </c>
      <c r="E344" s="51">
        <f t="shared" si="106"/>
        <v>173213</v>
      </c>
      <c r="F344" s="52">
        <f t="shared" si="107"/>
        <v>441290</v>
      </c>
      <c r="G344" s="52">
        <f t="shared" si="108"/>
        <v>219158</v>
      </c>
      <c r="H344" s="53">
        <f t="shared" si="109"/>
        <v>222132</v>
      </c>
      <c r="I344" s="53">
        <f t="shared" si="110"/>
        <v>168057</v>
      </c>
      <c r="J344" s="53">
        <f t="shared" si="111"/>
        <v>173213</v>
      </c>
      <c r="K344" s="50">
        <f t="shared" si="112"/>
        <v>51101</v>
      </c>
      <c r="L344" s="51">
        <f t="shared" si="113"/>
        <v>48919</v>
      </c>
      <c r="M344" s="52">
        <v>2488</v>
      </c>
      <c r="N344" s="52">
        <v>2537</v>
      </c>
      <c r="O344" s="52">
        <v>2623</v>
      </c>
      <c r="P344" s="52">
        <v>2800</v>
      </c>
      <c r="Q344" s="52">
        <v>2871</v>
      </c>
      <c r="R344" s="52">
        <v>2874</v>
      </c>
      <c r="S344" s="52">
        <v>3004</v>
      </c>
      <c r="T344" s="52">
        <v>2967</v>
      </c>
      <c r="U344" s="52">
        <v>2984</v>
      </c>
      <c r="V344" s="52">
        <v>3082</v>
      </c>
      <c r="W344" s="52">
        <v>2965</v>
      </c>
      <c r="X344" s="52">
        <v>3001</v>
      </c>
      <c r="Y344" s="52">
        <v>2928</v>
      </c>
      <c r="Z344" s="52">
        <v>2836</v>
      </c>
      <c r="AA344" s="52">
        <v>2915</v>
      </c>
      <c r="AB344" s="52">
        <v>2784</v>
      </c>
      <c r="AC344" s="52">
        <v>2764</v>
      </c>
      <c r="AD344" s="52">
        <v>2678</v>
      </c>
      <c r="AE344" s="52">
        <v>2641</v>
      </c>
      <c r="AF344" s="52">
        <v>2544</v>
      </c>
      <c r="AG344" s="52">
        <v>2510</v>
      </c>
      <c r="AH344" s="52">
        <v>2795</v>
      </c>
      <c r="AI344" s="52">
        <v>2754</v>
      </c>
      <c r="AJ344" s="52">
        <v>2711</v>
      </c>
      <c r="AK344" s="52">
        <v>2902</v>
      </c>
      <c r="AL344" s="52">
        <v>2711</v>
      </c>
      <c r="AM344" s="52">
        <v>2792</v>
      </c>
      <c r="AN344" s="52">
        <v>2796</v>
      </c>
      <c r="AO344" s="52">
        <v>2824</v>
      </c>
      <c r="AP344" s="52">
        <v>3093</v>
      </c>
      <c r="AQ344" s="52">
        <v>3046</v>
      </c>
      <c r="AR344" s="52">
        <v>2617</v>
      </c>
      <c r="AS344" s="52">
        <v>2828</v>
      </c>
      <c r="AT344" s="52">
        <v>2706</v>
      </c>
      <c r="AU344" s="52">
        <v>2859</v>
      </c>
      <c r="AV344" s="52">
        <v>2704</v>
      </c>
      <c r="AW344" s="52">
        <v>2837</v>
      </c>
      <c r="AX344" s="52">
        <v>2795</v>
      </c>
      <c r="AY344" s="52">
        <v>2830</v>
      </c>
      <c r="AZ344" s="52">
        <v>2824</v>
      </c>
      <c r="BA344" s="52">
        <v>2838</v>
      </c>
      <c r="BB344" s="52">
        <v>2851</v>
      </c>
      <c r="BC344" s="52">
        <v>2621</v>
      </c>
      <c r="BD344" s="52">
        <v>2585</v>
      </c>
      <c r="BE344" s="52">
        <v>2653</v>
      </c>
      <c r="BF344" s="52">
        <v>2658</v>
      </c>
      <c r="BG344" s="52">
        <v>2702</v>
      </c>
      <c r="BH344" s="52">
        <v>2877</v>
      </c>
      <c r="BI344" s="52">
        <v>3169</v>
      </c>
      <c r="BJ344" s="52">
        <v>3229</v>
      </c>
      <c r="BK344" s="52">
        <v>3209</v>
      </c>
      <c r="BL344" s="52">
        <v>3208</v>
      </c>
      <c r="BM344" s="52">
        <v>3228</v>
      </c>
      <c r="BN344" s="52">
        <v>3173</v>
      </c>
      <c r="BO344" s="52">
        <v>3047</v>
      </c>
      <c r="BP344" s="52">
        <v>2970</v>
      </c>
      <c r="BQ344" s="52">
        <v>2978</v>
      </c>
      <c r="BR344" s="52">
        <v>2831</v>
      </c>
      <c r="BS344" s="52">
        <v>2787</v>
      </c>
      <c r="BT344" s="52">
        <v>2735</v>
      </c>
      <c r="BU344" s="52">
        <v>2610</v>
      </c>
      <c r="BV344" s="52">
        <v>2453</v>
      </c>
      <c r="BW344" s="52">
        <v>2558</v>
      </c>
      <c r="BX344" s="52">
        <v>2447</v>
      </c>
      <c r="BY344" s="52">
        <v>2263</v>
      </c>
      <c r="BZ344" s="52">
        <v>2174</v>
      </c>
      <c r="CA344" s="52">
        <v>2178</v>
      </c>
      <c r="CB344" s="52">
        <v>2154</v>
      </c>
      <c r="CC344" s="52">
        <v>2087</v>
      </c>
      <c r="CD344" s="52">
        <v>2129</v>
      </c>
      <c r="CE344" s="52">
        <v>2104</v>
      </c>
      <c r="CF344" s="52">
        <v>2088</v>
      </c>
      <c r="CG344" s="52">
        <v>2189</v>
      </c>
      <c r="CH344" s="52">
        <v>2359</v>
      </c>
      <c r="CI344" s="52">
        <v>1718</v>
      </c>
      <c r="CJ344" s="52">
        <v>1676</v>
      </c>
      <c r="CK344" s="52">
        <v>1457</v>
      </c>
      <c r="CL344" s="52">
        <v>1422</v>
      </c>
      <c r="CM344" s="52">
        <v>1212</v>
      </c>
      <c r="CN344" s="52">
        <v>1081</v>
      </c>
      <c r="CO344" s="52">
        <v>1068</v>
      </c>
      <c r="CP344" s="52">
        <v>1063</v>
      </c>
      <c r="CQ344" s="52">
        <v>985</v>
      </c>
      <c r="CR344" s="52">
        <v>833</v>
      </c>
      <c r="CS344" s="52">
        <v>769</v>
      </c>
      <c r="CT344" s="52">
        <v>635</v>
      </c>
      <c r="CU344" s="52">
        <v>549</v>
      </c>
      <c r="CV344" s="52">
        <v>475</v>
      </c>
      <c r="CW344" s="52">
        <v>416</v>
      </c>
      <c r="CX344" s="52">
        <v>313</v>
      </c>
      <c r="CY344" s="52">
        <v>1124</v>
      </c>
      <c r="CZ344" s="52">
        <v>2396</v>
      </c>
      <c r="DA344" s="52">
        <v>2360</v>
      </c>
      <c r="DB344" s="52">
        <v>2576</v>
      </c>
      <c r="DC344" s="52">
        <v>2710</v>
      </c>
      <c r="DD344" s="52">
        <v>2659</v>
      </c>
      <c r="DE344" s="52">
        <v>2791</v>
      </c>
      <c r="DF344" s="52">
        <v>2717</v>
      </c>
      <c r="DG344" s="52">
        <v>2836</v>
      </c>
      <c r="DH344" s="52">
        <v>2977</v>
      </c>
      <c r="DI344" s="52">
        <v>2995</v>
      </c>
      <c r="DJ344" s="52">
        <v>2794</v>
      </c>
      <c r="DK344" s="52">
        <v>2837</v>
      </c>
      <c r="DL344" s="52">
        <v>2912</v>
      </c>
      <c r="DM344" s="52">
        <v>2774</v>
      </c>
      <c r="DN344" s="52">
        <v>2701</v>
      </c>
      <c r="DO344" s="52">
        <v>2691</v>
      </c>
      <c r="DP344" s="52">
        <v>2597</v>
      </c>
      <c r="DQ344" s="52">
        <v>2596</v>
      </c>
      <c r="DR344" s="52">
        <v>2531</v>
      </c>
      <c r="DS344" s="52">
        <v>2414</v>
      </c>
      <c r="DT344" s="52">
        <v>2499</v>
      </c>
      <c r="DU344" s="52">
        <v>2515</v>
      </c>
      <c r="DV344" s="52">
        <v>2590</v>
      </c>
      <c r="DW344" s="52">
        <v>2623</v>
      </c>
      <c r="DX344" s="52">
        <v>2558</v>
      </c>
      <c r="DY344" s="52">
        <v>2388</v>
      </c>
      <c r="DZ344" s="52">
        <v>2632</v>
      </c>
      <c r="EA344" s="52">
        <v>2552</v>
      </c>
      <c r="EB344" s="52">
        <v>2829</v>
      </c>
      <c r="EC344" s="52">
        <v>2884</v>
      </c>
      <c r="ED344" s="52">
        <v>2860</v>
      </c>
      <c r="EE344" s="52">
        <v>2875</v>
      </c>
      <c r="EF344" s="52">
        <v>3010</v>
      </c>
      <c r="EG344" s="52">
        <v>2866</v>
      </c>
      <c r="EH344" s="52">
        <v>2774</v>
      </c>
      <c r="EI344" s="52">
        <v>2923</v>
      </c>
      <c r="EJ344" s="52">
        <v>2817</v>
      </c>
      <c r="EK344" s="52">
        <v>2950</v>
      </c>
      <c r="EL344" s="52">
        <v>2931</v>
      </c>
      <c r="EM344" s="52">
        <v>2992</v>
      </c>
      <c r="EN344" s="52">
        <v>2894</v>
      </c>
      <c r="EO344" s="52">
        <v>2872</v>
      </c>
      <c r="EP344" s="52">
        <v>2675</v>
      </c>
      <c r="EQ344" s="52">
        <v>2531</v>
      </c>
      <c r="ER344" s="52">
        <v>2657</v>
      </c>
      <c r="ES344" s="52">
        <v>2654</v>
      </c>
      <c r="ET344" s="52">
        <v>2770</v>
      </c>
      <c r="EU344" s="52">
        <v>2853</v>
      </c>
      <c r="EV344" s="52">
        <v>3091</v>
      </c>
      <c r="EW344" s="52">
        <v>3220</v>
      </c>
      <c r="EX344" s="52">
        <v>3108</v>
      </c>
      <c r="EY344" s="52">
        <v>3136</v>
      </c>
      <c r="EZ344" s="52">
        <v>3082</v>
      </c>
      <c r="FA344" s="52">
        <v>2994</v>
      </c>
      <c r="FB344" s="52">
        <v>3029</v>
      </c>
      <c r="FC344" s="52">
        <v>2999</v>
      </c>
      <c r="FD344" s="52">
        <v>2975</v>
      </c>
      <c r="FE344" s="52">
        <v>2934</v>
      </c>
      <c r="FF344" s="52">
        <v>2824</v>
      </c>
      <c r="FG344" s="52">
        <v>2647</v>
      </c>
      <c r="FH344" s="52">
        <v>2724</v>
      </c>
      <c r="FI344" s="52">
        <v>2625</v>
      </c>
      <c r="FJ344" s="52">
        <v>2506</v>
      </c>
      <c r="FK344" s="52">
        <v>2397</v>
      </c>
      <c r="FL344" s="52">
        <v>2267</v>
      </c>
      <c r="FM344" s="52">
        <v>2164</v>
      </c>
      <c r="FN344" s="52">
        <v>2170</v>
      </c>
      <c r="FO344" s="52">
        <v>2157</v>
      </c>
      <c r="FP344" s="52">
        <v>2129</v>
      </c>
      <c r="FQ344" s="52">
        <v>2250</v>
      </c>
      <c r="FR344" s="52">
        <v>2180</v>
      </c>
      <c r="FS344" s="52">
        <v>2279</v>
      </c>
      <c r="FT344" s="52">
        <v>2403</v>
      </c>
      <c r="FU344" s="52">
        <v>2660</v>
      </c>
      <c r="FV344" s="52">
        <v>1869</v>
      </c>
      <c r="FW344" s="52">
        <v>1838</v>
      </c>
      <c r="FX344" s="52">
        <v>1808</v>
      </c>
      <c r="FY344" s="52">
        <v>1701</v>
      </c>
      <c r="FZ344" s="52">
        <v>1525</v>
      </c>
      <c r="GA344" s="52">
        <v>1266</v>
      </c>
      <c r="GB344" s="52">
        <v>1365</v>
      </c>
      <c r="GC344" s="52">
        <v>1245</v>
      </c>
      <c r="GD344" s="52">
        <v>1292</v>
      </c>
      <c r="GE344" s="52">
        <v>1180</v>
      </c>
      <c r="GF344" s="52">
        <v>1026</v>
      </c>
      <c r="GG344" s="52">
        <v>909</v>
      </c>
      <c r="GH344" s="52">
        <v>859</v>
      </c>
      <c r="GI344" s="52">
        <v>707</v>
      </c>
      <c r="GJ344" s="52">
        <v>639</v>
      </c>
      <c r="GK344" s="52">
        <v>623</v>
      </c>
      <c r="GL344" s="53">
        <v>2492</v>
      </c>
    </row>
    <row r="345" spans="1:194" s="1" customFormat="1" hidden="1" x14ac:dyDescent="0.25">
      <c r="A345" s="31" t="s">
        <v>247</v>
      </c>
      <c r="B345" s="1" t="s">
        <v>576</v>
      </c>
      <c r="C345" s="30" t="str">
        <f t="shared" si="114"/>
        <v>LA England - Knowsley</v>
      </c>
      <c r="D345" s="51">
        <f t="shared" si="105"/>
        <v>54795</v>
      </c>
      <c r="E345" s="51">
        <f t="shared" si="106"/>
        <v>63220</v>
      </c>
      <c r="F345" s="52">
        <f t="shared" si="107"/>
        <v>152452</v>
      </c>
      <c r="G345" s="52">
        <f t="shared" si="108"/>
        <v>72488</v>
      </c>
      <c r="H345" s="53">
        <f t="shared" si="109"/>
        <v>79964</v>
      </c>
      <c r="I345" s="53">
        <f t="shared" si="110"/>
        <v>54795</v>
      </c>
      <c r="J345" s="53">
        <f t="shared" si="111"/>
        <v>63220</v>
      </c>
      <c r="K345" s="50">
        <f t="shared" si="112"/>
        <v>17693</v>
      </c>
      <c r="L345" s="51">
        <f t="shared" si="113"/>
        <v>16744</v>
      </c>
      <c r="M345" s="52">
        <v>982</v>
      </c>
      <c r="N345" s="52">
        <v>1056</v>
      </c>
      <c r="O345" s="52">
        <v>1046</v>
      </c>
      <c r="P345" s="52">
        <v>1070</v>
      </c>
      <c r="Q345" s="52">
        <v>1070</v>
      </c>
      <c r="R345" s="52">
        <v>1106</v>
      </c>
      <c r="S345" s="52">
        <v>1007</v>
      </c>
      <c r="T345" s="52">
        <v>1027</v>
      </c>
      <c r="U345" s="52">
        <v>1029</v>
      </c>
      <c r="V345" s="52">
        <v>1060</v>
      </c>
      <c r="W345" s="52">
        <v>995</v>
      </c>
      <c r="X345" s="52">
        <v>946</v>
      </c>
      <c r="Y345" s="52">
        <v>885</v>
      </c>
      <c r="Z345" s="52">
        <v>928</v>
      </c>
      <c r="AA345" s="52">
        <v>949</v>
      </c>
      <c r="AB345" s="52">
        <v>907</v>
      </c>
      <c r="AC345" s="52">
        <v>792</v>
      </c>
      <c r="AD345" s="52">
        <v>838</v>
      </c>
      <c r="AE345" s="52">
        <v>813</v>
      </c>
      <c r="AF345" s="52">
        <v>820</v>
      </c>
      <c r="AG345" s="52">
        <v>809</v>
      </c>
      <c r="AH345" s="52">
        <v>823</v>
      </c>
      <c r="AI345" s="52">
        <v>927</v>
      </c>
      <c r="AJ345" s="52">
        <v>898</v>
      </c>
      <c r="AK345" s="52">
        <v>952</v>
      </c>
      <c r="AL345" s="52">
        <v>982</v>
      </c>
      <c r="AM345" s="52">
        <v>1022</v>
      </c>
      <c r="AN345" s="52">
        <v>965</v>
      </c>
      <c r="AO345" s="52">
        <v>1053</v>
      </c>
      <c r="AP345" s="52">
        <v>1085</v>
      </c>
      <c r="AQ345" s="52">
        <v>1090</v>
      </c>
      <c r="AR345" s="52">
        <v>1062</v>
      </c>
      <c r="AS345" s="52">
        <v>937</v>
      </c>
      <c r="AT345" s="52">
        <v>968</v>
      </c>
      <c r="AU345" s="52">
        <v>985</v>
      </c>
      <c r="AV345" s="52">
        <v>975</v>
      </c>
      <c r="AW345" s="52">
        <v>895</v>
      </c>
      <c r="AX345" s="52">
        <v>901</v>
      </c>
      <c r="AY345" s="52">
        <v>862</v>
      </c>
      <c r="AZ345" s="52">
        <v>786</v>
      </c>
      <c r="BA345" s="52">
        <v>773</v>
      </c>
      <c r="BB345" s="52">
        <v>789</v>
      </c>
      <c r="BC345" s="52">
        <v>696</v>
      </c>
      <c r="BD345" s="52">
        <v>624</v>
      </c>
      <c r="BE345" s="52">
        <v>707</v>
      </c>
      <c r="BF345" s="52">
        <v>696</v>
      </c>
      <c r="BG345" s="52">
        <v>822</v>
      </c>
      <c r="BH345" s="52">
        <v>767</v>
      </c>
      <c r="BI345" s="52">
        <v>869</v>
      </c>
      <c r="BJ345" s="52">
        <v>898</v>
      </c>
      <c r="BK345" s="52">
        <v>910</v>
      </c>
      <c r="BL345" s="52">
        <v>916</v>
      </c>
      <c r="BM345" s="52">
        <v>911</v>
      </c>
      <c r="BN345" s="52">
        <v>951</v>
      </c>
      <c r="BO345" s="52">
        <v>953</v>
      </c>
      <c r="BP345" s="52">
        <v>1011</v>
      </c>
      <c r="BQ345" s="52">
        <v>1062</v>
      </c>
      <c r="BR345" s="52">
        <v>1054</v>
      </c>
      <c r="BS345" s="52">
        <v>1075</v>
      </c>
      <c r="BT345" s="52">
        <v>1075</v>
      </c>
      <c r="BU345" s="52">
        <v>1046</v>
      </c>
      <c r="BV345" s="52">
        <v>946</v>
      </c>
      <c r="BW345" s="52">
        <v>975</v>
      </c>
      <c r="BX345" s="52">
        <v>1031</v>
      </c>
      <c r="BY345" s="52">
        <v>853</v>
      </c>
      <c r="BZ345" s="52">
        <v>838</v>
      </c>
      <c r="CA345" s="52">
        <v>802</v>
      </c>
      <c r="CB345" s="52">
        <v>799</v>
      </c>
      <c r="CC345" s="52">
        <v>674</v>
      </c>
      <c r="CD345" s="52">
        <v>716</v>
      </c>
      <c r="CE345" s="52">
        <v>650</v>
      </c>
      <c r="CF345" s="52">
        <v>731</v>
      </c>
      <c r="CG345" s="52">
        <v>623</v>
      </c>
      <c r="CH345" s="52">
        <v>722</v>
      </c>
      <c r="CI345" s="52">
        <v>501</v>
      </c>
      <c r="CJ345" s="52">
        <v>451</v>
      </c>
      <c r="CK345" s="52">
        <v>451</v>
      </c>
      <c r="CL345" s="52">
        <v>402</v>
      </c>
      <c r="CM345" s="52">
        <v>383</v>
      </c>
      <c r="CN345" s="52">
        <v>342</v>
      </c>
      <c r="CO345" s="52">
        <v>343</v>
      </c>
      <c r="CP345" s="52">
        <v>326</v>
      </c>
      <c r="CQ345" s="52">
        <v>316</v>
      </c>
      <c r="CR345" s="52">
        <v>276</v>
      </c>
      <c r="CS345" s="52">
        <v>247</v>
      </c>
      <c r="CT345" s="52">
        <v>223</v>
      </c>
      <c r="CU345" s="52">
        <v>175</v>
      </c>
      <c r="CV345" s="52">
        <v>142</v>
      </c>
      <c r="CW345" s="52">
        <v>124</v>
      </c>
      <c r="CX345" s="52">
        <v>133</v>
      </c>
      <c r="CY345" s="52">
        <v>385</v>
      </c>
      <c r="CZ345" s="52">
        <v>913</v>
      </c>
      <c r="DA345" s="52">
        <v>946</v>
      </c>
      <c r="DB345" s="52">
        <v>991</v>
      </c>
      <c r="DC345" s="52">
        <v>1031</v>
      </c>
      <c r="DD345" s="52">
        <v>984</v>
      </c>
      <c r="DE345" s="52">
        <v>1048</v>
      </c>
      <c r="DF345" s="52">
        <v>911</v>
      </c>
      <c r="DG345" s="52">
        <v>900</v>
      </c>
      <c r="DH345" s="52">
        <v>964</v>
      </c>
      <c r="DI345" s="52">
        <v>999</v>
      </c>
      <c r="DJ345" s="52">
        <v>925</v>
      </c>
      <c r="DK345" s="52">
        <v>886</v>
      </c>
      <c r="DL345" s="52">
        <v>919</v>
      </c>
      <c r="DM345" s="52">
        <v>857</v>
      </c>
      <c r="DN345" s="52">
        <v>929</v>
      </c>
      <c r="DO345" s="52">
        <v>903</v>
      </c>
      <c r="DP345" s="52">
        <v>803</v>
      </c>
      <c r="DQ345" s="52">
        <v>835</v>
      </c>
      <c r="DR345" s="52">
        <v>785</v>
      </c>
      <c r="DS345" s="52">
        <v>718</v>
      </c>
      <c r="DT345" s="52">
        <v>728</v>
      </c>
      <c r="DU345" s="52">
        <v>858</v>
      </c>
      <c r="DV345" s="52">
        <v>852</v>
      </c>
      <c r="DW345" s="52">
        <v>1023</v>
      </c>
      <c r="DX345" s="52">
        <v>1025</v>
      </c>
      <c r="DY345" s="52">
        <v>953</v>
      </c>
      <c r="DZ345" s="52">
        <v>1034</v>
      </c>
      <c r="EA345" s="52">
        <v>1118</v>
      </c>
      <c r="EB345" s="52">
        <v>1263</v>
      </c>
      <c r="EC345" s="52">
        <v>1217</v>
      </c>
      <c r="ED345" s="52">
        <v>1175</v>
      </c>
      <c r="EE345" s="52">
        <v>1139</v>
      </c>
      <c r="EF345" s="52">
        <v>1202</v>
      </c>
      <c r="EG345" s="52">
        <v>1227</v>
      </c>
      <c r="EH345" s="52">
        <v>1146</v>
      </c>
      <c r="EI345" s="52">
        <v>1110</v>
      </c>
      <c r="EJ345" s="52">
        <v>1013</v>
      </c>
      <c r="EK345" s="52">
        <v>998</v>
      </c>
      <c r="EL345" s="52">
        <v>988</v>
      </c>
      <c r="EM345" s="52">
        <v>973</v>
      </c>
      <c r="EN345" s="52">
        <v>973</v>
      </c>
      <c r="EO345" s="52">
        <v>955</v>
      </c>
      <c r="EP345" s="52">
        <v>846</v>
      </c>
      <c r="EQ345" s="52">
        <v>745</v>
      </c>
      <c r="ER345" s="52">
        <v>838</v>
      </c>
      <c r="ES345" s="52">
        <v>884</v>
      </c>
      <c r="ET345" s="52">
        <v>895</v>
      </c>
      <c r="EU345" s="52">
        <v>862</v>
      </c>
      <c r="EV345" s="52">
        <v>1055</v>
      </c>
      <c r="EW345" s="52">
        <v>1088</v>
      </c>
      <c r="EX345" s="52">
        <v>1101</v>
      </c>
      <c r="EY345" s="52">
        <v>1091</v>
      </c>
      <c r="EZ345" s="52">
        <v>1060</v>
      </c>
      <c r="FA345" s="52">
        <v>1139</v>
      </c>
      <c r="FB345" s="52">
        <v>1143</v>
      </c>
      <c r="FC345" s="52">
        <v>1251</v>
      </c>
      <c r="FD345" s="52">
        <v>1187</v>
      </c>
      <c r="FE345" s="52">
        <v>1202</v>
      </c>
      <c r="FF345" s="52">
        <v>1314</v>
      </c>
      <c r="FG345" s="52">
        <v>1153</v>
      </c>
      <c r="FH345" s="52">
        <v>1101</v>
      </c>
      <c r="FI345" s="52">
        <v>1073</v>
      </c>
      <c r="FJ345" s="52">
        <v>1076</v>
      </c>
      <c r="FK345" s="52">
        <v>1068</v>
      </c>
      <c r="FL345" s="52">
        <v>931</v>
      </c>
      <c r="FM345" s="52">
        <v>932</v>
      </c>
      <c r="FN345" s="52">
        <v>901</v>
      </c>
      <c r="FO345" s="52">
        <v>885</v>
      </c>
      <c r="FP345" s="52">
        <v>766</v>
      </c>
      <c r="FQ345" s="52">
        <v>803</v>
      </c>
      <c r="FR345" s="52">
        <v>788</v>
      </c>
      <c r="FS345" s="52">
        <v>693</v>
      </c>
      <c r="FT345" s="52">
        <v>770</v>
      </c>
      <c r="FU345" s="52">
        <v>726</v>
      </c>
      <c r="FV345" s="52">
        <v>605</v>
      </c>
      <c r="FW345" s="52">
        <v>550</v>
      </c>
      <c r="FX345" s="52">
        <v>557</v>
      </c>
      <c r="FY345" s="52">
        <v>483</v>
      </c>
      <c r="FZ345" s="52">
        <v>442</v>
      </c>
      <c r="GA345" s="52">
        <v>413</v>
      </c>
      <c r="GB345" s="52">
        <v>469</v>
      </c>
      <c r="GC345" s="52">
        <v>434</v>
      </c>
      <c r="GD345" s="52">
        <v>445</v>
      </c>
      <c r="GE345" s="52">
        <v>406</v>
      </c>
      <c r="GF345" s="52">
        <v>399</v>
      </c>
      <c r="GG345" s="52">
        <v>340</v>
      </c>
      <c r="GH345" s="52">
        <v>301</v>
      </c>
      <c r="GI345" s="52">
        <v>281</v>
      </c>
      <c r="GJ345" s="52">
        <v>284</v>
      </c>
      <c r="GK345" s="52">
        <v>195</v>
      </c>
      <c r="GL345" s="53">
        <v>776</v>
      </c>
    </row>
    <row r="346" spans="1:194" s="1" customFormat="1" hidden="1" x14ac:dyDescent="0.25">
      <c r="A346" s="31" t="s">
        <v>247</v>
      </c>
      <c r="B346" s="1" t="s">
        <v>577</v>
      </c>
      <c r="C346" s="30" t="str">
        <f t="shared" si="114"/>
        <v>LA England - Lambeth</v>
      </c>
      <c r="D346" s="51">
        <f t="shared" si="105"/>
        <v>130743</v>
      </c>
      <c r="E346" s="51">
        <f t="shared" si="106"/>
        <v>129431</v>
      </c>
      <c r="F346" s="52">
        <f t="shared" si="107"/>
        <v>321813</v>
      </c>
      <c r="G346" s="52">
        <f t="shared" si="108"/>
        <v>162467</v>
      </c>
      <c r="H346" s="53">
        <f t="shared" si="109"/>
        <v>159346</v>
      </c>
      <c r="I346" s="53">
        <f t="shared" si="110"/>
        <v>130743</v>
      </c>
      <c r="J346" s="53">
        <f t="shared" si="111"/>
        <v>129431</v>
      </c>
      <c r="K346" s="50">
        <f t="shared" si="112"/>
        <v>31724</v>
      </c>
      <c r="L346" s="51">
        <f t="shared" si="113"/>
        <v>29915</v>
      </c>
      <c r="M346" s="52">
        <v>1934</v>
      </c>
      <c r="N346" s="52">
        <v>1872</v>
      </c>
      <c r="O346" s="52">
        <v>1821</v>
      </c>
      <c r="P346" s="52">
        <v>1741</v>
      </c>
      <c r="Q346" s="52">
        <v>1907</v>
      </c>
      <c r="R346" s="52">
        <v>1892</v>
      </c>
      <c r="S346" s="52">
        <v>1848</v>
      </c>
      <c r="T346" s="52">
        <v>1866</v>
      </c>
      <c r="U346" s="52">
        <v>1866</v>
      </c>
      <c r="V346" s="52">
        <v>1791</v>
      </c>
      <c r="W346" s="52">
        <v>1748</v>
      </c>
      <c r="X346" s="52">
        <v>1795</v>
      </c>
      <c r="Y346" s="52">
        <v>1771</v>
      </c>
      <c r="Z346" s="52">
        <v>1694</v>
      </c>
      <c r="AA346" s="52">
        <v>1722</v>
      </c>
      <c r="AB346" s="52">
        <v>1493</v>
      </c>
      <c r="AC346" s="52">
        <v>1507</v>
      </c>
      <c r="AD346" s="52">
        <v>1456</v>
      </c>
      <c r="AE346" s="52">
        <v>1429</v>
      </c>
      <c r="AF346" s="52">
        <v>1412</v>
      </c>
      <c r="AG346" s="52">
        <v>1333</v>
      </c>
      <c r="AH346" s="52">
        <v>1468</v>
      </c>
      <c r="AI346" s="52">
        <v>1878</v>
      </c>
      <c r="AJ346" s="52">
        <v>2569</v>
      </c>
      <c r="AK346" s="52">
        <v>3111</v>
      </c>
      <c r="AL346" s="52">
        <v>3340</v>
      </c>
      <c r="AM346" s="52">
        <v>3715</v>
      </c>
      <c r="AN346" s="52">
        <v>3884</v>
      </c>
      <c r="AO346" s="52">
        <v>4008</v>
      </c>
      <c r="AP346" s="52">
        <v>4209</v>
      </c>
      <c r="AQ346" s="52">
        <v>4033</v>
      </c>
      <c r="AR346" s="52">
        <v>4190</v>
      </c>
      <c r="AS346" s="52">
        <v>4454</v>
      </c>
      <c r="AT346" s="52">
        <v>4419</v>
      </c>
      <c r="AU346" s="52">
        <v>4326</v>
      </c>
      <c r="AV346" s="52">
        <v>4228</v>
      </c>
      <c r="AW346" s="52">
        <v>3981</v>
      </c>
      <c r="AX346" s="52">
        <v>3585</v>
      </c>
      <c r="AY346" s="52">
        <v>3270</v>
      </c>
      <c r="AZ346" s="52">
        <v>3174</v>
      </c>
      <c r="BA346" s="52">
        <v>2813</v>
      </c>
      <c r="BB346" s="52">
        <v>2523</v>
      </c>
      <c r="BC346" s="52">
        <v>2381</v>
      </c>
      <c r="BD346" s="52">
        <v>2128</v>
      </c>
      <c r="BE346" s="52">
        <v>2236</v>
      </c>
      <c r="BF346" s="52">
        <v>2061</v>
      </c>
      <c r="BG346" s="52">
        <v>2063</v>
      </c>
      <c r="BH346" s="52">
        <v>1997</v>
      </c>
      <c r="BI346" s="52">
        <v>2062</v>
      </c>
      <c r="BJ346" s="52">
        <v>2061</v>
      </c>
      <c r="BK346" s="52">
        <v>1912</v>
      </c>
      <c r="BL346" s="52">
        <v>1844</v>
      </c>
      <c r="BM346" s="52">
        <v>2015</v>
      </c>
      <c r="BN346" s="52">
        <v>1833</v>
      </c>
      <c r="BO346" s="52">
        <v>1900</v>
      </c>
      <c r="BP346" s="52">
        <v>2006</v>
      </c>
      <c r="BQ346" s="52">
        <v>1886</v>
      </c>
      <c r="BR346" s="52">
        <v>1694</v>
      </c>
      <c r="BS346" s="52">
        <v>1516</v>
      </c>
      <c r="BT346" s="52">
        <v>1496</v>
      </c>
      <c r="BU346" s="52">
        <v>1321</v>
      </c>
      <c r="BV346" s="52">
        <v>1225</v>
      </c>
      <c r="BW346" s="52">
        <v>1204</v>
      </c>
      <c r="BX346" s="52">
        <v>1058</v>
      </c>
      <c r="BY346" s="52">
        <v>997</v>
      </c>
      <c r="BZ346" s="52">
        <v>1001</v>
      </c>
      <c r="CA346" s="52">
        <v>856</v>
      </c>
      <c r="CB346" s="52">
        <v>886</v>
      </c>
      <c r="CC346" s="52">
        <v>759</v>
      </c>
      <c r="CD346" s="52">
        <v>702</v>
      </c>
      <c r="CE346" s="52">
        <v>725</v>
      </c>
      <c r="CF346" s="52">
        <v>675</v>
      </c>
      <c r="CG346" s="52">
        <v>643</v>
      </c>
      <c r="CH346" s="52">
        <v>688</v>
      </c>
      <c r="CI346" s="52">
        <v>474</v>
      </c>
      <c r="CJ346" s="52">
        <v>457</v>
      </c>
      <c r="CK346" s="52">
        <v>411</v>
      </c>
      <c r="CL346" s="52">
        <v>429</v>
      </c>
      <c r="CM346" s="52">
        <v>360</v>
      </c>
      <c r="CN346" s="52">
        <v>329</v>
      </c>
      <c r="CO346" s="52">
        <v>418</v>
      </c>
      <c r="CP346" s="52">
        <v>308</v>
      </c>
      <c r="CQ346" s="52">
        <v>329</v>
      </c>
      <c r="CR346" s="52">
        <v>319</v>
      </c>
      <c r="CS346" s="52">
        <v>291</v>
      </c>
      <c r="CT346" s="52">
        <v>246</v>
      </c>
      <c r="CU346" s="52">
        <v>180</v>
      </c>
      <c r="CV346" s="52">
        <v>176</v>
      </c>
      <c r="CW346" s="52">
        <v>146</v>
      </c>
      <c r="CX346" s="52">
        <v>155</v>
      </c>
      <c r="CY346" s="52">
        <v>532</v>
      </c>
      <c r="CZ346" s="52">
        <v>1690</v>
      </c>
      <c r="DA346" s="52">
        <v>1675</v>
      </c>
      <c r="DB346" s="52">
        <v>1768</v>
      </c>
      <c r="DC346" s="52">
        <v>1807</v>
      </c>
      <c r="DD346" s="52">
        <v>1689</v>
      </c>
      <c r="DE346" s="52">
        <v>1731</v>
      </c>
      <c r="DF346" s="52">
        <v>1687</v>
      </c>
      <c r="DG346" s="52">
        <v>1736</v>
      </c>
      <c r="DH346" s="52">
        <v>1907</v>
      </c>
      <c r="DI346" s="52">
        <v>1657</v>
      </c>
      <c r="DJ346" s="52">
        <v>1648</v>
      </c>
      <c r="DK346" s="52">
        <v>1677</v>
      </c>
      <c r="DL346" s="52">
        <v>1578</v>
      </c>
      <c r="DM346" s="52">
        <v>1559</v>
      </c>
      <c r="DN346" s="52">
        <v>1606</v>
      </c>
      <c r="DO346" s="52">
        <v>1546</v>
      </c>
      <c r="DP346" s="52">
        <v>1448</v>
      </c>
      <c r="DQ346" s="52">
        <v>1506</v>
      </c>
      <c r="DR346" s="52">
        <v>1384</v>
      </c>
      <c r="DS346" s="52">
        <v>1208</v>
      </c>
      <c r="DT346" s="52">
        <v>1093</v>
      </c>
      <c r="DU346" s="52">
        <v>1388</v>
      </c>
      <c r="DV346" s="52">
        <v>1999</v>
      </c>
      <c r="DW346" s="52">
        <v>3057</v>
      </c>
      <c r="DX346" s="52">
        <v>3984</v>
      </c>
      <c r="DY346" s="52">
        <v>4481</v>
      </c>
      <c r="DZ346" s="52">
        <v>4662</v>
      </c>
      <c r="EA346" s="52">
        <v>4417</v>
      </c>
      <c r="EB346" s="52">
        <v>4213</v>
      </c>
      <c r="EC346" s="52">
        <v>4180</v>
      </c>
      <c r="ED346" s="52">
        <v>4168</v>
      </c>
      <c r="EE346" s="52">
        <v>4066</v>
      </c>
      <c r="EF346" s="52">
        <v>4072</v>
      </c>
      <c r="EG346" s="52">
        <v>3895</v>
      </c>
      <c r="EH346" s="52">
        <v>3401</v>
      </c>
      <c r="EI346" s="52">
        <v>2944</v>
      </c>
      <c r="EJ346" s="52">
        <v>2844</v>
      </c>
      <c r="EK346" s="52">
        <v>2564</v>
      </c>
      <c r="EL346" s="52">
        <v>2150</v>
      </c>
      <c r="EM346" s="52">
        <v>2708</v>
      </c>
      <c r="EN346" s="52">
        <v>2435</v>
      </c>
      <c r="EO346" s="52">
        <v>2176</v>
      </c>
      <c r="EP346" s="52">
        <v>2142</v>
      </c>
      <c r="EQ346" s="52">
        <v>2008</v>
      </c>
      <c r="ER346" s="52">
        <v>1917</v>
      </c>
      <c r="ES346" s="52">
        <v>1773</v>
      </c>
      <c r="ET346" s="52">
        <v>1911</v>
      </c>
      <c r="EU346" s="52">
        <v>1862</v>
      </c>
      <c r="EV346" s="52">
        <v>1843</v>
      </c>
      <c r="EW346" s="52">
        <v>1840</v>
      </c>
      <c r="EX346" s="52">
        <v>1806</v>
      </c>
      <c r="EY346" s="52">
        <v>1880</v>
      </c>
      <c r="EZ346" s="52">
        <v>1823</v>
      </c>
      <c r="FA346" s="52">
        <v>1976</v>
      </c>
      <c r="FB346" s="52">
        <v>1906</v>
      </c>
      <c r="FC346" s="52">
        <v>1891</v>
      </c>
      <c r="FD346" s="52">
        <v>1945</v>
      </c>
      <c r="FE346" s="52">
        <v>1832</v>
      </c>
      <c r="FF346" s="52">
        <v>1750</v>
      </c>
      <c r="FG346" s="52">
        <v>1568</v>
      </c>
      <c r="FH346" s="52">
        <v>1605</v>
      </c>
      <c r="FI346" s="52">
        <v>1371</v>
      </c>
      <c r="FJ346" s="52">
        <v>1289</v>
      </c>
      <c r="FK346" s="52">
        <v>1255</v>
      </c>
      <c r="FL346" s="52">
        <v>1194</v>
      </c>
      <c r="FM346" s="52">
        <v>1078</v>
      </c>
      <c r="FN346" s="52">
        <v>981</v>
      </c>
      <c r="FO346" s="52">
        <v>934</v>
      </c>
      <c r="FP346" s="52">
        <v>869</v>
      </c>
      <c r="FQ346" s="52">
        <v>817</v>
      </c>
      <c r="FR346" s="52">
        <v>807</v>
      </c>
      <c r="FS346" s="52">
        <v>783</v>
      </c>
      <c r="FT346" s="52">
        <v>756</v>
      </c>
      <c r="FU346" s="52">
        <v>740</v>
      </c>
      <c r="FV346" s="52">
        <v>623</v>
      </c>
      <c r="FW346" s="52">
        <v>589</v>
      </c>
      <c r="FX346" s="52">
        <v>552</v>
      </c>
      <c r="FY346" s="52">
        <v>542</v>
      </c>
      <c r="FZ346" s="52">
        <v>502</v>
      </c>
      <c r="GA346" s="52">
        <v>526</v>
      </c>
      <c r="GB346" s="52">
        <v>503</v>
      </c>
      <c r="GC346" s="52">
        <v>469</v>
      </c>
      <c r="GD346" s="52">
        <v>442</v>
      </c>
      <c r="GE346" s="52">
        <v>365</v>
      </c>
      <c r="GF346" s="52">
        <v>380</v>
      </c>
      <c r="GG346" s="52">
        <v>340</v>
      </c>
      <c r="GH346" s="52">
        <v>246</v>
      </c>
      <c r="GI346" s="52">
        <v>284</v>
      </c>
      <c r="GJ346" s="52">
        <v>250</v>
      </c>
      <c r="GK346" s="52">
        <v>210</v>
      </c>
      <c r="GL346" s="53">
        <v>967</v>
      </c>
    </row>
    <row r="347" spans="1:194" s="1" customFormat="1" hidden="1" x14ac:dyDescent="0.25">
      <c r="A347" s="31" t="s">
        <v>247</v>
      </c>
      <c r="B347" s="1" t="s">
        <v>578</v>
      </c>
      <c r="C347" s="30" t="str">
        <f t="shared" si="114"/>
        <v>LA England - Lancaster</v>
      </c>
      <c r="D347" s="51">
        <f t="shared" si="105"/>
        <v>59194</v>
      </c>
      <c r="E347" s="51">
        <f t="shared" si="106"/>
        <v>61127</v>
      </c>
      <c r="F347" s="52">
        <f t="shared" si="107"/>
        <v>148119</v>
      </c>
      <c r="G347" s="52">
        <f t="shared" si="108"/>
        <v>73519</v>
      </c>
      <c r="H347" s="53">
        <f t="shared" si="109"/>
        <v>74600</v>
      </c>
      <c r="I347" s="53">
        <f t="shared" si="110"/>
        <v>59194</v>
      </c>
      <c r="J347" s="53">
        <f t="shared" si="111"/>
        <v>61127</v>
      </c>
      <c r="K347" s="50">
        <f t="shared" si="112"/>
        <v>14325</v>
      </c>
      <c r="L347" s="51">
        <f t="shared" si="113"/>
        <v>13473</v>
      </c>
      <c r="M347" s="52">
        <v>672</v>
      </c>
      <c r="N347" s="52">
        <v>767</v>
      </c>
      <c r="O347" s="52">
        <v>713</v>
      </c>
      <c r="P347" s="52">
        <v>735</v>
      </c>
      <c r="Q347" s="52">
        <v>805</v>
      </c>
      <c r="R347" s="52">
        <v>747</v>
      </c>
      <c r="S347" s="52">
        <v>828</v>
      </c>
      <c r="T347" s="52">
        <v>872</v>
      </c>
      <c r="U347" s="52">
        <v>903</v>
      </c>
      <c r="V347" s="52">
        <v>899</v>
      </c>
      <c r="W347" s="52">
        <v>785</v>
      </c>
      <c r="X347" s="52">
        <v>804</v>
      </c>
      <c r="Y347" s="52">
        <v>856</v>
      </c>
      <c r="Z347" s="52">
        <v>859</v>
      </c>
      <c r="AA347" s="52">
        <v>820</v>
      </c>
      <c r="AB347" s="52">
        <v>798</v>
      </c>
      <c r="AC347" s="52">
        <v>715</v>
      </c>
      <c r="AD347" s="52">
        <v>747</v>
      </c>
      <c r="AE347" s="52">
        <v>910</v>
      </c>
      <c r="AF347" s="52">
        <v>1868</v>
      </c>
      <c r="AG347" s="52">
        <v>2003</v>
      </c>
      <c r="AH347" s="52">
        <v>2001</v>
      </c>
      <c r="AI347" s="52">
        <v>1638</v>
      </c>
      <c r="AJ347" s="52">
        <v>1404</v>
      </c>
      <c r="AK347" s="52">
        <v>1168</v>
      </c>
      <c r="AL347" s="52">
        <v>1216</v>
      </c>
      <c r="AM347" s="52">
        <v>1239</v>
      </c>
      <c r="AN347" s="52">
        <v>1183</v>
      </c>
      <c r="AO347" s="52">
        <v>1286</v>
      </c>
      <c r="AP347" s="52">
        <v>1114</v>
      </c>
      <c r="AQ347" s="52">
        <v>1016</v>
      </c>
      <c r="AR347" s="52">
        <v>831</v>
      </c>
      <c r="AS347" s="52">
        <v>659</v>
      </c>
      <c r="AT347" s="52">
        <v>727</v>
      </c>
      <c r="AU347" s="52">
        <v>764</v>
      </c>
      <c r="AV347" s="52">
        <v>717</v>
      </c>
      <c r="AW347" s="52">
        <v>795</v>
      </c>
      <c r="AX347" s="52">
        <v>728</v>
      </c>
      <c r="AY347" s="52">
        <v>704</v>
      </c>
      <c r="AZ347" s="52">
        <v>728</v>
      </c>
      <c r="BA347" s="52">
        <v>725</v>
      </c>
      <c r="BB347" s="52">
        <v>726</v>
      </c>
      <c r="BC347" s="52">
        <v>715</v>
      </c>
      <c r="BD347" s="52">
        <v>645</v>
      </c>
      <c r="BE347" s="52">
        <v>692</v>
      </c>
      <c r="BF347" s="52">
        <v>729</v>
      </c>
      <c r="BG347" s="52">
        <v>803</v>
      </c>
      <c r="BH347" s="52">
        <v>786</v>
      </c>
      <c r="BI347" s="52">
        <v>805</v>
      </c>
      <c r="BJ347" s="52">
        <v>835</v>
      </c>
      <c r="BK347" s="52">
        <v>909</v>
      </c>
      <c r="BL347" s="52">
        <v>958</v>
      </c>
      <c r="BM347" s="52">
        <v>870</v>
      </c>
      <c r="BN347" s="52">
        <v>961</v>
      </c>
      <c r="BO347" s="52">
        <v>916</v>
      </c>
      <c r="BP347" s="52">
        <v>970</v>
      </c>
      <c r="BQ347" s="52">
        <v>962</v>
      </c>
      <c r="BR347" s="52">
        <v>864</v>
      </c>
      <c r="BS347" s="52">
        <v>939</v>
      </c>
      <c r="BT347" s="52">
        <v>897</v>
      </c>
      <c r="BU347" s="52">
        <v>893</v>
      </c>
      <c r="BV347" s="52">
        <v>877</v>
      </c>
      <c r="BW347" s="52">
        <v>815</v>
      </c>
      <c r="BX347" s="52">
        <v>809</v>
      </c>
      <c r="BY347" s="52">
        <v>770</v>
      </c>
      <c r="BZ347" s="52">
        <v>800</v>
      </c>
      <c r="CA347" s="52">
        <v>722</v>
      </c>
      <c r="CB347" s="52">
        <v>721</v>
      </c>
      <c r="CC347" s="52">
        <v>719</v>
      </c>
      <c r="CD347" s="52">
        <v>742</v>
      </c>
      <c r="CE347" s="52">
        <v>730</v>
      </c>
      <c r="CF347" s="52">
        <v>818</v>
      </c>
      <c r="CG347" s="52">
        <v>753</v>
      </c>
      <c r="CH347" s="52">
        <v>901</v>
      </c>
      <c r="CI347" s="52">
        <v>694</v>
      </c>
      <c r="CJ347" s="52">
        <v>603</v>
      </c>
      <c r="CK347" s="52">
        <v>592</v>
      </c>
      <c r="CL347" s="52">
        <v>561</v>
      </c>
      <c r="CM347" s="52">
        <v>526</v>
      </c>
      <c r="CN347" s="52">
        <v>431</v>
      </c>
      <c r="CO347" s="52">
        <v>426</v>
      </c>
      <c r="CP347" s="52">
        <v>400</v>
      </c>
      <c r="CQ347" s="52">
        <v>411</v>
      </c>
      <c r="CR347" s="52">
        <v>359</v>
      </c>
      <c r="CS347" s="52">
        <v>294</v>
      </c>
      <c r="CT347" s="52">
        <v>246</v>
      </c>
      <c r="CU347" s="52">
        <v>219</v>
      </c>
      <c r="CV347" s="52">
        <v>200</v>
      </c>
      <c r="CW347" s="52">
        <v>169</v>
      </c>
      <c r="CX347" s="52">
        <v>132</v>
      </c>
      <c r="CY347" s="52">
        <v>455</v>
      </c>
      <c r="CZ347" s="52">
        <v>645</v>
      </c>
      <c r="DA347" s="52">
        <v>686</v>
      </c>
      <c r="DB347" s="52">
        <v>707</v>
      </c>
      <c r="DC347" s="52">
        <v>696</v>
      </c>
      <c r="DD347" s="52">
        <v>786</v>
      </c>
      <c r="DE347" s="52">
        <v>839</v>
      </c>
      <c r="DF347" s="52">
        <v>795</v>
      </c>
      <c r="DG347" s="52">
        <v>768</v>
      </c>
      <c r="DH347" s="52">
        <v>822</v>
      </c>
      <c r="DI347" s="52">
        <v>866</v>
      </c>
      <c r="DJ347" s="52">
        <v>756</v>
      </c>
      <c r="DK347" s="52">
        <v>732</v>
      </c>
      <c r="DL347" s="52">
        <v>821</v>
      </c>
      <c r="DM347" s="52">
        <v>738</v>
      </c>
      <c r="DN347" s="52">
        <v>690</v>
      </c>
      <c r="DO347" s="52">
        <v>695</v>
      </c>
      <c r="DP347" s="52">
        <v>712</v>
      </c>
      <c r="DQ347" s="52">
        <v>719</v>
      </c>
      <c r="DR347" s="52">
        <v>839</v>
      </c>
      <c r="DS347" s="52">
        <v>1743</v>
      </c>
      <c r="DT347" s="52">
        <v>1810</v>
      </c>
      <c r="DU347" s="52">
        <v>1760</v>
      </c>
      <c r="DV347" s="52">
        <v>1417</v>
      </c>
      <c r="DW347" s="52">
        <v>1180</v>
      </c>
      <c r="DX347" s="52">
        <v>965</v>
      </c>
      <c r="DY347" s="52">
        <v>981</v>
      </c>
      <c r="DZ347" s="52">
        <v>1013</v>
      </c>
      <c r="EA347" s="52">
        <v>1094</v>
      </c>
      <c r="EB347" s="52">
        <v>1122</v>
      </c>
      <c r="EC347" s="52">
        <v>969</v>
      </c>
      <c r="ED347" s="52">
        <v>899</v>
      </c>
      <c r="EE347" s="52">
        <v>861</v>
      </c>
      <c r="EF347" s="52">
        <v>739</v>
      </c>
      <c r="EG347" s="52">
        <v>774</v>
      </c>
      <c r="EH347" s="52">
        <v>819</v>
      </c>
      <c r="EI347" s="52">
        <v>799</v>
      </c>
      <c r="EJ347" s="52">
        <v>811</v>
      </c>
      <c r="EK347" s="52">
        <v>828</v>
      </c>
      <c r="EL347" s="52">
        <v>790</v>
      </c>
      <c r="EM347" s="52">
        <v>743</v>
      </c>
      <c r="EN347" s="52">
        <v>838</v>
      </c>
      <c r="EO347" s="52">
        <v>772</v>
      </c>
      <c r="EP347" s="52">
        <v>720</v>
      </c>
      <c r="EQ347" s="52">
        <v>725</v>
      </c>
      <c r="ER347" s="52">
        <v>776</v>
      </c>
      <c r="ES347" s="52">
        <v>742</v>
      </c>
      <c r="ET347" s="52">
        <v>704</v>
      </c>
      <c r="EU347" s="52">
        <v>777</v>
      </c>
      <c r="EV347" s="52">
        <v>901</v>
      </c>
      <c r="EW347" s="52">
        <v>921</v>
      </c>
      <c r="EX347" s="52">
        <v>925</v>
      </c>
      <c r="EY347" s="52">
        <v>974</v>
      </c>
      <c r="EZ347" s="52">
        <v>985</v>
      </c>
      <c r="FA347" s="52">
        <v>991</v>
      </c>
      <c r="FB347" s="52">
        <v>990</v>
      </c>
      <c r="FC347" s="52">
        <v>1097</v>
      </c>
      <c r="FD347" s="52">
        <v>980</v>
      </c>
      <c r="FE347" s="52">
        <v>1016</v>
      </c>
      <c r="FF347" s="52">
        <v>1040</v>
      </c>
      <c r="FG347" s="52">
        <v>948</v>
      </c>
      <c r="FH347" s="52">
        <v>966</v>
      </c>
      <c r="FI347" s="52">
        <v>972</v>
      </c>
      <c r="FJ347" s="52">
        <v>943</v>
      </c>
      <c r="FK347" s="52">
        <v>848</v>
      </c>
      <c r="FL347" s="52">
        <v>809</v>
      </c>
      <c r="FM347" s="52">
        <v>798</v>
      </c>
      <c r="FN347" s="52">
        <v>802</v>
      </c>
      <c r="FO347" s="52">
        <v>809</v>
      </c>
      <c r="FP347" s="52">
        <v>794</v>
      </c>
      <c r="FQ347" s="52">
        <v>789</v>
      </c>
      <c r="FR347" s="52">
        <v>810</v>
      </c>
      <c r="FS347" s="52">
        <v>809</v>
      </c>
      <c r="FT347" s="52">
        <v>845</v>
      </c>
      <c r="FU347" s="52">
        <v>915</v>
      </c>
      <c r="FV347" s="52">
        <v>707</v>
      </c>
      <c r="FW347" s="52">
        <v>701</v>
      </c>
      <c r="FX347" s="52">
        <v>664</v>
      </c>
      <c r="FY347" s="52">
        <v>585</v>
      </c>
      <c r="FZ347" s="52">
        <v>583</v>
      </c>
      <c r="GA347" s="52">
        <v>457</v>
      </c>
      <c r="GB347" s="52">
        <v>482</v>
      </c>
      <c r="GC347" s="52">
        <v>481</v>
      </c>
      <c r="GD347" s="52">
        <v>437</v>
      </c>
      <c r="GE347" s="52">
        <v>443</v>
      </c>
      <c r="GF347" s="52">
        <v>419</v>
      </c>
      <c r="GG347" s="52">
        <v>353</v>
      </c>
      <c r="GH347" s="52">
        <v>317</v>
      </c>
      <c r="GI347" s="52">
        <v>303</v>
      </c>
      <c r="GJ347" s="52">
        <v>248</v>
      </c>
      <c r="GK347" s="52">
        <v>249</v>
      </c>
      <c r="GL347" s="53">
        <v>1011</v>
      </c>
    </row>
    <row r="348" spans="1:194" s="1" customFormat="1" hidden="1" x14ac:dyDescent="0.25">
      <c r="A348" s="31" t="s">
        <v>247</v>
      </c>
      <c r="B348" s="1" t="s">
        <v>579</v>
      </c>
      <c r="C348" s="30" t="str">
        <f t="shared" si="114"/>
        <v>LA England - Leeds</v>
      </c>
      <c r="D348" s="51">
        <f t="shared" si="105"/>
        <v>304065</v>
      </c>
      <c r="E348" s="51">
        <f t="shared" si="106"/>
        <v>324140</v>
      </c>
      <c r="F348" s="52">
        <f t="shared" si="107"/>
        <v>798786</v>
      </c>
      <c r="G348" s="52">
        <f t="shared" si="108"/>
        <v>391667</v>
      </c>
      <c r="H348" s="53">
        <f t="shared" si="109"/>
        <v>407119</v>
      </c>
      <c r="I348" s="53">
        <f t="shared" si="110"/>
        <v>304065</v>
      </c>
      <c r="J348" s="53">
        <f t="shared" si="111"/>
        <v>324140</v>
      </c>
      <c r="K348" s="50">
        <f t="shared" si="112"/>
        <v>87602</v>
      </c>
      <c r="L348" s="51">
        <f t="shared" si="113"/>
        <v>82979</v>
      </c>
      <c r="M348" s="52">
        <v>4561</v>
      </c>
      <c r="N348" s="52">
        <v>4925</v>
      </c>
      <c r="O348" s="52">
        <v>5070</v>
      </c>
      <c r="P348" s="52">
        <v>5187</v>
      </c>
      <c r="Q348" s="52">
        <v>5302</v>
      </c>
      <c r="R348" s="52">
        <v>5187</v>
      </c>
      <c r="S348" s="52">
        <v>5142</v>
      </c>
      <c r="T348" s="52">
        <v>5347</v>
      </c>
      <c r="U348" s="52">
        <v>5303</v>
      </c>
      <c r="V348" s="52">
        <v>5016</v>
      </c>
      <c r="W348" s="52">
        <v>5079</v>
      </c>
      <c r="X348" s="52">
        <v>4905</v>
      </c>
      <c r="Y348" s="52">
        <v>4714</v>
      </c>
      <c r="Z348" s="52">
        <v>4704</v>
      </c>
      <c r="AA348" s="52">
        <v>4588</v>
      </c>
      <c r="AB348" s="52">
        <v>4180</v>
      </c>
      <c r="AC348" s="52">
        <v>4218</v>
      </c>
      <c r="AD348" s="52">
        <v>4174</v>
      </c>
      <c r="AE348" s="52">
        <v>4459</v>
      </c>
      <c r="AF348" s="52">
        <v>6808</v>
      </c>
      <c r="AG348" s="52">
        <v>7951</v>
      </c>
      <c r="AH348" s="52">
        <v>7853</v>
      </c>
      <c r="AI348" s="52">
        <v>7649</v>
      </c>
      <c r="AJ348" s="52">
        <v>7645</v>
      </c>
      <c r="AK348" s="52">
        <v>7589</v>
      </c>
      <c r="AL348" s="52">
        <v>7134</v>
      </c>
      <c r="AM348" s="52">
        <v>7050</v>
      </c>
      <c r="AN348" s="52">
        <v>7313</v>
      </c>
      <c r="AO348" s="52">
        <v>6970</v>
      </c>
      <c r="AP348" s="52">
        <v>6853</v>
      </c>
      <c r="AQ348" s="52">
        <v>5720</v>
      </c>
      <c r="AR348" s="52">
        <v>5539</v>
      </c>
      <c r="AS348" s="52">
        <v>5775</v>
      </c>
      <c r="AT348" s="52">
        <v>5186</v>
      </c>
      <c r="AU348" s="52">
        <v>5237</v>
      </c>
      <c r="AV348" s="52">
        <v>5054</v>
      </c>
      <c r="AW348" s="52">
        <v>5275</v>
      </c>
      <c r="AX348" s="52">
        <v>4872</v>
      </c>
      <c r="AY348" s="52">
        <v>5099</v>
      </c>
      <c r="AZ348" s="52">
        <v>4951</v>
      </c>
      <c r="BA348" s="52">
        <v>5011</v>
      </c>
      <c r="BB348" s="52">
        <v>4623</v>
      </c>
      <c r="BC348" s="52">
        <v>4312</v>
      </c>
      <c r="BD348" s="52">
        <v>4375</v>
      </c>
      <c r="BE348" s="52">
        <v>4432</v>
      </c>
      <c r="BF348" s="52">
        <v>4303</v>
      </c>
      <c r="BG348" s="52">
        <v>4311</v>
      </c>
      <c r="BH348" s="52">
        <v>4678</v>
      </c>
      <c r="BI348" s="52">
        <v>4643</v>
      </c>
      <c r="BJ348" s="52">
        <v>5052</v>
      </c>
      <c r="BK348" s="52">
        <v>4727</v>
      </c>
      <c r="BL348" s="52">
        <v>4618</v>
      </c>
      <c r="BM348" s="52">
        <v>4684</v>
      </c>
      <c r="BN348" s="52">
        <v>4869</v>
      </c>
      <c r="BO348" s="52">
        <v>4790</v>
      </c>
      <c r="BP348" s="52">
        <v>4864</v>
      </c>
      <c r="BQ348" s="52">
        <v>4758</v>
      </c>
      <c r="BR348" s="52">
        <v>4541</v>
      </c>
      <c r="BS348" s="52">
        <v>4400</v>
      </c>
      <c r="BT348" s="52">
        <v>4148</v>
      </c>
      <c r="BU348" s="52">
        <v>3863</v>
      </c>
      <c r="BV348" s="52">
        <v>3814</v>
      </c>
      <c r="BW348" s="52">
        <v>3722</v>
      </c>
      <c r="BX348" s="52">
        <v>3570</v>
      </c>
      <c r="BY348" s="52">
        <v>3445</v>
      </c>
      <c r="BZ348" s="52">
        <v>3161</v>
      </c>
      <c r="CA348" s="52">
        <v>3367</v>
      </c>
      <c r="CB348" s="52">
        <v>3227</v>
      </c>
      <c r="CC348" s="52">
        <v>3017</v>
      </c>
      <c r="CD348" s="52">
        <v>3120</v>
      </c>
      <c r="CE348" s="52">
        <v>3060</v>
      </c>
      <c r="CF348" s="52">
        <v>3246</v>
      </c>
      <c r="CG348" s="52">
        <v>3306</v>
      </c>
      <c r="CH348" s="52">
        <v>3550</v>
      </c>
      <c r="CI348" s="52">
        <v>2525</v>
      </c>
      <c r="CJ348" s="52">
        <v>2400</v>
      </c>
      <c r="CK348" s="52">
        <v>2371</v>
      </c>
      <c r="CL348" s="52">
        <v>2209</v>
      </c>
      <c r="CM348" s="52">
        <v>1885</v>
      </c>
      <c r="CN348" s="52">
        <v>1594</v>
      </c>
      <c r="CO348" s="52">
        <v>1703</v>
      </c>
      <c r="CP348" s="52">
        <v>1599</v>
      </c>
      <c r="CQ348" s="52">
        <v>1579</v>
      </c>
      <c r="CR348" s="52">
        <v>1424</v>
      </c>
      <c r="CS348" s="52">
        <v>1272</v>
      </c>
      <c r="CT348" s="52">
        <v>1141</v>
      </c>
      <c r="CU348" s="52">
        <v>977</v>
      </c>
      <c r="CV348" s="52">
        <v>822</v>
      </c>
      <c r="CW348" s="52">
        <v>679</v>
      </c>
      <c r="CX348" s="52">
        <v>578</v>
      </c>
      <c r="CY348" s="52">
        <v>1718</v>
      </c>
      <c r="CZ348" s="52">
        <v>4470</v>
      </c>
      <c r="DA348" s="52">
        <v>4684</v>
      </c>
      <c r="DB348" s="52">
        <v>4796</v>
      </c>
      <c r="DC348" s="52">
        <v>4822</v>
      </c>
      <c r="DD348" s="52">
        <v>4916</v>
      </c>
      <c r="DE348" s="52">
        <v>5030</v>
      </c>
      <c r="DF348" s="52">
        <v>4865</v>
      </c>
      <c r="DG348" s="52">
        <v>4870</v>
      </c>
      <c r="DH348" s="52">
        <v>4999</v>
      </c>
      <c r="DI348" s="52">
        <v>4848</v>
      </c>
      <c r="DJ348" s="52">
        <v>4891</v>
      </c>
      <c r="DK348" s="52">
        <v>4731</v>
      </c>
      <c r="DL348" s="52">
        <v>4457</v>
      </c>
      <c r="DM348" s="52">
        <v>4322</v>
      </c>
      <c r="DN348" s="52">
        <v>4362</v>
      </c>
      <c r="DO348" s="52">
        <v>4147</v>
      </c>
      <c r="DP348" s="52">
        <v>3964</v>
      </c>
      <c r="DQ348" s="52">
        <v>3805</v>
      </c>
      <c r="DR348" s="52">
        <v>4544</v>
      </c>
      <c r="DS348" s="52">
        <v>7888</v>
      </c>
      <c r="DT348" s="52">
        <v>9346</v>
      </c>
      <c r="DU348" s="52">
        <v>8850</v>
      </c>
      <c r="DV348" s="52">
        <v>8215</v>
      </c>
      <c r="DW348" s="52">
        <v>7616</v>
      </c>
      <c r="DX348" s="52">
        <v>7166</v>
      </c>
      <c r="DY348" s="52">
        <v>6991</v>
      </c>
      <c r="DZ348" s="52">
        <v>6979</v>
      </c>
      <c r="EA348" s="52">
        <v>7267</v>
      </c>
      <c r="EB348" s="52">
        <v>7004</v>
      </c>
      <c r="EC348" s="52">
        <v>6103</v>
      </c>
      <c r="ED348" s="52">
        <v>5429</v>
      </c>
      <c r="EE348" s="52">
        <v>5367</v>
      </c>
      <c r="EF348" s="52">
        <v>5325</v>
      </c>
      <c r="EG348" s="52">
        <v>5218</v>
      </c>
      <c r="EH348" s="52">
        <v>5582</v>
      </c>
      <c r="EI348" s="52">
        <v>5367</v>
      </c>
      <c r="EJ348" s="52">
        <v>5309</v>
      </c>
      <c r="EK348" s="52">
        <v>5352</v>
      </c>
      <c r="EL348" s="52">
        <v>5382</v>
      </c>
      <c r="EM348" s="52">
        <v>5363</v>
      </c>
      <c r="EN348" s="52">
        <v>5229</v>
      </c>
      <c r="EO348" s="52">
        <v>4787</v>
      </c>
      <c r="EP348" s="52">
        <v>4440</v>
      </c>
      <c r="EQ348" s="52">
        <v>4394</v>
      </c>
      <c r="ER348" s="52">
        <v>4557</v>
      </c>
      <c r="ES348" s="52">
        <v>4396</v>
      </c>
      <c r="ET348" s="52">
        <v>4441</v>
      </c>
      <c r="EU348" s="52">
        <v>4620</v>
      </c>
      <c r="EV348" s="52">
        <v>4829</v>
      </c>
      <c r="EW348" s="52">
        <v>5044</v>
      </c>
      <c r="EX348" s="52">
        <v>4775</v>
      </c>
      <c r="EY348" s="52">
        <v>4955</v>
      </c>
      <c r="EZ348" s="52">
        <v>4959</v>
      </c>
      <c r="FA348" s="52">
        <v>4872</v>
      </c>
      <c r="FB348" s="52">
        <v>4739</v>
      </c>
      <c r="FC348" s="52">
        <v>4809</v>
      </c>
      <c r="FD348" s="52">
        <v>4705</v>
      </c>
      <c r="FE348" s="52">
        <v>4702</v>
      </c>
      <c r="FF348" s="52">
        <v>4621</v>
      </c>
      <c r="FG348" s="52">
        <v>4385</v>
      </c>
      <c r="FH348" s="52">
        <v>4132</v>
      </c>
      <c r="FI348" s="52">
        <v>4121</v>
      </c>
      <c r="FJ348" s="52">
        <v>4032</v>
      </c>
      <c r="FK348" s="52">
        <v>3989</v>
      </c>
      <c r="FL348" s="52">
        <v>3690</v>
      </c>
      <c r="FM348" s="52">
        <v>3379</v>
      </c>
      <c r="FN348" s="52">
        <v>3493</v>
      </c>
      <c r="FO348" s="52">
        <v>3464</v>
      </c>
      <c r="FP348" s="52">
        <v>3388</v>
      </c>
      <c r="FQ348" s="52">
        <v>3459</v>
      </c>
      <c r="FR348" s="52">
        <v>3457</v>
      </c>
      <c r="FS348" s="52">
        <v>3483</v>
      </c>
      <c r="FT348" s="52">
        <v>3750</v>
      </c>
      <c r="FU348" s="52">
        <v>4087</v>
      </c>
      <c r="FV348" s="52">
        <v>2991</v>
      </c>
      <c r="FW348" s="52">
        <v>2862</v>
      </c>
      <c r="FX348" s="52">
        <v>2748</v>
      </c>
      <c r="FY348" s="52">
        <v>2613</v>
      </c>
      <c r="FZ348" s="52">
        <v>2260</v>
      </c>
      <c r="GA348" s="52">
        <v>2090</v>
      </c>
      <c r="GB348" s="52">
        <v>2274</v>
      </c>
      <c r="GC348" s="52">
        <v>2114</v>
      </c>
      <c r="GD348" s="52">
        <v>2100</v>
      </c>
      <c r="GE348" s="52">
        <v>1983</v>
      </c>
      <c r="GF348" s="52">
        <v>1894</v>
      </c>
      <c r="GG348" s="52">
        <v>1765</v>
      </c>
      <c r="GH348" s="52">
        <v>1413</v>
      </c>
      <c r="GI348" s="52">
        <v>1253</v>
      </c>
      <c r="GJ348" s="52">
        <v>1185</v>
      </c>
      <c r="GK348" s="52">
        <v>1030</v>
      </c>
      <c r="GL348" s="53">
        <v>3719</v>
      </c>
    </row>
    <row r="349" spans="1:194" s="1" customFormat="1" hidden="1" x14ac:dyDescent="0.25">
      <c r="A349" s="31" t="s">
        <v>247</v>
      </c>
      <c r="B349" s="1" t="s">
        <v>580</v>
      </c>
      <c r="C349" s="30" t="str">
        <f t="shared" si="114"/>
        <v>LA England - Leicester</v>
      </c>
      <c r="D349" s="51">
        <f t="shared" si="105"/>
        <v>135163</v>
      </c>
      <c r="E349" s="51">
        <f t="shared" si="106"/>
        <v>134804</v>
      </c>
      <c r="F349" s="52">
        <f t="shared" si="107"/>
        <v>354036</v>
      </c>
      <c r="G349" s="52">
        <f t="shared" si="108"/>
        <v>178126</v>
      </c>
      <c r="H349" s="53">
        <f t="shared" si="109"/>
        <v>175910</v>
      </c>
      <c r="I349" s="53">
        <f t="shared" si="110"/>
        <v>135163</v>
      </c>
      <c r="J349" s="53">
        <f t="shared" si="111"/>
        <v>134804</v>
      </c>
      <c r="K349" s="50">
        <f t="shared" si="112"/>
        <v>42963</v>
      </c>
      <c r="L349" s="51">
        <f t="shared" si="113"/>
        <v>41106</v>
      </c>
      <c r="M349" s="52">
        <v>2315</v>
      </c>
      <c r="N349" s="52">
        <v>2418</v>
      </c>
      <c r="O349" s="52">
        <v>2412</v>
      </c>
      <c r="P349" s="52">
        <v>2521</v>
      </c>
      <c r="Q349" s="52">
        <v>2520</v>
      </c>
      <c r="R349" s="52">
        <v>2618</v>
      </c>
      <c r="S349" s="52">
        <v>2573</v>
      </c>
      <c r="T349" s="52">
        <v>2495</v>
      </c>
      <c r="U349" s="52">
        <v>2608</v>
      </c>
      <c r="V349" s="52">
        <v>2442</v>
      </c>
      <c r="W349" s="52">
        <v>2251</v>
      </c>
      <c r="X349" s="52">
        <v>2446</v>
      </c>
      <c r="Y349" s="52">
        <v>2371</v>
      </c>
      <c r="Z349" s="52">
        <v>2336</v>
      </c>
      <c r="AA349" s="52">
        <v>2350</v>
      </c>
      <c r="AB349" s="52">
        <v>2132</v>
      </c>
      <c r="AC349" s="52">
        <v>2100</v>
      </c>
      <c r="AD349" s="52">
        <v>2055</v>
      </c>
      <c r="AE349" s="52">
        <v>2305</v>
      </c>
      <c r="AF349" s="52">
        <v>3424</v>
      </c>
      <c r="AG349" s="52">
        <v>4475</v>
      </c>
      <c r="AH349" s="52">
        <v>4802</v>
      </c>
      <c r="AI349" s="52">
        <v>4403</v>
      </c>
      <c r="AJ349" s="52">
        <v>3764</v>
      </c>
      <c r="AK349" s="52">
        <v>3094</v>
      </c>
      <c r="AL349" s="52">
        <v>3147</v>
      </c>
      <c r="AM349" s="52">
        <v>3419</v>
      </c>
      <c r="AN349" s="52">
        <v>3368</v>
      </c>
      <c r="AO349" s="52">
        <v>3358</v>
      </c>
      <c r="AP349" s="52">
        <v>3565</v>
      </c>
      <c r="AQ349" s="52">
        <v>3109</v>
      </c>
      <c r="AR349" s="52">
        <v>2689</v>
      </c>
      <c r="AS349" s="52">
        <v>2575</v>
      </c>
      <c r="AT349" s="52">
        <v>2430</v>
      </c>
      <c r="AU349" s="52">
        <v>2318</v>
      </c>
      <c r="AV349" s="52">
        <v>2422</v>
      </c>
      <c r="AW349" s="52">
        <v>2632</v>
      </c>
      <c r="AX349" s="52">
        <v>2420</v>
      </c>
      <c r="AY349" s="52">
        <v>2305</v>
      </c>
      <c r="AZ349" s="52">
        <v>2300</v>
      </c>
      <c r="BA349" s="52">
        <v>2376</v>
      </c>
      <c r="BB349" s="52">
        <v>2286</v>
      </c>
      <c r="BC349" s="52">
        <v>2053</v>
      </c>
      <c r="BD349" s="52">
        <v>1981</v>
      </c>
      <c r="BE349" s="52">
        <v>2052</v>
      </c>
      <c r="BF349" s="52">
        <v>1980</v>
      </c>
      <c r="BG349" s="52">
        <v>1853</v>
      </c>
      <c r="BH349" s="52">
        <v>1976</v>
      </c>
      <c r="BI349" s="52">
        <v>1957</v>
      </c>
      <c r="BJ349" s="52">
        <v>1936</v>
      </c>
      <c r="BK349" s="52">
        <v>1840</v>
      </c>
      <c r="BL349" s="52">
        <v>1833</v>
      </c>
      <c r="BM349" s="52">
        <v>1913</v>
      </c>
      <c r="BN349" s="52">
        <v>1781</v>
      </c>
      <c r="BO349" s="52">
        <v>1838</v>
      </c>
      <c r="BP349" s="52">
        <v>1915</v>
      </c>
      <c r="BQ349" s="52">
        <v>1799</v>
      </c>
      <c r="BR349" s="52">
        <v>1894</v>
      </c>
      <c r="BS349" s="52">
        <v>1784</v>
      </c>
      <c r="BT349" s="52">
        <v>1844</v>
      </c>
      <c r="BU349" s="52">
        <v>1707</v>
      </c>
      <c r="BV349" s="52">
        <v>1681</v>
      </c>
      <c r="BW349" s="52">
        <v>1615</v>
      </c>
      <c r="BX349" s="52">
        <v>1494</v>
      </c>
      <c r="BY349" s="52">
        <v>1487</v>
      </c>
      <c r="BZ349" s="52">
        <v>1458</v>
      </c>
      <c r="CA349" s="52">
        <v>1495</v>
      </c>
      <c r="CB349" s="52">
        <v>1340</v>
      </c>
      <c r="CC349" s="52">
        <v>1310</v>
      </c>
      <c r="CD349" s="52">
        <v>1229</v>
      </c>
      <c r="CE349" s="52">
        <v>1168</v>
      </c>
      <c r="CF349" s="52">
        <v>1149</v>
      </c>
      <c r="CG349" s="52">
        <v>1087</v>
      </c>
      <c r="CH349" s="52">
        <v>1089</v>
      </c>
      <c r="CI349" s="52">
        <v>834</v>
      </c>
      <c r="CJ349" s="52">
        <v>751</v>
      </c>
      <c r="CK349" s="52">
        <v>751</v>
      </c>
      <c r="CL349" s="52">
        <v>727</v>
      </c>
      <c r="CM349" s="52">
        <v>558</v>
      </c>
      <c r="CN349" s="52">
        <v>508</v>
      </c>
      <c r="CO349" s="52">
        <v>566</v>
      </c>
      <c r="CP349" s="52">
        <v>532</v>
      </c>
      <c r="CQ349" s="52">
        <v>496</v>
      </c>
      <c r="CR349" s="52">
        <v>442</v>
      </c>
      <c r="CS349" s="52">
        <v>395</v>
      </c>
      <c r="CT349" s="52">
        <v>378</v>
      </c>
      <c r="CU349" s="52">
        <v>310</v>
      </c>
      <c r="CV349" s="52">
        <v>272</v>
      </c>
      <c r="CW349" s="52">
        <v>252</v>
      </c>
      <c r="CX349" s="52">
        <v>192</v>
      </c>
      <c r="CY349" s="52">
        <v>675</v>
      </c>
      <c r="CZ349" s="52">
        <v>2179</v>
      </c>
      <c r="DA349" s="52">
        <v>2195</v>
      </c>
      <c r="DB349" s="52">
        <v>2301</v>
      </c>
      <c r="DC349" s="52">
        <v>2413</v>
      </c>
      <c r="DD349" s="52">
        <v>2423</v>
      </c>
      <c r="DE349" s="52">
        <v>2401</v>
      </c>
      <c r="DF349" s="52">
        <v>2424</v>
      </c>
      <c r="DG349" s="52">
        <v>2506</v>
      </c>
      <c r="DH349" s="52">
        <v>2526</v>
      </c>
      <c r="DI349" s="52">
        <v>2362</v>
      </c>
      <c r="DJ349" s="52">
        <v>2282</v>
      </c>
      <c r="DK349" s="52">
        <v>2370</v>
      </c>
      <c r="DL349" s="52">
        <v>2300</v>
      </c>
      <c r="DM349" s="52">
        <v>2158</v>
      </c>
      <c r="DN349" s="52">
        <v>2148</v>
      </c>
      <c r="DO349" s="52">
        <v>2076</v>
      </c>
      <c r="DP349" s="52">
        <v>2060</v>
      </c>
      <c r="DQ349" s="52">
        <v>1982</v>
      </c>
      <c r="DR349" s="52">
        <v>2260</v>
      </c>
      <c r="DS349" s="52">
        <v>3481</v>
      </c>
      <c r="DT349" s="52">
        <v>4759</v>
      </c>
      <c r="DU349" s="52">
        <v>4736</v>
      </c>
      <c r="DV349" s="52">
        <v>3726</v>
      </c>
      <c r="DW349" s="52">
        <v>3166</v>
      </c>
      <c r="DX349" s="52">
        <v>2766</v>
      </c>
      <c r="DY349" s="52">
        <v>2856</v>
      </c>
      <c r="DZ349" s="52">
        <v>3068</v>
      </c>
      <c r="EA349" s="52">
        <v>3041</v>
      </c>
      <c r="EB349" s="52">
        <v>3030</v>
      </c>
      <c r="EC349" s="52">
        <v>2996</v>
      </c>
      <c r="ED349" s="52">
        <v>2918</v>
      </c>
      <c r="EE349" s="52">
        <v>2589</v>
      </c>
      <c r="EF349" s="52">
        <v>2610</v>
      </c>
      <c r="EG349" s="52">
        <v>2416</v>
      </c>
      <c r="EH349" s="52">
        <v>2369</v>
      </c>
      <c r="EI349" s="52">
        <v>2460</v>
      </c>
      <c r="EJ349" s="52">
        <v>2438</v>
      </c>
      <c r="EK349" s="52">
        <v>2394</v>
      </c>
      <c r="EL349" s="52">
        <v>2175</v>
      </c>
      <c r="EM349" s="52">
        <v>2303</v>
      </c>
      <c r="EN349" s="52">
        <v>2204</v>
      </c>
      <c r="EO349" s="52">
        <v>2070</v>
      </c>
      <c r="EP349" s="52">
        <v>1909</v>
      </c>
      <c r="EQ349" s="52">
        <v>1926</v>
      </c>
      <c r="ER349" s="52">
        <v>1944</v>
      </c>
      <c r="ES349" s="52">
        <v>1873</v>
      </c>
      <c r="ET349" s="52">
        <v>1809</v>
      </c>
      <c r="EU349" s="52">
        <v>1909</v>
      </c>
      <c r="EV349" s="52">
        <v>2011</v>
      </c>
      <c r="EW349" s="52">
        <v>2021</v>
      </c>
      <c r="EX349" s="52">
        <v>1882</v>
      </c>
      <c r="EY349" s="52">
        <v>2023</v>
      </c>
      <c r="EZ349" s="52">
        <v>1887</v>
      </c>
      <c r="FA349" s="52">
        <v>1925</v>
      </c>
      <c r="FB349" s="52">
        <v>1765</v>
      </c>
      <c r="FC349" s="52">
        <v>1894</v>
      </c>
      <c r="FD349" s="52">
        <v>1799</v>
      </c>
      <c r="FE349" s="52">
        <v>1807</v>
      </c>
      <c r="FF349" s="52">
        <v>1824</v>
      </c>
      <c r="FG349" s="52">
        <v>1868</v>
      </c>
      <c r="FH349" s="52">
        <v>1828</v>
      </c>
      <c r="FI349" s="52">
        <v>1685</v>
      </c>
      <c r="FJ349" s="52">
        <v>1637</v>
      </c>
      <c r="FK349" s="52">
        <v>1568</v>
      </c>
      <c r="FL349" s="52">
        <v>1541</v>
      </c>
      <c r="FM349" s="52">
        <v>1445</v>
      </c>
      <c r="FN349" s="52">
        <v>1401</v>
      </c>
      <c r="FO349" s="52">
        <v>1380</v>
      </c>
      <c r="FP349" s="52">
        <v>1333</v>
      </c>
      <c r="FQ349" s="52">
        <v>1233</v>
      </c>
      <c r="FR349" s="52">
        <v>1271</v>
      </c>
      <c r="FS349" s="52">
        <v>1174</v>
      </c>
      <c r="FT349" s="52">
        <v>1245</v>
      </c>
      <c r="FU349" s="52">
        <v>1094</v>
      </c>
      <c r="FV349" s="52">
        <v>936</v>
      </c>
      <c r="FW349" s="52">
        <v>862</v>
      </c>
      <c r="FX349" s="52">
        <v>853</v>
      </c>
      <c r="FY349" s="52">
        <v>872</v>
      </c>
      <c r="FZ349" s="52">
        <v>685</v>
      </c>
      <c r="GA349" s="52">
        <v>707</v>
      </c>
      <c r="GB349" s="52">
        <v>719</v>
      </c>
      <c r="GC349" s="52">
        <v>679</v>
      </c>
      <c r="GD349" s="52">
        <v>645</v>
      </c>
      <c r="GE349" s="52">
        <v>673</v>
      </c>
      <c r="GF349" s="52">
        <v>580</v>
      </c>
      <c r="GG349" s="52">
        <v>522</v>
      </c>
      <c r="GH349" s="52">
        <v>503</v>
      </c>
      <c r="GI349" s="52">
        <v>473</v>
      </c>
      <c r="GJ349" s="52">
        <v>377</v>
      </c>
      <c r="GK349" s="52">
        <v>378</v>
      </c>
      <c r="GL349" s="53">
        <v>1598</v>
      </c>
    </row>
    <row r="350" spans="1:194" s="1" customFormat="1" hidden="1" x14ac:dyDescent="0.25">
      <c r="A350" s="31" t="s">
        <v>247</v>
      </c>
      <c r="B350" s="1" t="s">
        <v>581</v>
      </c>
      <c r="C350" s="30" t="str">
        <f t="shared" si="114"/>
        <v>LA England - Lewes</v>
      </c>
      <c r="D350" s="51">
        <f t="shared" si="105"/>
        <v>39809</v>
      </c>
      <c r="E350" s="51">
        <f t="shared" si="106"/>
        <v>43781</v>
      </c>
      <c r="F350" s="52">
        <f t="shared" si="107"/>
        <v>103525</v>
      </c>
      <c r="G350" s="52">
        <f t="shared" si="108"/>
        <v>50274</v>
      </c>
      <c r="H350" s="53">
        <f t="shared" si="109"/>
        <v>53251</v>
      </c>
      <c r="I350" s="53">
        <f t="shared" si="110"/>
        <v>39809</v>
      </c>
      <c r="J350" s="53">
        <f t="shared" si="111"/>
        <v>43781</v>
      </c>
      <c r="K350" s="50">
        <f t="shared" si="112"/>
        <v>10465</v>
      </c>
      <c r="L350" s="51">
        <f t="shared" si="113"/>
        <v>9470</v>
      </c>
      <c r="M350" s="52">
        <v>430</v>
      </c>
      <c r="N350" s="52">
        <v>424</v>
      </c>
      <c r="O350" s="52">
        <v>509</v>
      </c>
      <c r="P350" s="52">
        <v>546</v>
      </c>
      <c r="Q350" s="52">
        <v>511</v>
      </c>
      <c r="R350" s="52">
        <v>517</v>
      </c>
      <c r="S350" s="52">
        <v>522</v>
      </c>
      <c r="T350" s="52">
        <v>634</v>
      </c>
      <c r="U350" s="52">
        <v>631</v>
      </c>
      <c r="V350" s="52">
        <v>617</v>
      </c>
      <c r="W350" s="52">
        <v>660</v>
      </c>
      <c r="X350" s="52">
        <v>677</v>
      </c>
      <c r="Y350" s="52">
        <v>639</v>
      </c>
      <c r="Z350" s="52">
        <v>672</v>
      </c>
      <c r="AA350" s="52">
        <v>600</v>
      </c>
      <c r="AB350" s="52">
        <v>631</v>
      </c>
      <c r="AC350" s="52">
        <v>631</v>
      </c>
      <c r="AD350" s="52">
        <v>614</v>
      </c>
      <c r="AE350" s="52">
        <v>559</v>
      </c>
      <c r="AF350" s="52">
        <v>487</v>
      </c>
      <c r="AG350" s="52">
        <v>449</v>
      </c>
      <c r="AH350" s="52">
        <v>452</v>
      </c>
      <c r="AI350" s="52">
        <v>444</v>
      </c>
      <c r="AJ350" s="52">
        <v>513</v>
      </c>
      <c r="AK350" s="52">
        <v>503</v>
      </c>
      <c r="AL350" s="52">
        <v>485</v>
      </c>
      <c r="AM350" s="52">
        <v>491</v>
      </c>
      <c r="AN350" s="52">
        <v>463</v>
      </c>
      <c r="AO350" s="52">
        <v>488</v>
      </c>
      <c r="AP350" s="52">
        <v>480</v>
      </c>
      <c r="AQ350" s="52">
        <v>432</v>
      </c>
      <c r="AR350" s="52">
        <v>464</v>
      </c>
      <c r="AS350" s="52">
        <v>525</v>
      </c>
      <c r="AT350" s="52">
        <v>522</v>
      </c>
      <c r="AU350" s="52">
        <v>485</v>
      </c>
      <c r="AV350" s="52">
        <v>496</v>
      </c>
      <c r="AW350" s="52">
        <v>488</v>
      </c>
      <c r="AX350" s="52">
        <v>598</v>
      </c>
      <c r="AY350" s="52">
        <v>615</v>
      </c>
      <c r="AZ350" s="52">
        <v>586</v>
      </c>
      <c r="BA350" s="52">
        <v>548</v>
      </c>
      <c r="BB350" s="52">
        <v>533</v>
      </c>
      <c r="BC350" s="52">
        <v>475</v>
      </c>
      <c r="BD350" s="52">
        <v>512</v>
      </c>
      <c r="BE350" s="52">
        <v>564</v>
      </c>
      <c r="BF350" s="52">
        <v>576</v>
      </c>
      <c r="BG350" s="52">
        <v>569</v>
      </c>
      <c r="BH350" s="52">
        <v>637</v>
      </c>
      <c r="BI350" s="52">
        <v>701</v>
      </c>
      <c r="BJ350" s="52">
        <v>693</v>
      </c>
      <c r="BK350" s="52">
        <v>703</v>
      </c>
      <c r="BL350" s="52">
        <v>752</v>
      </c>
      <c r="BM350" s="52">
        <v>739</v>
      </c>
      <c r="BN350" s="52">
        <v>845</v>
      </c>
      <c r="BO350" s="52">
        <v>753</v>
      </c>
      <c r="BP350" s="52">
        <v>850</v>
      </c>
      <c r="BQ350" s="52">
        <v>738</v>
      </c>
      <c r="BR350" s="52">
        <v>741</v>
      </c>
      <c r="BS350" s="52">
        <v>789</v>
      </c>
      <c r="BT350" s="52">
        <v>725</v>
      </c>
      <c r="BU350" s="52">
        <v>711</v>
      </c>
      <c r="BV350" s="52">
        <v>703</v>
      </c>
      <c r="BW350" s="52">
        <v>643</v>
      </c>
      <c r="BX350" s="52">
        <v>607</v>
      </c>
      <c r="BY350" s="52">
        <v>655</v>
      </c>
      <c r="BZ350" s="52">
        <v>592</v>
      </c>
      <c r="CA350" s="52">
        <v>615</v>
      </c>
      <c r="CB350" s="52">
        <v>592</v>
      </c>
      <c r="CC350" s="52">
        <v>652</v>
      </c>
      <c r="CD350" s="52">
        <v>655</v>
      </c>
      <c r="CE350" s="52">
        <v>648</v>
      </c>
      <c r="CF350" s="52">
        <v>694</v>
      </c>
      <c r="CG350" s="52">
        <v>733</v>
      </c>
      <c r="CH350" s="52">
        <v>761</v>
      </c>
      <c r="CI350" s="52">
        <v>563</v>
      </c>
      <c r="CJ350" s="52">
        <v>521</v>
      </c>
      <c r="CK350" s="52">
        <v>525</v>
      </c>
      <c r="CL350" s="52">
        <v>487</v>
      </c>
      <c r="CM350" s="52">
        <v>395</v>
      </c>
      <c r="CN350" s="52">
        <v>370</v>
      </c>
      <c r="CO350" s="52">
        <v>391</v>
      </c>
      <c r="CP350" s="52">
        <v>377</v>
      </c>
      <c r="CQ350" s="52">
        <v>342</v>
      </c>
      <c r="CR350" s="52">
        <v>298</v>
      </c>
      <c r="CS350" s="52">
        <v>260</v>
      </c>
      <c r="CT350" s="52">
        <v>251</v>
      </c>
      <c r="CU350" s="52">
        <v>210</v>
      </c>
      <c r="CV350" s="52">
        <v>212</v>
      </c>
      <c r="CW350" s="52">
        <v>189</v>
      </c>
      <c r="CX350" s="52">
        <v>140</v>
      </c>
      <c r="CY350" s="52">
        <v>549</v>
      </c>
      <c r="CZ350" s="52">
        <v>384</v>
      </c>
      <c r="DA350" s="52">
        <v>394</v>
      </c>
      <c r="DB350" s="52">
        <v>456</v>
      </c>
      <c r="DC350" s="52">
        <v>453</v>
      </c>
      <c r="DD350" s="52">
        <v>495</v>
      </c>
      <c r="DE350" s="52">
        <v>555</v>
      </c>
      <c r="DF350" s="52">
        <v>487</v>
      </c>
      <c r="DG350" s="52">
        <v>466</v>
      </c>
      <c r="DH350" s="52">
        <v>575</v>
      </c>
      <c r="DI350" s="52">
        <v>601</v>
      </c>
      <c r="DJ350" s="52">
        <v>650</v>
      </c>
      <c r="DK350" s="52">
        <v>592</v>
      </c>
      <c r="DL350" s="52">
        <v>516</v>
      </c>
      <c r="DM350" s="52">
        <v>573</v>
      </c>
      <c r="DN350" s="52">
        <v>599</v>
      </c>
      <c r="DO350" s="52">
        <v>561</v>
      </c>
      <c r="DP350" s="52">
        <v>543</v>
      </c>
      <c r="DQ350" s="52">
        <v>570</v>
      </c>
      <c r="DR350" s="52">
        <v>534</v>
      </c>
      <c r="DS350" s="52">
        <v>483</v>
      </c>
      <c r="DT350" s="52">
        <v>388</v>
      </c>
      <c r="DU350" s="52">
        <v>380</v>
      </c>
      <c r="DV350" s="52">
        <v>408</v>
      </c>
      <c r="DW350" s="52">
        <v>491</v>
      </c>
      <c r="DX350" s="52">
        <v>469</v>
      </c>
      <c r="DY350" s="52">
        <v>466</v>
      </c>
      <c r="DZ350" s="52">
        <v>460</v>
      </c>
      <c r="EA350" s="52">
        <v>436</v>
      </c>
      <c r="EB350" s="52">
        <v>494</v>
      </c>
      <c r="EC350" s="52">
        <v>511</v>
      </c>
      <c r="ED350" s="52">
        <v>528</v>
      </c>
      <c r="EE350" s="52">
        <v>530</v>
      </c>
      <c r="EF350" s="52">
        <v>501</v>
      </c>
      <c r="EG350" s="52">
        <v>563</v>
      </c>
      <c r="EH350" s="52">
        <v>498</v>
      </c>
      <c r="EI350" s="52">
        <v>596</v>
      </c>
      <c r="EJ350" s="52">
        <v>514</v>
      </c>
      <c r="EK350" s="52">
        <v>549</v>
      </c>
      <c r="EL350" s="52">
        <v>613</v>
      </c>
      <c r="EM350" s="52">
        <v>600</v>
      </c>
      <c r="EN350" s="52">
        <v>616</v>
      </c>
      <c r="EO350" s="52">
        <v>680</v>
      </c>
      <c r="EP350" s="52">
        <v>519</v>
      </c>
      <c r="EQ350" s="52">
        <v>599</v>
      </c>
      <c r="ER350" s="52">
        <v>651</v>
      </c>
      <c r="ES350" s="52">
        <v>685</v>
      </c>
      <c r="ET350" s="52">
        <v>678</v>
      </c>
      <c r="EU350" s="52">
        <v>677</v>
      </c>
      <c r="EV350" s="52">
        <v>769</v>
      </c>
      <c r="EW350" s="52">
        <v>793</v>
      </c>
      <c r="EX350" s="52">
        <v>754</v>
      </c>
      <c r="EY350" s="52">
        <v>749</v>
      </c>
      <c r="EZ350" s="52">
        <v>807</v>
      </c>
      <c r="FA350" s="52">
        <v>840</v>
      </c>
      <c r="FB350" s="52">
        <v>739</v>
      </c>
      <c r="FC350" s="52">
        <v>830</v>
      </c>
      <c r="FD350" s="52">
        <v>792</v>
      </c>
      <c r="FE350" s="52">
        <v>814</v>
      </c>
      <c r="FF350" s="52">
        <v>707</v>
      </c>
      <c r="FG350" s="52">
        <v>767</v>
      </c>
      <c r="FH350" s="52">
        <v>693</v>
      </c>
      <c r="FI350" s="52">
        <v>723</v>
      </c>
      <c r="FJ350" s="52">
        <v>655</v>
      </c>
      <c r="FK350" s="52">
        <v>674</v>
      </c>
      <c r="FL350" s="52">
        <v>699</v>
      </c>
      <c r="FM350" s="52">
        <v>722</v>
      </c>
      <c r="FN350" s="52">
        <v>702</v>
      </c>
      <c r="FO350" s="52">
        <v>680</v>
      </c>
      <c r="FP350" s="52">
        <v>692</v>
      </c>
      <c r="FQ350" s="52">
        <v>675</v>
      </c>
      <c r="FR350" s="52">
        <v>710</v>
      </c>
      <c r="FS350" s="52">
        <v>732</v>
      </c>
      <c r="FT350" s="52">
        <v>744</v>
      </c>
      <c r="FU350" s="52">
        <v>891</v>
      </c>
      <c r="FV350" s="52">
        <v>698</v>
      </c>
      <c r="FW350" s="52">
        <v>645</v>
      </c>
      <c r="FX350" s="52">
        <v>643</v>
      </c>
      <c r="FY350" s="52">
        <v>587</v>
      </c>
      <c r="FZ350" s="52">
        <v>517</v>
      </c>
      <c r="GA350" s="52">
        <v>428</v>
      </c>
      <c r="GB350" s="52">
        <v>441</v>
      </c>
      <c r="GC350" s="52">
        <v>472</v>
      </c>
      <c r="GD350" s="52">
        <v>444</v>
      </c>
      <c r="GE350" s="52">
        <v>376</v>
      </c>
      <c r="GF350" s="52">
        <v>395</v>
      </c>
      <c r="GG350" s="52">
        <v>354</v>
      </c>
      <c r="GH350" s="52">
        <v>324</v>
      </c>
      <c r="GI350" s="52">
        <v>272</v>
      </c>
      <c r="GJ350" s="52">
        <v>274</v>
      </c>
      <c r="GK350" s="52">
        <v>238</v>
      </c>
      <c r="GL350" s="53">
        <v>1203</v>
      </c>
    </row>
    <row r="351" spans="1:194" s="1" customFormat="1" hidden="1" x14ac:dyDescent="0.25">
      <c r="A351" s="31" t="s">
        <v>247</v>
      </c>
      <c r="B351" s="1" t="s">
        <v>582</v>
      </c>
      <c r="C351" s="30" t="str">
        <f t="shared" si="114"/>
        <v>LA England - Lewisham</v>
      </c>
      <c r="D351" s="51">
        <f t="shared" si="105"/>
        <v>116372</v>
      </c>
      <c r="E351" s="51">
        <f t="shared" si="106"/>
        <v>120661</v>
      </c>
      <c r="F351" s="52">
        <f t="shared" si="107"/>
        <v>305309</v>
      </c>
      <c r="G351" s="52">
        <f t="shared" si="108"/>
        <v>151473</v>
      </c>
      <c r="H351" s="53">
        <f t="shared" si="109"/>
        <v>153836</v>
      </c>
      <c r="I351" s="53">
        <f t="shared" si="110"/>
        <v>116372</v>
      </c>
      <c r="J351" s="53">
        <f t="shared" si="111"/>
        <v>120661</v>
      </c>
      <c r="K351" s="50">
        <f t="shared" si="112"/>
        <v>35101</v>
      </c>
      <c r="L351" s="51">
        <f t="shared" si="113"/>
        <v>33175</v>
      </c>
      <c r="M351" s="52">
        <v>2141</v>
      </c>
      <c r="N351" s="52">
        <v>2126</v>
      </c>
      <c r="O351" s="52">
        <v>2222</v>
      </c>
      <c r="P351" s="52">
        <v>2139</v>
      </c>
      <c r="Q351" s="52">
        <v>2142</v>
      </c>
      <c r="R351" s="52">
        <v>2055</v>
      </c>
      <c r="S351" s="52">
        <v>2083</v>
      </c>
      <c r="T351" s="52">
        <v>2172</v>
      </c>
      <c r="U351" s="52">
        <v>2101</v>
      </c>
      <c r="V351" s="52">
        <v>2000</v>
      </c>
      <c r="W351" s="52">
        <v>1890</v>
      </c>
      <c r="X351" s="52">
        <v>1820</v>
      </c>
      <c r="Y351" s="52">
        <v>1998</v>
      </c>
      <c r="Z351" s="52">
        <v>1802</v>
      </c>
      <c r="AA351" s="52">
        <v>1700</v>
      </c>
      <c r="AB351" s="52">
        <v>1663</v>
      </c>
      <c r="AC351" s="52">
        <v>1570</v>
      </c>
      <c r="AD351" s="52">
        <v>1477</v>
      </c>
      <c r="AE351" s="52">
        <v>1482</v>
      </c>
      <c r="AF351" s="52">
        <v>1274</v>
      </c>
      <c r="AG351" s="52">
        <v>1388</v>
      </c>
      <c r="AH351" s="52">
        <v>1449</v>
      </c>
      <c r="AI351" s="52">
        <v>1690</v>
      </c>
      <c r="AJ351" s="52">
        <v>2033</v>
      </c>
      <c r="AK351" s="52">
        <v>2218</v>
      </c>
      <c r="AL351" s="52">
        <v>2352</v>
      </c>
      <c r="AM351" s="52">
        <v>2421</v>
      </c>
      <c r="AN351" s="52">
        <v>2570</v>
      </c>
      <c r="AO351" s="52">
        <v>2801</v>
      </c>
      <c r="AP351" s="52">
        <v>2845</v>
      </c>
      <c r="AQ351" s="52">
        <v>2940</v>
      </c>
      <c r="AR351" s="52">
        <v>3184</v>
      </c>
      <c r="AS351" s="52">
        <v>3155</v>
      </c>
      <c r="AT351" s="52">
        <v>3120</v>
      </c>
      <c r="AU351" s="52">
        <v>3093</v>
      </c>
      <c r="AV351" s="52">
        <v>3080</v>
      </c>
      <c r="AW351" s="52">
        <v>3045</v>
      </c>
      <c r="AX351" s="52">
        <v>2990</v>
      </c>
      <c r="AY351" s="52">
        <v>3076</v>
      </c>
      <c r="AZ351" s="52">
        <v>3030</v>
      </c>
      <c r="BA351" s="52">
        <v>2804</v>
      </c>
      <c r="BB351" s="52">
        <v>2923</v>
      </c>
      <c r="BC351" s="52">
        <v>2602</v>
      </c>
      <c r="BD351" s="52">
        <v>2529</v>
      </c>
      <c r="BE351" s="52">
        <v>2362</v>
      </c>
      <c r="BF351" s="52">
        <v>2041</v>
      </c>
      <c r="BG351" s="52">
        <v>2032</v>
      </c>
      <c r="BH351" s="52">
        <v>2158</v>
      </c>
      <c r="BI351" s="52">
        <v>2196</v>
      </c>
      <c r="BJ351" s="52">
        <v>2181</v>
      </c>
      <c r="BK351" s="52">
        <v>2001</v>
      </c>
      <c r="BL351" s="52">
        <v>1979</v>
      </c>
      <c r="BM351" s="52">
        <v>1855</v>
      </c>
      <c r="BN351" s="52">
        <v>1955</v>
      </c>
      <c r="BO351" s="52">
        <v>1879</v>
      </c>
      <c r="BP351" s="52">
        <v>1853</v>
      </c>
      <c r="BQ351" s="52">
        <v>1796</v>
      </c>
      <c r="BR351" s="52">
        <v>1695</v>
      </c>
      <c r="BS351" s="52">
        <v>1670</v>
      </c>
      <c r="BT351" s="52">
        <v>1493</v>
      </c>
      <c r="BU351" s="52">
        <v>1322</v>
      </c>
      <c r="BV351" s="52">
        <v>1317</v>
      </c>
      <c r="BW351" s="52">
        <v>1267</v>
      </c>
      <c r="BX351" s="52">
        <v>1194</v>
      </c>
      <c r="BY351" s="52">
        <v>1089</v>
      </c>
      <c r="BZ351" s="52">
        <v>921</v>
      </c>
      <c r="CA351" s="52">
        <v>888</v>
      </c>
      <c r="CB351" s="52">
        <v>819</v>
      </c>
      <c r="CC351" s="52">
        <v>682</v>
      </c>
      <c r="CD351" s="52">
        <v>813</v>
      </c>
      <c r="CE351" s="52">
        <v>747</v>
      </c>
      <c r="CF351" s="52">
        <v>680</v>
      </c>
      <c r="CG351" s="52">
        <v>756</v>
      </c>
      <c r="CH351" s="52">
        <v>713</v>
      </c>
      <c r="CI351" s="52">
        <v>531</v>
      </c>
      <c r="CJ351" s="52">
        <v>504</v>
      </c>
      <c r="CK351" s="52">
        <v>494</v>
      </c>
      <c r="CL351" s="52">
        <v>437</v>
      </c>
      <c r="CM351" s="52">
        <v>437</v>
      </c>
      <c r="CN351" s="52">
        <v>375</v>
      </c>
      <c r="CO351" s="52">
        <v>399</v>
      </c>
      <c r="CP351" s="52">
        <v>398</v>
      </c>
      <c r="CQ351" s="52">
        <v>350</v>
      </c>
      <c r="CR351" s="52">
        <v>273</v>
      </c>
      <c r="CS351" s="52">
        <v>287</v>
      </c>
      <c r="CT351" s="52">
        <v>255</v>
      </c>
      <c r="CU351" s="52">
        <v>237</v>
      </c>
      <c r="CV351" s="52">
        <v>208</v>
      </c>
      <c r="CW351" s="52">
        <v>153</v>
      </c>
      <c r="CX351" s="52">
        <v>117</v>
      </c>
      <c r="CY351" s="52">
        <v>469</v>
      </c>
      <c r="CZ351" s="52">
        <v>2055</v>
      </c>
      <c r="DA351" s="52">
        <v>2037</v>
      </c>
      <c r="DB351" s="52">
        <v>2069</v>
      </c>
      <c r="DC351" s="52">
        <v>1982</v>
      </c>
      <c r="DD351" s="52">
        <v>1964</v>
      </c>
      <c r="DE351" s="52">
        <v>1947</v>
      </c>
      <c r="DF351" s="52">
        <v>1963</v>
      </c>
      <c r="DG351" s="52">
        <v>2022</v>
      </c>
      <c r="DH351" s="52">
        <v>2068</v>
      </c>
      <c r="DI351" s="52">
        <v>1828</v>
      </c>
      <c r="DJ351" s="52">
        <v>1830</v>
      </c>
      <c r="DK351" s="52">
        <v>1751</v>
      </c>
      <c r="DL351" s="52">
        <v>1710</v>
      </c>
      <c r="DM351" s="52">
        <v>1738</v>
      </c>
      <c r="DN351" s="52">
        <v>1731</v>
      </c>
      <c r="DO351" s="52">
        <v>1555</v>
      </c>
      <c r="DP351" s="52">
        <v>1457</v>
      </c>
      <c r="DQ351" s="52">
        <v>1468</v>
      </c>
      <c r="DR351" s="52">
        <v>1374</v>
      </c>
      <c r="DS351" s="52">
        <v>1292</v>
      </c>
      <c r="DT351" s="52">
        <v>1381</v>
      </c>
      <c r="DU351" s="52">
        <v>1529</v>
      </c>
      <c r="DV351" s="52">
        <v>1823</v>
      </c>
      <c r="DW351" s="52">
        <v>2114</v>
      </c>
      <c r="DX351" s="52">
        <v>2312</v>
      </c>
      <c r="DY351" s="52">
        <v>2523</v>
      </c>
      <c r="DZ351" s="52">
        <v>2486</v>
      </c>
      <c r="EA351" s="52">
        <v>2756</v>
      </c>
      <c r="EB351" s="52">
        <v>2964</v>
      </c>
      <c r="EC351" s="52">
        <v>2938</v>
      </c>
      <c r="ED351" s="52">
        <v>3007</v>
      </c>
      <c r="EE351" s="52">
        <v>3377</v>
      </c>
      <c r="EF351" s="52">
        <v>3109</v>
      </c>
      <c r="EG351" s="52">
        <v>3021</v>
      </c>
      <c r="EH351" s="52">
        <v>3039</v>
      </c>
      <c r="EI351" s="52">
        <v>2956</v>
      </c>
      <c r="EJ351" s="52">
        <v>2909</v>
      </c>
      <c r="EK351" s="52">
        <v>2997</v>
      </c>
      <c r="EL351" s="52">
        <v>2722</v>
      </c>
      <c r="EM351" s="52">
        <v>2793</v>
      </c>
      <c r="EN351" s="52">
        <v>2777</v>
      </c>
      <c r="EO351" s="52">
        <v>2578</v>
      </c>
      <c r="EP351" s="52">
        <v>2403</v>
      </c>
      <c r="EQ351" s="52">
        <v>2271</v>
      </c>
      <c r="ER351" s="52">
        <v>2272</v>
      </c>
      <c r="ES351" s="52">
        <v>2162</v>
      </c>
      <c r="ET351" s="52">
        <v>2100</v>
      </c>
      <c r="EU351" s="52">
        <v>2122</v>
      </c>
      <c r="EV351" s="52">
        <v>2118</v>
      </c>
      <c r="EW351" s="52">
        <v>2131</v>
      </c>
      <c r="EX351" s="52">
        <v>1922</v>
      </c>
      <c r="EY351" s="52">
        <v>2032</v>
      </c>
      <c r="EZ351" s="52">
        <v>1961</v>
      </c>
      <c r="FA351" s="52">
        <v>1894</v>
      </c>
      <c r="FB351" s="52">
        <v>1968</v>
      </c>
      <c r="FC351" s="52">
        <v>1959</v>
      </c>
      <c r="FD351" s="52">
        <v>2026</v>
      </c>
      <c r="FE351" s="52">
        <v>1928</v>
      </c>
      <c r="FF351" s="52">
        <v>1801</v>
      </c>
      <c r="FG351" s="52">
        <v>1569</v>
      </c>
      <c r="FH351" s="52">
        <v>1573</v>
      </c>
      <c r="FI351" s="52">
        <v>1393</v>
      </c>
      <c r="FJ351" s="52">
        <v>1308</v>
      </c>
      <c r="FK351" s="52">
        <v>1338</v>
      </c>
      <c r="FL351" s="52">
        <v>1222</v>
      </c>
      <c r="FM351" s="52">
        <v>1110</v>
      </c>
      <c r="FN351" s="52">
        <v>1090</v>
      </c>
      <c r="FO351" s="52">
        <v>940</v>
      </c>
      <c r="FP351" s="52">
        <v>912</v>
      </c>
      <c r="FQ351" s="52">
        <v>880</v>
      </c>
      <c r="FR351" s="52">
        <v>740</v>
      </c>
      <c r="FS351" s="52">
        <v>815</v>
      </c>
      <c r="FT351" s="52">
        <v>800</v>
      </c>
      <c r="FU351" s="52">
        <v>811</v>
      </c>
      <c r="FV351" s="52">
        <v>652</v>
      </c>
      <c r="FW351" s="52">
        <v>610</v>
      </c>
      <c r="FX351" s="52">
        <v>576</v>
      </c>
      <c r="FY351" s="52">
        <v>595</v>
      </c>
      <c r="FZ351" s="52">
        <v>532</v>
      </c>
      <c r="GA351" s="52">
        <v>485</v>
      </c>
      <c r="GB351" s="52">
        <v>512</v>
      </c>
      <c r="GC351" s="52">
        <v>489</v>
      </c>
      <c r="GD351" s="52">
        <v>502</v>
      </c>
      <c r="GE351" s="52">
        <v>450</v>
      </c>
      <c r="GF351" s="52">
        <v>385</v>
      </c>
      <c r="GG351" s="52">
        <v>384</v>
      </c>
      <c r="GH351" s="52">
        <v>336</v>
      </c>
      <c r="GI351" s="52">
        <v>275</v>
      </c>
      <c r="GJ351" s="52">
        <v>245</v>
      </c>
      <c r="GK351" s="52">
        <v>247</v>
      </c>
      <c r="GL351" s="53">
        <v>1038</v>
      </c>
    </row>
    <row r="352" spans="1:194" s="1" customFormat="1" hidden="1" x14ac:dyDescent="0.25">
      <c r="A352" s="31" t="s">
        <v>247</v>
      </c>
      <c r="B352" s="1" t="s">
        <v>583</v>
      </c>
      <c r="C352" s="30" t="str">
        <f t="shared" si="114"/>
        <v>LA England - Lichfield</v>
      </c>
      <c r="D352" s="51">
        <f t="shared" si="105"/>
        <v>41642</v>
      </c>
      <c r="E352" s="51">
        <f t="shared" si="106"/>
        <v>43712</v>
      </c>
      <c r="F352" s="52">
        <f t="shared" si="107"/>
        <v>105637</v>
      </c>
      <c r="G352" s="52">
        <f t="shared" si="108"/>
        <v>52054</v>
      </c>
      <c r="H352" s="53">
        <f t="shared" si="109"/>
        <v>53583</v>
      </c>
      <c r="I352" s="53">
        <f t="shared" si="110"/>
        <v>41642</v>
      </c>
      <c r="J352" s="53">
        <f t="shared" si="111"/>
        <v>43712</v>
      </c>
      <c r="K352" s="50">
        <f t="shared" si="112"/>
        <v>10412</v>
      </c>
      <c r="L352" s="51">
        <f t="shared" si="113"/>
        <v>9871</v>
      </c>
      <c r="M352" s="52">
        <v>505</v>
      </c>
      <c r="N352" s="52">
        <v>505</v>
      </c>
      <c r="O352" s="52">
        <v>533</v>
      </c>
      <c r="P352" s="52">
        <v>571</v>
      </c>
      <c r="Q352" s="52">
        <v>522</v>
      </c>
      <c r="R352" s="52">
        <v>553</v>
      </c>
      <c r="S352" s="52">
        <v>496</v>
      </c>
      <c r="T352" s="52">
        <v>569</v>
      </c>
      <c r="U352" s="52">
        <v>641</v>
      </c>
      <c r="V352" s="52">
        <v>608</v>
      </c>
      <c r="W352" s="52">
        <v>622</v>
      </c>
      <c r="X352" s="52">
        <v>619</v>
      </c>
      <c r="Y352" s="52">
        <v>648</v>
      </c>
      <c r="Z352" s="52">
        <v>610</v>
      </c>
      <c r="AA352" s="52">
        <v>625</v>
      </c>
      <c r="AB352" s="52">
        <v>588</v>
      </c>
      <c r="AC352" s="52">
        <v>589</v>
      </c>
      <c r="AD352" s="52">
        <v>608</v>
      </c>
      <c r="AE352" s="52">
        <v>576</v>
      </c>
      <c r="AF352" s="52">
        <v>552</v>
      </c>
      <c r="AG352" s="52">
        <v>533</v>
      </c>
      <c r="AH352" s="52">
        <v>558</v>
      </c>
      <c r="AI352" s="52">
        <v>547</v>
      </c>
      <c r="AJ352" s="52">
        <v>561</v>
      </c>
      <c r="AK352" s="52">
        <v>553</v>
      </c>
      <c r="AL352" s="52">
        <v>574</v>
      </c>
      <c r="AM352" s="52">
        <v>557</v>
      </c>
      <c r="AN352" s="52">
        <v>475</v>
      </c>
      <c r="AO352" s="52">
        <v>624</v>
      </c>
      <c r="AP352" s="52">
        <v>569</v>
      </c>
      <c r="AQ352" s="52">
        <v>637</v>
      </c>
      <c r="AR352" s="52">
        <v>529</v>
      </c>
      <c r="AS352" s="52">
        <v>581</v>
      </c>
      <c r="AT352" s="52">
        <v>529</v>
      </c>
      <c r="AU352" s="52">
        <v>585</v>
      </c>
      <c r="AV352" s="52">
        <v>598</v>
      </c>
      <c r="AW352" s="52">
        <v>537</v>
      </c>
      <c r="AX352" s="52">
        <v>512</v>
      </c>
      <c r="AY352" s="52">
        <v>568</v>
      </c>
      <c r="AZ352" s="52">
        <v>556</v>
      </c>
      <c r="BA352" s="52">
        <v>622</v>
      </c>
      <c r="BB352" s="52">
        <v>542</v>
      </c>
      <c r="BC352" s="52">
        <v>544</v>
      </c>
      <c r="BD352" s="52">
        <v>561</v>
      </c>
      <c r="BE352" s="52">
        <v>636</v>
      </c>
      <c r="BF352" s="52">
        <v>661</v>
      </c>
      <c r="BG352" s="52">
        <v>647</v>
      </c>
      <c r="BH352" s="52">
        <v>703</v>
      </c>
      <c r="BI352" s="52">
        <v>758</v>
      </c>
      <c r="BJ352" s="52">
        <v>822</v>
      </c>
      <c r="BK352" s="52">
        <v>772</v>
      </c>
      <c r="BL352" s="52">
        <v>728</v>
      </c>
      <c r="BM352" s="52">
        <v>817</v>
      </c>
      <c r="BN352" s="52">
        <v>756</v>
      </c>
      <c r="BO352" s="52">
        <v>814</v>
      </c>
      <c r="BP352" s="52">
        <v>853</v>
      </c>
      <c r="BQ352" s="52">
        <v>807</v>
      </c>
      <c r="BR352" s="52">
        <v>735</v>
      </c>
      <c r="BS352" s="52">
        <v>761</v>
      </c>
      <c r="BT352" s="52">
        <v>818</v>
      </c>
      <c r="BU352" s="52">
        <v>622</v>
      </c>
      <c r="BV352" s="52">
        <v>666</v>
      </c>
      <c r="BW352" s="52">
        <v>689</v>
      </c>
      <c r="BX352" s="52">
        <v>627</v>
      </c>
      <c r="BY352" s="52">
        <v>645</v>
      </c>
      <c r="BZ352" s="52">
        <v>552</v>
      </c>
      <c r="CA352" s="52">
        <v>594</v>
      </c>
      <c r="CB352" s="52">
        <v>638</v>
      </c>
      <c r="CC352" s="52">
        <v>570</v>
      </c>
      <c r="CD352" s="52">
        <v>591</v>
      </c>
      <c r="CE352" s="52">
        <v>605</v>
      </c>
      <c r="CF352" s="52">
        <v>639</v>
      </c>
      <c r="CG352" s="52">
        <v>738</v>
      </c>
      <c r="CH352" s="52">
        <v>769</v>
      </c>
      <c r="CI352" s="52">
        <v>540</v>
      </c>
      <c r="CJ352" s="52">
        <v>626</v>
      </c>
      <c r="CK352" s="52">
        <v>631</v>
      </c>
      <c r="CL352" s="52">
        <v>541</v>
      </c>
      <c r="CM352" s="52">
        <v>528</v>
      </c>
      <c r="CN352" s="52">
        <v>406</v>
      </c>
      <c r="CO352" s="52">
        <v>385</v>
      </c>
      <c r="CP352" s="52">
        <v>343</v>
      </c>
      <c r="CQ352" s="52">
        <v>346</v>
      </c>
      <c r="CR352" s="52">
        <v>294</v>
      </c>
      <c r="CS352" s="52">
        <v>230</v>
      </c>
      <c r="CT352" s="52">
        <v>214</v>
      </c>
      <c r="CU352" s="52">
        <v>172</v>
      </c>
      <c r="CV352" s="52">
        <v>161</v>
      </c>
      <c r="CW352" s="52">
        <v>139</v>
      </c>
      <c r="CX352" s="52">
        <v>114</v>
      </c>
      <c r="CY352" s="52">
        <v>359</v>
      </c>
      <c r="CZ352" s="52">
        <v>460</v>
      </c>
      <c r="DA352" s="52">
        <v>477</v>
      </c>
      <c r="DB352" s="52">
        <v>519</v>
      </c>
      <c r="DC352" s="52">
        <v>550</v>
      </c>
      <c r="DD352" s="52">
        <v>505</v>
      </c>
      <c r="DE352" s="52">
        <v>528</v>
      </c>
      <c r="DF352" s="52">
        <v>588</v>
      </c>
      <c r="DG352" s="52">
        <v>553</v>
      </c>
      <c r="DH352" s="52">
        <v>584</v>
      </c>
      <c r="DI352" s="52">
        <v>653</v>
      </c>
      <c r="DJ352" s="52">
        <v>577</v>
      </c>
      <c r="DK352" s="52">
        <v>555</v>
      </c>
      <c r="DL352" s="52">
        <v>530</v>
      </c>
      <c r="DM352" s="52">
        <v>581</v>
      </c>
      <c r="DN352" s="52">
        <v>600</v>
      </c>
      <c r="DO352" s="52">
        <v>539</v>
      </c>
      <c r="DP352" s="52">
        <v>549</v>
      </c>
      <c r="DQ352" s="52">
        <v>523</v>
      </c>
      <c r="DR352" s="52">
        <v>523</v>
      </c>
      <c r="DS352" s="52">
        <v>357</v>
      </c>
      <c r="DT352" s="52">
        <v>333</v>
      </c>
      <c r="DU352" s="52">
        <v>432</v>
      </c>
      <c r="DV352" s="52">
        <v>448</v>
      </c>
      <c r="DW352" s="52">
        <v>525</v>
      </c>
      <c r="DX352" s="52">
        <v>511</v>
      </c>
      <c r="DY352" s="52">
        <v>582</v>
      </c>
      <c r="DZ352" s="52">
        <v>576</v>
      </c>
      <c r="EA352" s="52">
        <v>637</v>
      </c>
      <c r="EB352" s="52">
        <v>588</v>
      </c>
      <c r="EC352" s="52">
        <v>552</v>
      </c>
      <c r="ED352" s="52">
        <v>523</v>
      </c>
      <c r="EE352" s="52">
        <v>658</v>
      </c>
      <c r="EF352" s="52">
        <v>573</v>
      </c>
      <c r="EG352" s="52">
        <v>588</v>
      </c>
      <c r="EH352" s="52">
        <v>591</v>
      </c>
      <c r="EI352" s="52">
        <v>612</v>
      </c>
      <c r="EJ352" s="52">
        <v>652</v>
      </c>
      <c r="EK352" s="52">
        <v>583</v>
      </c>
      <c r="EL352" s="52">
        <v>604</v>
      </c>
      <c r="EM352" s="52">
        <v>608</v>
      </c>
      <c r="EN352" s="52">
        <v>655</v>
      </c>
      <c r="EO352" s="52">
        <v>664</v>
      </c>
      <c r="EP352" s="52">
        <v>649</v>
      </c>
      <c r="EQ352" s="52">
        <v>601</v>
      </c>
      <c r="ER352" s="52">
        <v>611</v>
      </c>
      <c r="ES352" s="52">
        <v>679</v>
      </c>
      <c r="ET352" s="52">
        <v>672</v>
      </c>
      <c r="EU352" s="52">
        <v>657</v>
      </c>
      <c r="EV352" s="52">
        <v>807</v>
      </c>
      <c r="EW352" s="52">
        <v>789</v>
      </c>
      <c r="EX352" s="52">
        <v>767</v>
      </c>
      <c r="EY352" s="52">
        <v>838</v>
      </c>
      <c r="EZ352" s="52">
        <v>801</v>
      </c>
      <c r="FA352" s="52">
        <v>788</v>
      </c>
      <c r="FB352" s="52">
        <v>797</v>
      </c>
      <c r="FC352" s="52">
        <v>859</v>
      </c>
      <c r="FD352" s="52">
        <v>813</v>
      </c>
      <c r="FE352" s="52">
        <v>744</v>
      </c>
      <c r="FF352" s="52">
        <v>786</v>
      </c>
      <c r="FG352" s="52">
        <v>712</v>
      </c>
      <c r="FH352" s="52">
        <v>685</v>
      </c>
      <c r="FI352" s="52">
        <v>679</v>
      </c>
      <c r="FJ352" s="52">
        <v>700</v>
      </c>
      <c r="FK352" s="52">
        <v>643</v>
      </c>
      <c r="FL352" s="52">
        <v>623</v>
      </c>
      <c r="FM352" s="52">
        <v>618</v>
      </c>
      <c r="FN352" s="52">
        <v>685</v>
      </c>
      <c r="FO352" s="52">
        <v>643</v>
      </c>
      <c r="FP352" s="52">
        <v>602</v>
      </c>
      <c r="FQ352" s="52">
        <v>637</v>
      </c>
      <c r="FR352" s="52">
        <v>648</v>
      </c>
      <c r="FS352" s="52">
        <v>673</v>
      </c>
      <c r="FT352" s="52">
        <v>808</v>
      </c>
      <c r="FU352" s="52">
        <v>846</v>
      </c>
      <c r="FV352" s="52">
        <v>663</v>
      </c>
      <c r="FW352" s="52">
        <v>735</v>
      </c>
      <c r="FX352" s="52">
        <v>659</v>
      </c>
      <c r="FY352" s="52">
        <v>606</v>
      </c>
      <c r="FZ352" s="52">
        <v>525</v>
      </c>
      <c r="GA352" s="52">
        <v>497</v>
      </c>
      <c r="GB352" s="52">
        <v>458</v>
      </c>
      <c r="GC352" s="52">
        <v>432</v>
      </c>
      <c r="GD352" s="52">
        <v>383</v>
      </c>
      <c r="GE352" s="52">
        <v>364</v>
      </c>
      <c r="GF352" s="52">
        <v>287</v>
      </c>
      <c r="GG352" s="52">
        <v>284</v>
      </c>
      <c r="GH352" s="52">
        <v>258</v>
      </c>
      <c r="GI352" s="52">
        <v>233</v>
      </c>
      <c r="GJ352" s="52">
        <v>193</v>
      </c>
      <c r="GK352" s="52">
        <v>160</v>
      </c>
      <c r="GL352" s="53">
        <v>740</v>
      </c>
    </row>
    <row r="353" spans="1:194" s="1" customFormat="1" hidden="1" x14ac:dyDescent="0.25">
      <c r="A353" s="31" t="s">
        <v>247</v>
      </c>
      <c r="B353" s="1" t="s">
        <v>584</v>
      </c>
      <c r="C353" s="30" t="str">
        <f t="shared" si="114"/>
        <v>LA England - Lincoln</v>
      </c>
      <c r="D353" s="51">
        <f t="shared" si="105"/>
        <v>40538</v>
      </c>
      <c r="E353" s="51">
        <f t="shared" si="106"/>
        <v>41304</v>
      </c>
      <c r="F353" s="52">
        <f t="shared" si="107"/>
        <v>100049</v>
      </c>
      <c r="G353" s="52">
        <f t="shared" si="108"/>
        <v>50031</v>
      </c>
      <c r="H353" s="53">
        <f t="shared" si="109"/>
        <v>50018</v>
      </c>
      <c r="I353" s="53">
        <f t="shared" si="110"/>
        <v>40538</v>
      </c>
      <c r="J353" s="53">
        <f t="shared" si="111"/>
        <v>41304</v>
      </c>
      <c r="K353" s="50">
        <f t="shared" si="112"/>
        <v>9493</v>
      </c>
      <c r="L353" s="51">
        <f t="shared" si="113"/>
        <v>8714</v>
      </c>
      <c r="M353" s="52">
        <v>557</v>
      </c>
      <c r="N353" s="52">
        <v>542</v>
      </c>
      <c r="O353" s="52">
        <v>572</v>
      </c>
      <c r="P353" s="52">
        <v>561</v>
      </c>
      <c r="Q353" s="52">
        <v>586</v>
      </c>
      <c r="R353" s="52">
        <v>587</v>
      </c>
      <c r="S353" s="52">
        <v>547</v>
      </c>
      <c r="T353" s="52">
        <v>535</v>
      </c>
      <c r="U353" s="52">
        <v>588</v>
      </c>
      <c r="V353" s="52">
        <v>552</v>
      </c>
      <c r="W353" s="52">
        <v>521</v>
      </c>
      <c r="X353" s="52">
        <v>554</v>
      </c>
      <c r="Y353" s="52">
        <v>513</v>
      </c>
      <c r="Z353" s="52">
        <v>504</v>
      </c>
      <c r="AA353" s="52">
        <v>477</v>
      </c>
      <c r="AB353" s="52">
        <v>414</v>
      </c>
      <c r="AC353" s="52">
        <v>441</v>
      </c>
      <c r="AD353" s="52">
        <v>442</v>
      </c>
      <c r="AE353" s="52">
        <v>692</v>
      </c>
      <c r="AF353" s="52">
        <v>1801</v>
      </c>
      <c r="AG353" s="52">
        <v>2104</v>
      </c>
      <c r="AH353" s="52">
        <v>1752</v>
      </c>
      <c r="AI353" s="52">
        <v>1272</v>
      </c>
      <c r="AJ353" s="52">
        <v>1081</v>
      </c>
      <c r="AK353" s="52">
        <v>927</v>
      </c>
      <c r="AL353" s="52">
        <v>816</v>
      </c>
      <c r="AM353" s="52">
        <v>948</v>
      </c>
      <c r="AN353" s="52">
        <v>891</v>
      </c>
      <c r="AO353" s="52">
        <v>813</v>
      </c>
      <c r="AP353" s="52">
        <v>859</v>
      </c>
      <c r="AQ353" s="52">
        <v>807</v>
      </c>
      <c r="AR353" s="52">
        <v>680</v>
      </c>
      <c r="AS353" s="52">
        <v>697</v>
      </c>
      <c r="AT353" s="52">
        <v>701</v>
      </c>
      <c r="AU353" s="52">
        <v>696</v>
      </c>
      <c r="AV353" s="52">
        <v>739</v>
      </c>
      <c r="AW353" s="52">
        <v>605</v>
      </c>
      <c r="AX353" s="52">
        <v>603</v>
      </c>
      <c r="AY353" s="52">
        <v>655</v>
      </c>
      <c r="AZ353" s="52">
        <v>542</v>
      </c>
      <c r="BA353" s="52">
        <v>586</v>
      </c>
      <c r="BB353" s="52">
        <v>504</v>
      </c>
      <c r="BC353" s="52">
        <v>503</v>
      </c>
      <c r="BD353" s="52">
        <v>459</v>
      </c>
      <c r="BE353" s="52">
        <v>509</v>
      </c>
      <c r="BF353" s="52">
        <v>516</v>
      </c>
      <c r="BG353" s="52">
        <v>494</v>
      </c>
      <c r="BH353" s="52">
        <v>549</v>
      </c>
      <c r="BI353" s="52">
        <v>518</v>
      </c>
      <c r="BJ353" s="52">
        <v>539</v>
      </c>
      <c r="BK353" s="52">
        <v>522</v>
      </c>
      <c r="BL353" s="52">
        <v>501</v>
      </c>
      <c r="BM353" s="52">
        <v>559</v>
      </c>
      <c r="BN353" s="52">
        <v>585</v>
      </c>
      <c r="BO353" s="52">
        <v>522</v>
      </c>
      <c r="BP353" s="52">
        <v>545</v>
      </c>
      <c r="BQ353" s="52">
        <v>571</v>
      </c>
      <c r="BR353" s="52">
        <v>571</v>
      </c>
      <c r="BS353" s="52">
        <v>564</v>
      </c>
      <c r="BT353" s="52">
        <v>570</v>
      </c>
      <c r="BU353" s="52">
        <v>510</v>
      </c>
      <c r="BV353" s="52">
        <v>487</v>
      </c>
      <c r="BW353" s="52">
        <v>382</v>
      </c>
      <c r="BX353" s="52">
        <v>446</v>
      </c>
      <c r="BY353" s="52">
        <v>452</v>
      </c>
      <c r="BZ353" s="52">
        <v>386</v>
      </c>
      <c r="CA353" s="52">
        <v>393</v>
      </c>
      <c r="CB353" s="52">
        <v>401</v>
      </c>
      <c r="CC353" s="52">
        <v>416</v>
      </c>
      <c r="CD353" s="52">
        <v>404</v>
      </c>
      <c r="CE353" s="52">
        <v>384</v>
      </c>
      <c r="CF353" s="52">
        <v>386</v>
      </c>
      <c r="CG353" s="52">
        <v>431</v>
      </c>
      <c r="CH353" s="52">
        <v>399</v>
      </c>
      <c r="CI353" s="52">
        <v>336</v>
      </c>
      <c r="CJ353" s="52">
        <v>297</v>
      </c>
      <c r="CK353" s="52">
        <v>299</v>
      </c>
      <c r="CL353" s="52">
        <v>290</v>
      </c>
      <c r="CM353" s="52">
        <v>211</v>
      </c>
      <c r="CN353" s="52">
        <v>211</v>
      </c>
      <c r="CO353" s="52">
        <v>219</v>
      </c>
      <c r="CP353" s="52">
        <v>203</v>
      </c>
      <c r="CQ353" s="52">
        <v>150</v>
      </c>
      <c r="CR353" s="52">
        <v>147</v>
      </c>
      <c r="CS353" s="52">
        <v>165</v>
      </c>
      <c r="CT353" s="52">
        <v>126</v>
      </c>
      <c r="CU353" s="52">
        <v>118</v>
      </c>
      <c r="CV353" s="52">
        <v>90</v>
      </c>
      <c r="CW353" s="52">
        <v>101</v>
      </c>
      <c r="CX353" s="52">
        <v>73</v>
      </c>
      <c r="CY353" s="52">
        <v>257</v>
      </c>
      <c r="CZ353" s="52">
        <v>471</v>
      </c>
      <c r="DA353" s="52">
        <v>496</v>
      </c>
      <c r="DB353" s="52">
        <v>489</v>
      </c>
      <c r="DC353" s="52">
        <v>479</v>
      </c>
      <c r="DD353" s="52">
        <v>557</v>
      </c>
      <c r="DE353" s="52">
        <v>583</v>
      </c>
      <c r="DF353" s="52">
        <v>535</v>
      </c>
      <c r="DG353" s="52">
        <v>536</v>
      </c>
      <c r="DH353" s="52">
        <v>538</v>
      </c>
      <c r="DI353" s="52">
        <v>476</v>
      </c>
      <c r="DJ353" s="52">
        <v>439</v>
      </c>
      <c r="DK353" s="52">
        <v>479</v>
      </c>
      <c r="DL353" s="52">
        <v>430</v>
      </c>
      <c r="DM353" s="52">
        <v>458</v>
      </c>
      <c r="DN353" s="52">
        <v>457</v>
      </c>
      <c r="DO353" s="52">
        <v>437</v>
      </c>
      <c r="DP353" s="52">
        <v>431</v>
      </c>
      <c r="DQ353" s="52">
        <v>423</v>
      </c>
      <c r="DR353" s="52">
        <v>716</v>
      </c>
      <c r="DS353" s="52">
        <v>2216</v>
      </c>
      <c r="DT353" s="52">
        <v>2508</v>
      </c>
      <c r="DU353" s="52">
        <v>2043</v>
      </c>
      <c r="DV353" s="52">
        <v>1184</v>
      </c>
      <c r="DW353" s="52">
        <v>834</v>
      </c>
      <c r="DX353" s="52">
        <v>642</v>
      </c>
      <c r="DY353" s="52">
        <v>592</v>
      </c>
      <c r="DZ353" s="52">
        <v>734</v>
      </c>
      <c r="EA353" s="52">
        <v>813</v>
      </c>
      <c r="EB353" s="52">
        <v>712</v>
      </c>
      <c r="EC353" s="52">
        <v>695</v>
      </c>
      <c r="ED353" s="52">
        <v>683</v>
      </c>
      <c r="EE353" s="52">
        <v>564</v>
      </c>
      <c r="EF353" s="52">
        <v>625</v>
      </c>
      <c r="EG353" s="52">
        <v>538</v>
      </c>
      <c r="EH353" s="52">
        <v>598</v>
      </c>
      <c r="EI353" s="52">
        <v>611</v>
      </c>
      <c r="EJ353" s="52">
        <v>589</v>
      </c>
      <c r="EK353" s="52">
        <v>533</v>
      </c>
      <c r="EL353" s="52">
        <v>584</v>
      </c>
      <c r="EM353" s="52">
        <v>626</v>
      </c>
      <c r="EN353" s="52">
        <v>563</v>
      </c>
      <c r="EO353" s="52">
        <v>539</v>
      </c>
      <c r="EP353" s="52">
        <v>487</v>
      </c>
      <c r="EQ353" s="52">
        <v>461</v>
      </c>
      <c r="ER353" s="52">
        <v>442</v>
      </c>
      <c r="ES353" s="52">
        <v>429</v>
      </c>
      <c r="ET353" s="52">
        <v>504</v>
      </c>
      <c r="EU353" s="52">
        <v>497</v>
      </c>
      <c r="EV353" s="52">
        <v>510</v>
      </c>
      <c r="EW353" s="52">
        <v>549</v>
      </c>
      <c r="EX353" s="52">
        <v>543</v>
      </c>
      <c r="EY353" s="52">
        <v>563</v>
      </c>
      <c r="EZ353" s="52">
        <v>517</v>
      </c>
      <c r="FA353" s="52">
        <v>576</v>
      </c>
      <c r="FB353" s="52">
        <v>621</v>
      </c>
      <c r="FC353" s="52">
        <v>604</v>
      </c>
      <c r="FD353" s="52">
        <v>585</v>
      </c>
      <c r="FE353" s="52">
        <v>633</v>
      </c>
      <c r="FF353" s="52">
        <v>601</v>
      </c>
      <c r="FG353" s="52">
        <v>575</v>
      </c>
      <c r="FH353" s="52">
        <v>545</v>
      </c>
      <c r="FI353" s="52">
        <v>470</v>
      </c>
      <c r="FJ353" s="52">
        <v>540</v>
      </c>
      <c r="FK353" s="52">
        <v>447</v>
      </c>
      <c r="FL353" s="52">
        <v>440</v>
      </c>
      <c r="FM353" s="52">
        <v>422</v>
      </c>
      <c r="FN353" s="52">
        <v>450</v>
      </c>
      <c r="FO353" s="52">
        <v>438</v>
      </c>
      <c r="FP353" s="52">
        <v>415</v>
      </c>
      <c r="FQ353" s="52">
        <v>431</v>
      </c>
      <c r="FR353" s="52">
        <v>442</v>
      </c>
      <c r="FS353" s="52">
        <v>420</v>
      </c>
      <c r="FT353" s="52">
        <v>421</v>
      </c>
      <c r="FU353" s="52">
        <v>442</v>
      </c>
      <c r="FV353" s="52">
        <v>366</v>
      </c>
      <c r="FW353" s="52">
        <v>350</v>
      </c>
      <c r="FX353" s="52">
        <v>336</v>
      </c>
      <c r="FY353" s="52">
        <v>314</v>
      </c>
      <c r="FZ353" s="52">
        <v>242</v>
      </c>
      <c r="GA353" s="52">
        <v>227</v>
      </c>
      <c r="GB353" s="52">
        <v>234</v>
      </c>
      <c r="GC353" s="52">
        <v>241</v>
      </c>
      <c r="GD353" s="52">
        <v>257</v>
      </c>
      <c r="GE353" s="52">
        <v>217</v>
      </c>
      <c r="GF353" s="52">
        <v>233</v>
      </c>
      <c r="GG353" s="52">
        <v>217</v>
      </c>
      <c r="GH353" s="52">
        <v>185</v>
      </c>
      <c r="GI353" s="52">
        <v>162</v>
      </c>
      <c r="GJ353" s="52">
        <v>166</v>
      </c>
      <c r="GK353" s="52">
        <v>150</v>
      </c>
      <c r="GL353" s="53">
        <v>645</v>
      </c>
    </row>
    <row r="354" spans="1:194" s="1" customFormat="1" hidden="1" x14ac:dyDescent="0.25">
      <c r="A354" s="31" t="s">
        <v>247</v>
      </c>
      <c r="B354" s="1" t="s">
        <v>585</v>
      </c>
      <c r="C354" s="30" t="str">
        <f t="shared" si="114"/>
        <v>LA England - Liverpool</v>
      </c>
      <c r="D354" s="51">
        <f t="shared" si="105"/>
        <v>200678</v>
      </c>
      <c r="E354" s="51">
        <f t="shared" si="106"/>
        <v>203052</v>
      </c>
      <c r="F354" s="52">
        <f t="shared" si="107"/>
        <v>500474</v>
      </c>
      <c r="G354" s="52">
        <f t="shared" si="108"/>
        <v>250396</v>
      </c>
      <c r="H354" s="53">
        <f t="shared" si="109"/>
        <v>250078</v>
      </c>
      <c r="I354" s="53">
        <f t="shared" si="110"/>
        <v>200678</v>
      </c>
      <c r="J354" s="53">
        <f t="shared" si="111"/>
        <v>203052</v>
      </c>
      <c r="K354" s="50">
        <f t="shared" si="112"/>
        <v>49718</v>
      </c>
      <c r="L354" s="51">
        <f t="shared" si="113"/>
        <v>47026</v>
      </c>
      <c r="M354" s="52">
        <v>2743</v>
      </c>
      <c r="N354" s="52">
        <v>2932</v>
      </c>
      <c r="O354" s="52">
        <v>3041</v>
      </c>
      <c r="P354" s="52">
        <v>3080</v>
      </c>
      <c r="Q354" s="52">
        <v>3080</v>
      </c>
      <c r="R354" s="52">
        <v>3045</v>
      </c>
      <c r="S354" s="52">
        <v>2954</v>
      </c>
      <c r="T354" s="52">
        <v>2839</v>
      </c>
      <c r="U354" s="52">
        <v>2996</v>
      </c>
      <c r="V354" s="52">
        <v>2816</v>
      </c>
      <c r="W354" s="52">
        <v>2679</v>
      </c>
      <c r="X354" s="52">
        <v>2668</v>
      </c>
      <c r="Y354" s="52">
        <v>2607</v>
      </c>
      <c r="Z354" s="52">
        <v>2634</v>
      </c>
      <c r="AA354" s="52">
        <v>2538</v>
      </c>
      <c r="AB354" s="52">
        <v>2354</v>
      </c>
      <c r="AC354" s="52">
        <v>2337</v>
      </c>
      <c r="AD354" s="52">
        <v>2375</v>
      </c>
      <c r="AE354" s="52">
        <v>2746</v>
      </c>
      <c r="AF354" s="52">
        <v>4841</v>
      </c>
      <c r="AG354" s="52">
        <v>5734</v>
      </c>
      <c r="AH354" s="52">
        <v>5807</v>
      </c>
      <c r="AI354" s="52">
        <v>5243</v>
      </c>
      <c r="AJ354" s="52">
        <v>4784</v>
      </c>
      <c r="AK354" s="52">
        <v>4621</v>
      </c>
      <c r="AL354" s="52">
        <v>4393</v>
      </c>
      <c r="AM354" s="52">
        <v>4349</v>
      </c>
      <c r="AN354" s="52">
        <v>4679</v>
      </c>
      <c r="AO354" s="52">
        <v>4792</v>
      </c>
      <c r="AP354" s="52">
        <v>5071</v>
      </c>
      <c r="AQ354" s="52">
        <v>5026</v>
      </c>
      <c r="AR354" s="52">
        <v>4638</v>
      </c>
      <c r="AS354" s="52">
        <v>4103</v>
      </c>
      <c r="AT354" s="52">
        <v>3897</v>
      </c>
      <c r="AU354" s="52">
        <v>4149</v>
      </c>
      <c r="AV354" s="52">
        <v>4171</v>
      </c>
      <c r="AW354" s="52">
        <v>3909</v>
      </c>
      <c r="AX354" s="52">
        <v>3562</v>
      </c>
      <c r="AY354" s="52">
        <v>3610</v>
      </c>
      <c r="AZ354" s="52">
        <v>3479</v>
      </c>
      <c r="BA354" s="52">
        <v>3394</v>
      </c>
      <c r="BB354" s="52">
        <v>3253</v>
      </c>
      <c r="BC354" s="52">
        <v>2986</v>
      </c>
      <c r="BD354" s="52">
        <v>2705</v>
      </c>
      <c r="BE354" s="52">
        <v>2629</v>
      </c>
      <c r="BF354" s="52">
        <v>2524</v>
      </c>
      <c r="BG354" s="52">
        <v>2407</v>
      </c>
      <c r="BH354" s="52">
        <v>2627</v>
      </c>
      <c r="BI354" s="52">
        <v>2743</v>
      </c>
      <c r="BJ354" s="52">
        <v>2944</v>
      </c>
      <c r="BK354" s="52">
        <v>2909</v>
      </c>
      <c r="BL354" s="52">
        <v>2991</v>
      </c>
      <c r="BM354" s="52">
        <v>2805</v>
      </c>
      <c r="BN354" s="52">
        <v>2914</v>
      </c>
      <c r="BO354" s="52">
        <v>2623</v>
      </c>
      <c r="BP354" s="52">
        <v>2769</v>
      </c>
      <c r="BQ354" s="52">
        <v>2836</v>
      </c>
      <c r="BR354" s="52">
        <v>2947</v>
      </c>
      <c r="BS354" s="52">
        <v>2888</v>
      </c>
      <c r="BT354" s="52">
        <v>2703</v>
      </c>
      <c r="BU354" s="52">
        <v>2667</v>
      </c>
      <c r="BV354" s="52">
        <v>2552</v>
      </c>
      <c r="BW354" s="52">
        <v>2597</v>
      </c>
      <c r="BX354" s="52">
        <v>2436</v>
      </c>
      <c r="BY354" s="52">
        <v>2435</v>
      </c>
      <c r="BZ354" s="52">
        <v>2202</v>
      </c>
      <c r="CA354" s="52">
        <v>2165</v>
      </c>
      <c r="CB354" s="52">
        <v>2105</v>
      </c>
      <c r="CC354" s="52">
        <v>2112</v>
      </c>
      <c r="CD354" s="52">
        <v>2069</v>
      </c>
      <c r="CE354" s="52">
        <v>1924</v>
      </c>
      <c r="CF354" s="52">
        <v>1914</v>
      </c>
      <c r="CG354" s="52">
        <v>1947</v>
      </c>
      <c r="CH354" s="52">
        <v>2088</v>
      </c>
      <c r="CI354" s="52">
        <v>1582</v>
      </c>
      <c r="CJ354" s="52">
        <v>1303</v>
      </c>
      <c r="CK354" s="52">
        <v>1350</v>
      </c>
      <c r="CL354" s="52">
        <v>1233</v>
      </c>
      <c r="CM354" s="52">
        <v>1033</v>
      </c>
      <c r="CN354" s="52">
        <v>978</v>
      </c>
      <c r="CO354" s="52">
        <v>981</v>
      </c>
      <c r="CP354" s="52">
        <v>1004</v>
      </c>
      <c r="CQ354" s="52">
        <v>893</v>
      </c>
      <c r="CR354" s="52">
        <v>770</v>
      </c>
      <c r="CS354" s="52">
        <v>771</v>
      </c>
      <c r="CT354" s="52">
        <v>621</v>
      </c>
      <c r="CU354" s="52">
        <v>549</v>
      </c>
      <c r="CV354" s="52">
        <v>471</v>
      </c>
      <c r="CW354" s="52">
        <v>399</v>
      </c>
      <c r="CX354" s="52">
        <v>295</v>
      </c>
      <c r="CY354" s="52">
        <v>1031</v>
      </c>
      <c r="CZ354" s="52">
        <v>2603</v>
      </c>
      <c r="DA354" s="52">
        <v>2778</v>
      </c>
      <c r="DB354" s="52">
        <v>2867</v>
      </c>
      <c r="DC354" s="52">
        <v>2878</v>
      </c>
      <c r="DD354" s="52">
        <v>2834</v>
      </c>
      <c r="DE354" s="52">
        <v>2853</v>
      </c>
      <c r="DF354" s="52">
        <v>2855</v>
      </c>
      <c r="DG354" s="52">
        <v>2776</v>
      </c>
      <c r="DH354" s="52">
        <v>2960</v>
      </c>
      <c r="DI354" s="52">
        <v>2631</v>
      </c>
      <c r="DJ354" s="52">
        <v>2466</v>
      </c>
      <c r="DK354" s="52">
        <v>2562</v>
      </c>
      <c r="DL354" s="52">
        <v>2556</v>
      </c>
      <c r="DM354" s="52">
        <v>2435</v>
      </c>
      <c r="DN354" s="52">
        <v>2306</v>
      </c>
      <c r="DO354" s="52">
        <v>2176</v>
      </c>
      <c r="DP354" s="52">
        <v>2217</v>
      </c>
      <c r="DQ354" s="52">
        <v>2273</v>
      </c>
      <c r="DR354" s="52">
        <v>2759</v>
      </c>
      <c r="DS354" s="52">
        <v>5962</v>
      </c>
      <c r="DT354" s="52">
        <v>6791</v>
      </c>
      <c r="DU354" s="52">
        <v>6543</v>
      </c>
      <c r="DV354" s="52">
        <v>5206</v>
      </c>
      <c r="DW354" s="52">
        <v>4423</v>
      </c>
      <c r="DX354" s="52">
        <v>4015</v>
      </c>
      <c r="DY354" s="52">
        <v>4075</v>
      </c>
      <c r="DZ354" s="52">
        <v>4287</v>
      </c>
      <c r="EA354" s="52">
        <v>4417</v>
      </c>
      <c r="EB354" s="52">
        <v>4524</v>
      </c>
      <c r="EC354" s="52">
        <v>4692</v>
      </c>
      <c r="ED354" s="52">
        <v>4208</v>
      </c>
      <c r="EE354" s="52">
        <v>3935</v>
      </c>
      <c r="EF354" s="52">
        <v>3605</v>
      </c>
      <c r="EG354" s="52">
        <v>3426</v>
      </c>
      <c r="EH354" s="52">
        <v>3530</v>
      </c>
      <c r="EI354" s="52">
        <v>3433</v>
      </c>
      <c r="EJ354" s="52">
        <v>3104</v>
      </c>
      <c r="EK354" s="52">
        <v>3320</v>
      </c>
      <c r="EL354" s="52">
        <v>2986</v>
      </c>
      <c r="EM354" s="52">
        <v>3033</v>
      </c>
      <c r="EN354" s="52">
        <v>3107</v>
      </c>
      <c r="EO354" s="52">
        <v>2742</v>
      </c>
      <c r="EP354" s="52">
        <v>2514</v>
      </c>
      <c r="EQ354" s="52">
        <v>2452</v>
      </c>
      <c r="ER354" s="52">
        <v>2541</v>
      </c>
      <c r="ES354" s="52">
        <v>2513</v>
      </c>
      <c r="ET354" s="52">
        <v>2484</v>
      </c>
      <c r="EU354" s="52">
        <v>2574</v>
      </c>
      <c r="EV354" s="52">
        <v>2751</v>
      </c>
      <c r="EW354" s="52">
        <v>2913</v>
      </c>
      <c r="EX354" s="52">
        <v>2878</v>
      </c>
      <c r="EY354" s="52">
        <v>2896</v>
      </c>
      <c r="EZ354" s="52">
        <v>2891</v>
      </c>
      <c r="FA354" s="52">
        <v>2985</v>
      </c>
      <c r="FB354" s="52">
        <v>3147</v>
      </c>
      <c r="FC354" s="52">
        <v>3215</v>
      </c>
      <c r="FD354" s="52">
        <v>3182</v>
      </c>
      <c r="FE354" s="52">
        <v>3202</v>
      </c>
      <c r="FF354" s="52">
        <v>3145</v>
      </c>
      <c r="FG354" s="52">
        <v>3021</v>
      </c>
      <c r="FH354" s="52">
        <v>2867</v>
      </c>
      <c r="FI354" s="52">
        <v>2839</v>
      </c>
      <c r="FJ354" s="52">
        <v>2689</v>
      </c>
      <c r="FK354" s="52">
        <v>2712</v>
      </c>
      <c r="FL354" s="52">
        <v>2509</v>
      </c>
      <c r="FM354" s="52">
        <v>2329</v>
      </c>
      <c r="FN354" s="52">
        <v>2324</v>
      </c>
      <c r="FO354" s="52">
        <v>2209</v>
      </c>
      <c r="FP354" s="52">
        <v>2215</v>
      </c>
      <c r="FQ354" s="52">
        <v>2054</v>
      </c>
      <c r="FR354" s="52">
        <v>2119</v>
      </c>
      <c r="FS354" s="52">
        <v>2019</v>
      </c>
      <c r="FT354" s="52">
        <v>2123</v>
      </c>
      <c r="FU354" s="52">
        <v>2187</v>
      </c>
      <c r="FV354" s="52">
        <v>1661</v>
      </c>
      <c r="FW354" s="52">
        <v>1464</v>
      </c>
      <c r="FX354" s="52">
        <v>1511</v>
      </c>
      <c r="FY354" s="52">
        <v>1476</v>
      </c>
      <c r="FZ354" s="52">
        <v>1251</v>
      </c>
      <c r="GA354" s="52">
        <v>1283</v>
      </c>
      <c r="GB354" s="52">
        <v>1242</v>
      </c>
      <c r="GC354" s="52">
        <v>1269</v>
      </c>
      <c r="GD354" s="52">
        <v>1149</v>
      </c>
      <c r="GE354" s="52">
        <v>1103</v>
      </c>
      <c r="GF354" s="52">
        <v>1091</v>
      </c>
      <c r="GG354" s="52">
        <v>994</v>
      </c>
      <c r="GH354" s="52">
        <v>829</v>
      </c>
      <c r="GI354" s="52">
        <v>762</v>
      </c>
      <c r="GJ354" s="52">
        <v>678</v>
      </c>
      <c r="GK354" s="52">
        <v>584</v>
      </c>
      <c r="GL354" s="53">
        <v>2083</v>
      </c>
    </row>
    <row r="355" spans="1:194" s="1" customFormat="1" hidden="1" x14ac:dyDescent="0.25">
      <c r="A355" s="31" t="s">
        <v>247</v>
      </c>
      <c r="B355" s="1" t="s">
        <v>586</v>
      </c>
      <c r="C355" s="30" t="str">
        <f t="shared" si="114"/>
        <v>LA England - Luton</v>
      </c>
      <c r="D355" s="51">
        <f t="shared" si="105"/>
        <v>79023</v>
      </c>
      <c r="E355" s="51">
        <f t="shared" si="106"/>
        <v>76431</v>
      </c>
      <c r="F355" s="52">
        <f t="shared" si="107"/>
        <v>213528</v>
      </c>
      <c r="G355" s="52">
        <f t="shared" si="108"/>
        <v>108914</v>
      </c>
      <c r="H355" s="53">
        <f t="shared" si="109"/>
        <v>104614</v>
      </c>
      <c r="I355" s="53">
        <f t="shared" si="110"/>
        <v>79023</v>
      </c>
      <c r="J355" s="53">
        <f t="shared" si="111"/>
        <v>76431</v>
      </c>
      <c r="K355" s="50">
        <f t="shared" si="112"/>
        <v>29891</v>
      </c>
      <c r="L355" s="51">
        <f t="shared" si="113"/>
        <v>28183</v>
      </c>
      <c r="M355" s="52">
        <v>1662</v>
      </c>
      <c r="N355" s="52">
        <v>1696</v>
      </c>
      <c r="O355" s="52">
        <v>1660</v>
      </c>
      <c r="P355" s="52">
        <v>1870</v>
      </c>
      <c r="Q355" s="52">
        <v>1773</v>
      </c>
      <c r="R355" s="52">
        <v>1821</v>
      </c>
      <c r="S355" s="52">
        <v>1879</v>
      </c>
      <c r="T355" s="52">
        <v>1816</v>
      </c>
      <c r="U355" s="52">
        <v>1816</v>
      </c>
      <c r="V355" s="52">
        <v>1713</v>
      </c>
      <c r="W355" s="52">
        <v>1612</v>
      </c>
      <c r="X355" s="52">
        <v>1591</v>
      </c>
      <c r="Y355" s="52">
        <v>1648</v>
      </c>
      <c r="Z355" s="52">
        <v>1584</v>
      </c>
      <c r="AA355" s="52">
        <v>1462</v>
      </c>
      <c r="AB355" s="52">
        <v>1498</v>
      </c>
      <c r="AC355" s="52">
        <v>1379</v>
      </c>
      <c r="AD355" s="52">
        <v>1411</v>
      </c>
      <c r="AE355" s="52">
        <v>1379</v>
      </c>
      <c r="AF355" s="52">
        <v>1109</v>
      </c>
      <c r="AG355" s="52">
        <v>1124</v>
      </c>
      <c r="AH355" s="52">
        <v>1232</v>
      </c>
      <c r="AI355" s="52">
        <v>1291</v>
      </c>
      <c r="AJ355" s="52">
        <v>1366</v>
      </c>
      <c r="AK355" s="52">
        <v>1321</v>
      </c>
      <c r="AL355" s="52">
        <v>1408</v>
      </c>
      <c r="AM355" s="52">
        <v>1490</v>
      </c>
      <c r="AN355" s="52">
        <v>1590</v>
      </c>
      <c r="AO355" s="52">
        <v>1486</v>
      </c>
      <c r="AP355" s="52">
        <v>1723</v>
      </c>
      <c r="AQ355" s="52">
        <v>1838</v>
      </c>
      <c r="AR355" s="52">
        <v>1864</v>
      </c>
      <c r="AS355" s="52">
        <v>1840</v>
      </c>
      <c r="AT355" s="52">
        <v>1925</v>
      </c>
      <c r="AU355" s="52">
        <v>2071</v>
      </c>
      <c r="AV355" s="52">
        <v>1904</v>
      </c>
      <c r="AW355" s="52">
        <v>1941</v>
      </c>
      <c r="AX355" s="52">
        <v>1882</v>
      </c>
      <c r="AY355" s="52">
        <v>1673</v>
      </c>
      <c r="AZ355" s="52">
        <v>1687</v>
      </c>
      <c r="BA355" s="52">
        <v>1657</v>
      </c>
      <c r="BB355" s="52">
        <v>1685</v>
      </c>
      <c r="BC355" s="52">
        <v>1486</v>
      </c>
      <c r="BD355" s="52">
        <v>1395</v>
      </c>
      <c r="BE355" s="52">
        <v>1412</v>
      </c>
      <c r="BF355" s="52">
        <v>1484</v>
      </c>
      <c r="BG355" s="52">
        <v>1239</v>
      </c>
      <c r="BH355" s="52">
        <v>1370</v>
      </c>
      <c r="BI355" s="52">
        <v>1356</v>
      </c>
      <c r="BJ355" s="52">
        <v>1290</v>
      </c>
      <c r="BK355" s="52">
        <v>1345</v>
      </c>
      <c r="BL355" s="52">
        <v>1221</v>
      </c>
      <c r="BM355" s="52">
        <v>1277</v>
      </c>
      <c r="BN355" s="52">
        <v>1292</v>
      </c>
      <c r="BO355" s="52">
        <v>1149</v>
      </c>
      <c r="BP355" s="52">
        <v>1264</v>
      </c>
      <c r="BQ355" s="52">
        <v>1216</v>
      </c>
      <c r="BR355" s="52">
        <v>1254</v>
      </c>
      <c r="BS355" s="52">
        <v>1179</v>
      </c>
      <c r="BT355" s="52">
        <v>1090</v>
      </c>
      <c r="BU355" s="52">
        <v>1077</v>
      </c>
      <c r="BV355" s="52">
        <v>1022</v>
      </c>
      <c r="BW355" s="52">
        <v>939</v>
      </c>
      <c r="BX355" s="52">
        <v>884</v>
      </c>
      <c r="BY355" s="52">
        <v>904</v>
      </c>
      <c r="BZ355" s="52">
        <v>777</v>
      </c>
      <c r="CA355" s="52">
        <v>745</v>
      </c>
      <c r="CB355" s="52">
        <v>749</v>
      </c>
      <c r="CC355" s="52">
        <v>730</v>
      </c>
      <c r="CD355" s="52">
        <v>684</v>
      </c>
      <c r="CE355" s="52">
        <v>645</v>
      </c>
      <c r="CF355" s="52">
        <v>666</v>
      </c>
      <c r="CG355" s="52">
        <v>638</v>
      </c>
      <c r="CH355" s="52">
        <v>653</v>
      </c>
      <c r="CI355" s="52">
        <v>512</v>
      </c>
      <c r="CJ355" s="52">
        <v>537</v>
      </c>
      <c r="CK355" s="52">
        <v>437</v>
      </c>
      <c r="CL355" s="52">
        <v>444</v>
      </c>
      <c r="CM355" s="52">
        <v>396</v>
      </c>
      <c r="CN355" s="52">
        <v>384</v>
      </c>
      <c r="CO355" s="52">
        <v>398</v>
      </c>
      <c r="CP355" s="52">
        <v>372</v>
      </c>
      <c r="CQ355" s="52">
        <v>404</v>
      </c>
      <c r="CR355" s="52">
        <v>382</v>
      </c>
      <c r="CS355" s="52">
        <v>318</v>
      </c>
      <c r="CT355" s="52">
        <v>299</v>
      </c>
      <c r="CU355" s="52">
        <v>250</v>
      </c>
      <c r="CV355" s="52">
        <v>210</v>
      </c>
      <c r="CW355" s="52">
        <v>158</v>
      </c>
      <c r="CX355" s="52">
        <v>125</v>
      </c>
      <c r="CY355" s="52">
        <v>479</v>
      </c>
      <c r="CZ355" s="52">
        <v>1582</v>
      </c>
      <c r="DA355" s="52">
        <v>1661</v>
      </c>
      <c r="DB355" s="52">
        <v>1651</v>
      </c>
      <c r="DC355" s="52">
        <v>1679</v>
      </c>
      <c r="DD355" s="52">
        <v>1803</v>
      </c>
      <c r="DE355" s="52">
        <v>1699</v>
      </c>
      <c r="DF355" s="52">
        <v>1679</v>
      </c>
      <c r="DG355" s="52">
        <v>1690</v>
      </c>
      <c r="DH355" s="52">
        <v>1735</v>
      </c>
      <c r="DI355" s="52">
        <v>1662</v>
      </c>
      <c r="DJ355" s="52">
        <v>1579</v>
      </c>
      <c r="DK355" s="52">
        <v>1542</v>
      </c>
      <c r="DL355" s="52">
        <v>1468</v>
      </c>
      <c r="DM355" s="52">
        <v>1366</v>
      </c>
      <c r="DN355" s="52">
        <v>1428</v>
      </c>
      <c r="DO355" s="52">
        <v>1406</v>
      </c>
      <c r="DP355" s="52">
        <v>1289</v>
      </c>
      <c r="DQ355" s="52">
        <v>1264</v>
      </c>
      <c r="DR355" s="52">
        <v>1222</v>
      </c>
      <c r="DS355" s="52">
        <v>1099</v>
      </c>
      <c r="DT355" s="52">
        <v>1102</v>
      </c>
      <c r="DU355" s="52">
        <v>1164</v>
      </c>
      <c r="DV355" s="52">
        <v>1217</v>
      </c>
      <c r="DW355" s="52">
        <v>1252</v>
      </c>
      <c r="DX355" s="52">
        <v>1251</v>
      </c>
      <c r="DY355" s="52">
        <v>1186</v>
      </c>
      <c r="DZ355" s="52">
        <v>1321</v>
      </c>
      <c r="EA355" s="52">
        <v>1458</v>
      </c>
      <c r="EB355" s="52">
        <v>1390</v>
      </c>
      <c r="EC355" s="52">
        <v>1475</v>
      </c>
      <c r="ED355" s="52">
        <v>1587</v>
      </c>
      <c r="EE355" s="52">
        <v>1536</v>
      </c>
      <c r="EF355" s="52">
        <v>1691</v>
      </c>
      <c r="EG355" s="52">
        <v>1625</v>
      </c>
      <c r="EH355" s="52">
        <v>1635</v>
      </c>
      <c r="EI355" s="52">
        <v>1747</v>
      </c>
      <c r="EJ355" s="52">
        <v>1705</v>
      </c>
      <c r="EK355" s="52">
        <v>1784</v>
      </c>
      <c r="EL355" s="52">
        <v>1688</v>
      </c>
      <c r="EM355" s="52">
        <v>1521</v>
      </c>
      <c r="EN355" s="52">
        <v>1550</v>
      </c>
      <c r="EO355" s="52">
        <v>1428</v>
      </c>
      <c r="EP355" s="52">
        <v>1316</v>
      </c>
      <c r="EQ355" s="52">
        <v>1340</v>
      </c>
      <c r="ER355" s="52">
        <v>1280</v>
      </c>
      <c r="ES355" s="52">
        <v>1258</v>
      </c>
      <c r="ET355" s="52">
        <v>1222</v>
      </c>
      <c r="EU355" s="52">
        <v>1210</v>
      </c>
      <c r="EV355" s="52">
        <v>1293</v>
      </c>
      <c r="EW355" s="52">
        <v>1223</v>
      </c>
      <c r="EX355" s="52">
        <v>1209</v>
      </c>
      <c r="EY355" s="52">
        <v>1250</v>
      </c>
      <c r="EZ355" s="52">
        <v>1306</v>
      </c>
      <c r="FA355" s="52">
        <v>1203</v>
      </c>
      <c r="FB355" s="52">
        <v>1301</v>
      </c>
      <c r="FC355" s="52">
        <v>1227</v>
      </c>
      <c r="FD355" s="52">
        <v>1326</v>
      </c>
      <c r="FE355" s="52">
        <v>1202</v>
      </c>
      <c r="FF355" s="52">
        <v>1224</v>
      </c>
      <c r="FG355" s="52">
        <v>1056</v>
      </c>
      <c r="FH355" s="52">
        <v>1025</v>
      </c>
      <c r="FI355" s="52">
        <v>996</v>
      </c>
      <c r="FJ355" s="52">
        <v>951</v>
      </c>
      <c r="FK355" s="52">
        <v>900</v>
      </c>
      <c r="FL355" s="52">
        <v>899</v>
      </c>
      <c r="FM355" s="52">
        <v>798</v>
      </c>
      <c r="FN355" s="52">
        <v>815</v>
      </c>
      <c r="FO355" s="52">
        <v>763</v>
      </c>
      <c r="FP355" s="52">
        <v>767</v>
      </c>
      <c r="FQ355" s="52">
        <v>702</v>
      </c>
      <c r="FR355" s="52">
        <v>707</v>
      </c>
      <c r="FS355" s="52">
        <v>683</v>
      </c>
      <c r="FT355" s="52">
        <v>707</v>
      </c>
      <c r="FU355" s="52">
        <v>717</v>
      </c>
      <c r="FV355" s="52">
        <v>582</v>
      </c>
      <c r="FW355" s="52">
        <v>593</v>
      </c>
      <c r="FX355" s="52">
        <v>557</v>
      </c>
      <c r="FY355" s="52">
        <v>509</v>
      </c>
      <c r="FZ355" s="52">
        <v>515</v>
      </c>
      <c r="GA355" s="52">
        <v>416</v>
      </c>
      <c r="GB355" s="52">
        <v>515</v>
      </c>
      <c r="GC355" s="52">
        <v>465</v>
      </c>
      <c r="GD355" s="52">
        <v>450</v>
      </c>
      <c r="GE355" s="52">
        <v>449</v>
      </c>
      <c r="GF355" s="52">
        <v>448</v>
      </c>
      <c r="GG355" s="52">
        <v>362</v>
      </c>
      <c r="GH355" s="52">
        <v>318</v>
      </c>
      <c r="GI355" s="52">
        <v>282</v>
      </c>
      <c r="GJ355" s="52">
        <v>299</v>
      </c>
      <c r="GK355" s="52">
        <v>245</v>
      </c>
      <c r="GL355" s="53">
        <v>916</v>
      </c>
    </row>
    <row r="356" spans="1:194" s="1" customFormat="1" hidden="1" x14ac:dyDescent="0.25">
      <c r="A356" s="31" t="s">
        <v>247</v>
      </c>
      <c r="B356" s="1" t="s">
        <v>587</v>
      </c>
      <c r="C356" s="30" t="str">
        <f t="shared" si="114"/>
        <v>LA England - Maidstone</v>
      </c>
      <c r="D356" s="51">
        <f t="shared" si="105"/>
        <v>65259</v>
      </c>
      <c r="E356" s="51">
        <f t="shared" si="106"/>
        <v>69221</v>
      </c>
      <c r="F356" s="52">
        <f t="shared" si="107"/>
        <v>173132</v>
      </c>
      <c r="G356" s="52">
        <f t="shared" si="108"/>
        <v>85254</v>
      </c>
      <c r="H356" s="53">
        <f t="shared" si="109"/>
        <v>87878</v>
      </c>
      <c r="I356" s="53">
        <f t="shared" si="110"/>
        <v>65259</v>
      </c>
      <c r="J356" s="53">
        <f t="shared" si="111"/>
        <v>69221</v>
      </c>
      <c r="K356" s="50">
        <f t="shared" si="112"/>
        <v>19995</v>
      </c>
      <c r="L356" s="51">
        <f t="shared" si="113"/>
        <v>18657</v>
      </c>
      <c r="M356" s="52">
        <v>982</v>
      </c>
      <c r="N356" s="52">
        <v>1020</v>
      </c>
      <c r="O356" s="52">
        <v>1146</v>
      </c>
      <c r="P356" s="52">
        <v>1127</v>
      </c>
      <c r="Q356" s="52">
        <v>1141</v>
      </c>
      <c r="R356" s="52">
        <v>1190</v>
      </c>
      <c r="S356" s="52">
        <v>1156</v>
      </c>
      <c r="T356" s="52">
        <v>1157</v>
      </c>
      <c r="U356" s="52">
        <v>1165</v>
      </c>
      <c r="V356" s="52">
        <v>1272</v>
      </c>
      <c r="W356" s="52">
        <v>1100</v>
      </c>
      <c r="X356" s="52">
        <v>1148</v>
      </c>
      <c r="Y356" s="52">
        <v>1128</v>
      </c>
      <c r="Z356" s="52">
        <v>1099</v>
      </c>
      <c r="AA356" s="52">
        <v>1098</v>
      </c>
      <c r="AB356" s="52">
        <v>1033</v>
      </c>
      <c r="AC356" s="52">
        <v>1038</v>
      </c>
      <c r="AD356" s="52">
        <v>995</v>
      </c>
      <c r="AE356" s="52">
        <v>855</v>
      </c>
      <c r="AF356" s="52">
        <v>757</v>
      </c>
      <c r="AG356" s="52">
        <v>726</v>
      </c>
      <c r="AH356" s="52">
        <v>855</v>
      </c>
      <c r="AI356" s="52">
        <v>943</v>
      </c>
      <c r="AJ356" s="52">
        <v>957</v>
      </c>
      <c r="AK356" s="52">
        <v>1002</v>
      </c>
      <c r="AL356" s="52">
        <v>916</v>
      </c>
      <c r="AM356" s="52">
        <v>1118</v>
      </c>
      <c r="AN356" s="52">
        <v>1053</v>
      </c>
      <c r="AO356" s="52">
        <v>1095</v>
      </c>
      <c r="AP356" s="52">
        <v>1050</v>
      </c>
      <c r="AQ356" s="52">
        <v>1027</v>
      </c>
      <c r="AR356" s="52">
        <v>999</v>
      </c>
      <c r="AS356" s="52">
        <v>1132</v>
      </c>
      <c r="AT356" s="52">
        <v>1121</v>
      </c>
      <c r="AU356" s="52">
        <v>1143</v>
      </c>
      <c r="AV356" s="52">
        <v>1083</v>
      </c>
      <c r="AW356" s="52">
        <v>1048</v>
      </c>
      <c r="AX356" s="52">
        <v>1117</v>
      </c>
      <c r="AY356" s="52">
        <v>1077</v>
      </c>
      <c r="AZ356" s="52">
        <v>1103</v>
      </c>
      <c r="BA356" s="52">
        <v>1077</v>
      </c>
      <c r="BB356" s="52">
        <v>1102</v>
      </c>
      <c r="BC356" s="52">
        <v>964</v>
      </c>
      <c r="BD356" s="52">
        <v>1018</v>
      </c>
      <c r="BE356" s="52">
        <v>1004</v>
      </c>
      <c r="BF356" s="52">
        <v>1084</v>
      </c>
      <c r="BG356" s="52">
        <v>1055</v>
      </c>
      <c r="BH356" s="52">
        <v>1126</v>
      </c>
      <c r="BI356" s="52">
        <v>1162</v>
      </c>
      <c r="BJ356" s="52">
        <v>1225</v>
      </c>
      <c r="BK356" s="52">
        <v>1223</v>
      </c>
      <c r="BL356" s="52">
        <v>1244</v>
      </c>
      <c r="BM356" s="52">
        <v>1241</v>
      </c>
      <c r="BN356" s="52">
        <v>1300</v>
      </c>
      <c r="BO356" s="52">
        <v>1338</v>
      </c>
      <c r="BP356" s="52">
        <v>1257</v>
      </c>
      <c r="BQ356" s="52">
        <v>1215</v>
      </c>
      <c r="BR356" s="52">
        <v>1143</v>
      </c>
      <c r="BS356" s="52">
        <v>1206</v>
      </c>
      <c r="BT356" s="52">
        <v>1070</v>
      </c>
      <c r="BU356" s="52">
        <v>1020</v>
      </c>
      <c r="BV356" s="52">
        <v>1058</v>
      </c>
      <c r="BW356" s="52">
        <v>964</v>
      </c>
      <c r="BX356" s="52">
        <v>877</v>
      </c>
      <c r="BY356" s="52">
        <v>916</v>
      </c>
      <c r="BZ356" s="52">
        <v>837</v>
      </c>
      <c r="CA356" s="52">
        <v>784</v>
      </c>
      <c r="CB356" s="52">
        <v>793</v>
      </c>
      <c r="CC356" s="52">
        <v>794</v>
      </c>
      <c r="CD356" s="52">
        <v>804</v>
      </c>
      <c r="CE356" s="52">
        <v>822</v>
      </c>
      <c r="CF356" s="52">
        <v>820</v>
      </c>
      <c r="CG356" s="52">
        <v>933</v>
      </c>
      <c r="CH356" s="52">
        <v>1075</v>
      </c>
      <c r="CI356" s="52">
        <v>805</v>
      </c>
      <c r="CJ356" s="52">
        <v>701</v>
      </c>
      <c r="CK356" s="52">
        <v>718</v>
      </c>
      <c r="CL356" s="52">
        <v>610</v>
      </c>
      <c r="CM356" s="52">
        <v>553</v>
      </c>
      <c r="CN356" s="52">
        <v>443</v>
      </c>
      <c r="CO356" s="52">
        <v>433</v>
      </c>
      <c r="CP356" s="52">
        <v>464</v>
      </c>
      <c r="CQ356" s="52">
        <v>419</v>
      </c>
      <c r="CR356" s="52">
        <v>376</v>
      </c>
      <c r="CS356" s="52">
        <v>365</v>
      </c>
      <c r="CT356" s="52">
        <v>308</v>
      </c>
      <c r="CU356" s="52">
        <v>257</v>
      </c>
      <c r="CV356" s="52">
        <v>231</v>
      </c>
      <c r="CW356" s="52">
        <v>228</v>
      </c>
      <c r="CX356" s="52">
        <v>150</v>
      </c>
      <c r="CY356" s="52">
        <v>470</v>
      </c>
      <c r="CZ356" s="52">
        <v>888</v>
      </c>
      <c r="DA356" s="52">
        <v>978</v>
      </c>
      <c r="DB356" s="52">
        <v>1074</v>
      </c>
      <c r="DC356" s="52">
        <v>1088</v>
      </c>
      <c r="DD356" s="52">
        <v>1029</v>
      </c>
      <c r="DE356" s="52">
        <v>1142</v>
      </c>
      <c r="DF356" s="52">
        <v>1077</v>
      </c>
      <c r="DG356" s="52">
        <v>1112</v>
      </c>
      <c r="DH356" s="52">
        <v>1028</v>
      </c>
      <c r="DI356" s="52">
        <v>1118</v>
      </c>
      <c r="DJ356" s="52">
        <v>1058</v>
      </c>
      <c r="DK356" s="52">
        <v>1085</v>
      </c>
      <c r="DL356" s="52">
        <v>1095</v>
      </c>
      <c r="DM356" s="52">
        <v>1041</v>
      </c>
      <c r="DN356" s="52">
        <v>986</v>
      </c>
      <c r="DO356" s="52">
        <v>929</v>
      </c>
      <c r="DP356" s="52">
        <v>995</v>
      </c>
      <c r="DQ356" s="52">
        <v>934</v>
      </c>
      <c r="DR356" s="52">
        <v>884</v>
      </c>
      <c r="DS356" s="52">
        <v>674</v>
      </c>
      <c r="DT356" s="52">
        <v>609</v>
      </c>
      <c r="DU356" s="52">
        <v>728</v>
      </c>
      <c r="DV356" s="52">
        <v>824</v>
      </c>
      <c r="DW356" s="52">
        <v>939</v>
      </c>
      <c r="DX356" s="52">
        <v>915</v>
      </c>
      <c r="DY356" s="52">
        <v>930</v>
      </c>
      <c r="DZ356" s="52">
        <v>1101</v>
      </c>
      <c r="EA356" s="52">
        <v>937</v>
      </c>
      <c r="EB356" s="52">
        <v>1020</v>
      </c>
      <c r="EC356" s="52">
        <v>1004</v>
      </c>
      <c r="ED356" s="52">
        <v>1116</v>
      </c>
      <c r="EE356" s="52">
        <v>1145</v>
      </c>
      <c r="EF356" s="52">
        <v>1155</v>
      </c>
      <c r="EG356" s="52">
        <v>1131</v>
      </c>
      <c r="EH356" s="52">
        <v>1181</v>
      </c>
      <c r="EI356" s="52">
        <v>1284</v>
      </c>
      <c r="EJ356" s="52">
        <v>1131</v>
      </c>
      <c r="EK356" s="52">
        <v>1231</v>
      </c>
      <c r="EL356" s="52">
        <v>1168</v>
      </c>
      <c r="EM356" s="52">
        <v>1258</v>
      </c>
      <c r="EN356" s="52">
        <v>1195</v>
      </c>
      <c r="EO356" s="52">
        <v>1101</v>
      </c>
      <c r="EP356" s="52">
        <v>1086</v>
      </c>
      <c r="EQ356" s="52">
        <v>1026</v>
      </c>
      <c r="ER356" s="52">
        <v>1054</v>
      </c>
      <c r="ES356" s="52">
        <v>1135</v>
      </c>
      <c r="ET356" s="52">
        <v>1094</v>
      </c>
      <c r="EU356" s="52">
        <v>1152</v>
      </c>
      <c r="EV356" s="52">
        <v>1266</v>
      </c>
      <c r="EW356" s="52">
        <v>1312</v>
      </c>
      <c r="EX356" s="52">
        <v>1238</v>
      </c>
      <c r="EY356" s="52">
        <v>1296</v>
      </c>
      <c r="EZ356" s="52">
        <v>1236</v>
      </c>
      <c r="FA356" s="52">
        <v>1273</v>
      </c>
      <c r="FB356" s="52">
        <v>1283</v>
      </c>
      <c r="FC356" s="52">
        <v>1303</v>
      </c>
      <c r="FD356" s="52">
        <v>1248</v>
      </c>
      <c r="FE356" s="52">
        <v>1169</v>
      </c>
      <c r="FF356" s="52">
        <v>1169</v>
      </c>
      <c r="FG356" s="52">
        <v>1090</v>
      </c>
      <c r="FH356" s="52">
        <v>1033</v>
      </c>
      <c r="FI356" s="52">
        <v>985</v>
      </c>
      <c r="FJ356" s="52">
        <v>1018</v>
      </c>
      <c r="FK356" s="52">
        <v>976</v>
      </c>
      <c r="FL356" s="52">
        <v>916</v>
      </c>
      <c r="FM356" s="52">
        <v>929</v>
      </c>
      <c r="FN356" s="52">
        <v>883</v>
      </c>
      <c r="FO356" s="52">
        <v>863</v>
      </c>
      <c r="FP356" s="52">
        <v>900</v>
      </c>
      <c r="FQ356" s="52">
        <v>855</v>
      </c>
      <c r="FR356" s="52">
        <v>907</v>
      </c>
      <c r="FS356" s="52">
        <v>964</v>
      </c>
      <c r="FT356" s="52">
        <v>1009</v>
      </c>
      <c r="FU356" s="52">
        <v>1128</v>
      </c>
      <c r="FV356" s="52">
        <v>857</v>
      </c>
      <c r="FW356" s="52">
        <v>721</v>
      </c>
      <c r="FX356" s="52">
        <v>744</v>
      </c>
      <c r="FY356" s="52">
        <v>733</v>
      </c>
      <c r="FZ356" s="52">
        <v>618</v>
      </c>
      <c r="GA356" s="52">
        <v>562</v>
      </c>
      <c r="GB356" s="52">
        <v>577</v>
      </c>
      <c r="GC356" s="52">
        <v>580</v>
      </c>
      <c r="GD356" s="52">
        <v>526</v>
      </c>
      <c r="GE356" s="52">
        <v>520</v>
      </c>
      <c r="GF356" s="52">
        <v>473</v>
      </c>
      <c r="GG356" s="52">
        <v>391</v>
      </c>
      <c r="GH356" s="52">
        <v>389</v>
      </c>
      <c r="GI356" s="52">
        <v>359</v>
      </c>
      <c r="GJ356" s="52">
        <v>313</v>
      </c>
      <c r="GK356" s="52">
        <v>305</v>
      </c>
      <c r="GL356" s="53">
        <v>1096</v>
      </c>
    </row>
    <row r="357" spans="1:194" s="1" customFormat="1" hidden="1" x14ac:dyDescent="0.25">
      <c r="A357" s="31" t="s">
        <v>247</v>
      </c>
      <c r="B357" s="1" t="s">
        <v>588</v>
      </c>
      <c r="C357" s="30" t="str">
        <f t="shared" si="114"/>
        <v>LA England - Maldon</v>
      </c>
      <c r="D357" s="51">
        <f t="shared" si="105"/>
        <v>25886</v>
      </c>
      <c r="E357" s="51">
        <f t="shared" si="106"/>
        <v>27425</v>
      </c>
      <c r="F357" s="52">
        <f t="shared" si="107"/>
        <v>65401</v>
      </c>
      <c r="G357" s="52">
        <f t="shared" si="108"/>
        <v>32095</v>
      </c>
      <c r="H357" s="53">
        <f t="shared" si="109"/>
        <v>33306</v>
      </c>
      <c r="I357" s="53">
        <f t="shared" si="110"/>
        <v>25886</v>
      </c>
      <c r="J357" s="53">
        <f t="shared" si="111"/>
        <v>27425</v>
      </c>
      <c r="K357" s="50">
        <f t="shared" si="112"/>
        <v>6209</v>
      </c>
      <c r="L357" s="51">
        <f t="shared" si="113"/>
        <v>5881</v>
      </c>
      <c r="M357" s="52">
        <v>262</v>
      </c>
      <c r="N357" s="52">
        <v>250</v>
      </c>
      <c r="O357" s="52">
        <v>357</v>
      </c>
      <c r="P357" s="52">
        <v>314</v>
      </c>
      <c r="Q357" s="52">
        <v>345</v>
      </c>
      <c r="R357" s="52">
        <v>330</v>
      </c>
      <c r="S357" s="52">
        <v>347</v>
      </c>
      <c r="T357" s="52">
        <v>345</v>
      </c>
      <c r="U357" s="52">
        <v>383</v>
      </c>
      <c r="V357" s="52">
        <v>395</v>
      </c>
      <c r="W357" s="52">
        <v>346</v>
      </c>
      <c r="X357" s="52">
        <v>354</v>
      </c>
      <c r="Y357" s="52">
        <v>393</v>
      </c>
      <c r="Z357" s="52">
        <v>359</v>
      </c>
      <c r="AA357" s="52">
        <v>324</v>
      </c>
      <c r="AB357" s="52">
        <v>411</v>
      </c>
      <c r="AC357" s="52">
        <v>353</v>
      </c>
      <c r="AD357" s="52">
        <v>341</v>
      </c>
      <c r="AE357" s="52">
        <v>338</v>
      </c>
      <c r="AF357" s="52">
        <v>258</v>
      </c>
      <c r="AG357" s="52">
        <v>290</v>
      </c>
      <c r="AH357" s="52">
        <v>330</v>
      </c>
      <c r="AI357" s="52">
        <v>308</v>
      </c>
      <c r="AJ357" s="52">
        <v>326</v>
      </c>
      <c r="AK357" s="52">
        <v>336</v>
      </c>
      <c r="AL357" s="52">
        <v>341</v>
      </c>
      <c r="AM357" s="52">
        <v>307</v>
      </c>
      <c r="AN357" s="52">
        <v>266</v>
      </c>
      <c r="AO357" s="52">
        <v>315</v>
      </c>
      <c r="AP357" s="52">
        <v>303</v>
      </c>
      <c r="AQ357" s="52">
        <v>334</v>
      </c>
      <c r="AR357" s="52">
        <v>281</v>
      </c>
      <c r="AS357" s="52">
        <v>305</v>
      </c>
      <c r="AT357" s="52">
        <v>281</v>
      </c>
      <c r="AU357" s="52">
        <v>320</v>
      </c>
      <c r="AV357" s="52">
        <v>255</v>
      </c>
      <c r="AW357" s="52">
        <v>276</v>
      </c>
      <c r="AX357" s="52">
        <v>259</v>
      </c>
      <c r="AY357" s="52">
        <v>248</v>
      </c>
      <c r="AZ357" s="52">
        <v>307</v>
      </c>
      <c r="BA357" s="52">
        <v>344</v>
      </c>
      <c r="BB357" s="52">
        <v>343</v>
      </c>
      <c r="BC357" s="52">
        <v>297</v>
      </c>
      <c r="BD357" s="52">
        <v>304</v>
      </c>
      <c r="BE357" s="52">
        <v>379</v>
      </c>
      <c r="BF357" s="52">
        <v>393</v>
      </c>
      <c r="BG357" s="52">
        <v>372</v>
      </c>
      <c r="BH357" s="52">
        <v>389</v>
      </c>
      <c r="BI357" s="52">
        <v>481</v>
      </c>
      <c r="BJ357" s="52">
        <v>447</v>
      </c>
      <c r="BK357" s="52">
        <v>501</v>
      </c>
      <c r="BL357" s="52">
        <v>490</v>
      </c>
      <c r="BM357" s="52">
        <v>499</v>
      </c>
      <c r="BN357" s="52">
        <v>541</v>
      </c>
      <c r="BO357" s="52">
        <v>545</v>
      </c>
      <c r="BP357" s="52">
        <v>609</v>
      </c>
      <c r="BQ357" s="52">
        <v>524</v>
      </c>
      <c r="BR357" s="52">
        <v>492</v>
      </c>
      <c r="BS357" s="52">
        <v>501</v>
      </c>
      <c r="BT357" s="52">
        <v>510</v>
      </c>
      <c r="BU357" s="52">
        <v>499</v>
      </c>
      <c r="BV357" s="52">
        <v>513</v>
      </c>
      <c r="BW357" s="52">
        <v>473</v>
      </c>
      <c r="BX357" s="52">
        <v>464</v>
      </c>
      <c r="BY357" s="52">
        <v>483</v>
      </c>
      <c r="BZ357" s="52">
        <v>408</v>
      </c>
      <c r="CA357" s="52">
        <v>436</v>
      </c>
      <c r="CB357" s="52">
        <v>467</v>
      </c>
      <c r="CC357" s="52">
        <v>426</v>
      </c>
      <c r="CD357" s="52">
        <v>411</v>
      </c>
      <c r="CE357" s="52">
        <v>450</v>
      </c>
      <c r="CF357" s="52">
        <v>461</v>
      </c>
      <c r="CG357" s="52">
        <v>484</v>
      </c>
      <c r="CH357" s="52">
        <v>539</v>
      </c>
      <c r="CI357" s="52">
        <v>405</v>
      </c>
      <c r="CJ357" s="52">
        <v>372</v>
      </c>
      <c r="CK357" s="52">
        <v>400</v>
      </c>
      <c r="CL357" s="52">
        <v>313</v>
      </c>
      <c r="CM357" s="52">
        <v>264</v>
      </c>
      <c r="CN357" s="52">
        <v>226</v>
      </c>
      <c r="CO357" s="52">
        <v>230</v>
      </c>
      <c r="CP357" s="52">
        <v>247</v>
      </c>
      <c r="CQ357" s="52">
        <v>191</v>
      </c>
      <c r="CR357" s="52">
        <v>202</v>
      </c>
      <c r="CS357" s="52">
        <v>187</v>
      </c>
      <c r="CT357" s="52">
        <v>146</v>
      </c>
      <c r="CU357" s="52">
        <v>126</v>
      </c>
      <c r="CV357" s="52">
        <v>127</v>
      </c>
      <c r="CW357" s="52">
        <v>79</v>
      </c>
      <c r="CX357" s="52">
        <v>79</v>
      </c>
      <c r="CY357" s="52">
        <v>233</v>
      </c>
      <c r="CZ357" s="52">
        <v>251</v>
      </c>
      <c r="DA357" s="52">
        <v>297</v>
      </c>
      <c r="DB357" s="52">
        <v>302</v>
      </c>
      <c r="DC357" s="52">
        <v>270</v>
      </c>
      <c r="DD357" s="52">
        <v>338</v>
      </c>
      <c r="DE357" s="52">
        <v>281</v>
      </c>
      <c r="DF357" s="52">
        <v>325</v>
      </c>
      <c r="DG357" s="52">
        <v>353</v>
      </c>
      <c r="DH357" s="52">
        <v>325</v>
      </c>
      <c r="DI357" s="52">
        <v>339</v>
      </c>
      <c r="DJ357" s="52">
        <v>344</v>
      </c>
      <c r="DK357" s="52">
        <v>385</v>
      </c>
      <c r="DL357" s="52">
        <v>346</v>
      </c>
      <c r="DM357" s="52">
        <v>348</v>
      </c>
      <c r="DN357" s="52">
        <v>328</v>
      </c>
      <c r="DO357" s="52">
        <v>376</v>
      </c>
      <c r="DP357" s="52">
        <v>317</v>
      </c>
      <c r="DQ357" s="52">
        <v>356</v>
      </c>
      <c r="DR357" s="52">
        <v>301</v>
      </c>
      <c r="DS357" s="52">
        <v>239</v>
      </c>
      <c r="DT357" s="52">
        <v>227</v>
      </c>
      <c r="DU357" s="52">
        <v>318</v>
      </c>
      <c r="DV357" s="52">
        <v>273</v>
      </c>
      <c r="DW357" s="52">
        <v>317</v>
      </c>
      <c r="DX357" s="52">
        <v>310</v>
      </c>
      <c r="DY357" s="52">
        <v>311</v>
      </c>
      <c r="DZ357" s="52">
        <v>255</v>
      </c>
      <c r="EA357" s="52">
        <v>324</v>
      </c>
      <c r="EB357" s="52">
        <v>246</v>
      </c>
      <c r="EC357" s="52">
        <v>325</v>
      </c>
      <c r="ED357" s="52">
        <v>318</v>
      </c>
      <c r="EE357" s="52">
        <v>339</v>
      </c>
      <c r="EF357" s="52">
        <v>310</v>
      </c>
      <c r="EG357" s="52">
        <v>331</v>
      </c>
      <c r="EH357" s="52">
        <v>325</v>
      </c>
      <c r="EI357" s="52">
        <v>302</v>
      </c>
      <c r="EJ357" s="52">
        <v>325</v>
      </c>
      <c r="EK357" s="52">
        <v>335</v>
      </c>
      <c r="EL357" s="52">
        <v>290</v>
      </c>
      <c r="EM357" s="52">
        <v>398</v>
      </c>
      <c r="EN357" s="52">
        <v>369</v>
      </c>
      <c r="EO357" s="52">
        <v>409</v>
      </c>
      <c r="EP357" s="52">
        <v>308</v>
      </c>
      <c r="EQ357" s="52">
        <v>346</v>
      </c>
      <c r="ER357" s="52">
        <v>373</v>
      </c>
      <c r="ES357" s="52">
        <v>415</v>
      </c>
      <c r="ET357" s="52">
        <v>456</v>
      </c>
      <c r="EU357" s="52">
        <v>457</v>
      </c>
      <c r="EV357" s="52">
        <v>505</v>
      </c>
      <c r="EW357" s="52">
        <v>501</v>
      </c>
      <c r="EX357" s="52">
        <v>545</v>
      </c>
      <c r="EY357" s="52">
        <v>514</v>
      </c>
      <c r="EZ357" s="52">
        <v>587</v>
      </c>
      <c r="FA357" s="52">
        <v>583</v>
      </c>
      <c r="FB357" s="52">
        <v>580</v>
      </c>
      <c r="FC357" s="52">
        <v>547</v>
      </c>
      <c r="FD357" s="52">
        <v>521</v>
      </c>
      <c r="FE357" s="52">
        <v>496</v>
      </c>
      <c r="FF357" s="52">
        <v>510</v>
      </c>
      <c r="FG357" s="52">
        <v>518</v>
      </c>
      <c r="FH357" s="52">
        <v>514</v>
      </c>
      <c r="FI357" s="52">
        <v>465</v>
      </c>
      <c r="FJ357" s="52">
        <v>508</v>
      </c>
      <c r="FK357" s="52">
        <v>467</v>
      </c>
      <c r="FL357" s="52">
        <v>477</v>
      </c>
      <c r="FM357" s="52">
        <v>423</v>
      </c>
      <c r="FN357" s="52">
        <v>450</v>
      </c>
      <c r="FO357" s="52">
        <v>432</v>
      </c>
      <c r="FP357" s="52">
        <v>450</v>
      </c>
      <c r="FQ357" s="52">
        <v>422</v>
      </c>
      <c r="FR357" s="52">
        <v>434</v>
      </c>
      <c r="FS357" s="52">
        <v>495</v>
      </c>
      <c r="FT357" s="52">
        <v>528</v>
      </c>
      <c r="FU357" s="52">
        <v>554</v>
      </c>
      <c r="FV357" s="52">
        <v>441</v>
      </c>
      <c r="FW357" s="52">
        <v>427</v>
      </c>
      <c r="FX357" s="52">
        <v>380</v>
      </c>
      <c r="FY357" s="52">
        <v>343</v>
      </c>
      <c r="FZ357" s="52">
        <v>281</v>
      </c>
      <c r="GA357" s="52">
        <v>259</v>
      </c>
      <c r="GB357" s="52">
        <v>276</v>
      </c>
      <c r="GC357" s="52">
        <v>275</v>
      </c>
      <c r="GD357" s="52">
        <v>238</v>
      </c>
      <c r="GE357" s="52">
        <v>212</v>
      </c>
      <c r="GF357" s="52">
        <v>232</v>
      </c>
      <c r="GG357" s="52">
        <v>140</v>
      </c>
      <c r="GH357" s="52">
        <v>143</v>
      </c>
      <c r="GI357" s="52">
        <v>140</v>
      </c>
      <c r="GJ357" s="52">
        <v>153</v>
      </c>
      <c r="GK357" s="52">
        <v>115</v>
      </c>
      <c r="GL357" s="53">
        <v>492</v>
      </c>
    </row>
    <row r="358" spans="1:194" s="1" customFormat="1" hidden="1" x14ac:dyDescent="0.25">
      <c r="A358" s="31" t="s">
        <v>247</v>
      </c>
      <c r="B358" s="1" t="s">
        <v>589</v>
      </c>
      <c r="C358" s="30" t="str">
        <f t="shared" si="114"/>
        <v>LA England - Malvern Hills</v>
      </c>
      <c r="D358" s="51">
        <f t="shared" si="105"/>
        <v>31414</v>
      </c>
      <c r="E358" s="51">
        <f t="shared" si="106"/>
        <v>33592</v>
      </c>
      <c r="F358" s="52">
        <f t="shared" si="107"/>
        <v>79445</v>
      </c>
      <c r="G358" s="52">
        <f t="shared" si="108"/>
        <v>38747</v>
      </c>
      <c r="H358" s="53">
        <f t="shared" si="109"/>
        <v>40698</v>
      </c>
      <c r="I358" s="53">
        <f t="shared" si="110"/>
        <v>31414</v>
      </c>
      <c r="J358" s="53">
        <f t="shared" si="111"/>
        <v>33592</v>
      </c>
      <c r="K358" s="50">
        <f t="shared" si="112"/>
        <v>7333</v>
      </c>
      <c r="L358" s="51">
        <f t="shared" si="113"/>
        <v>7106</v>
      </c>
      <c r="M358" s="52">
        <v>288</v>
      </c>
      <c r="N358" s="52">
        <v>309</v>
      </c>
      <c r="O358" s="52">
        <v>302</v>
      </c>
      <c r="P358" s="52">
        <v>343</v>
      </c>
      <c r="Q358" s="52">
        <v>371</v>
      </c>
      <c r="R358" s="52">
        <v>380</v>
      </c>
      <c r="S358" s="52">
        <v>406</v>
      </c>
      <c r="T358" s="52">
        <v>433</v>
      </c>
      <c r="U358" s="52">
        <v>419</v>
      </c>
      <c r="V358" s="52">
        <v>429</v>
      </c>
      <c r="W358" s="52">
        <v>456</v>
      </c>
      <c r="X358" s="52">
        <v>404</v>
      </c>
      <c r="Y358" s="52">
        <v>470</v>
      </c>
      <c r="Z358" s="52">
        <v>459</v>
      </c>
      <c r="AA358" s="52">
        <v>437</v>
      </c>
      <c r="AB358" s="52">
        <v>480</v>
      </c>
      <c r="AC358" s="52">
        <v>481</v>
      </c>
      <c r="AD358" s="52">
        <v>466</v>
      </c>
      <c r="AE358" s="52">
        <v>364</v>
      </c>
      <c r="AF358" s="52">
        <v>293</v>
      </c>
      <c r="AG358" s="52">
        <v>275</v>
      </c>
      <c r="AH358" s="52">
        <v>234</v>
      </c>
      <c r="AI358" s="52">
        <v>355</v>
      </c>
      <c r="AJ358" s="52">
        <v>379</v>
      </c>
      <c r="AK358" s="52">
        <v>424</v>
      </c>
      <c r="AL358" s="52">
        <v>395</v>
      </c>
      <c r="AM358" s="52">
        <v>403</v>
      </c>
      <c r="AN358" s="52">
        <v>370</v>
      </c>
      <c r="AO358" s="52">
        <v>347</v>
      </c>
      <c r="AP358" s="52">
        <v>367</v>
      </c>
      <c r="AQ358" s="52">
        <v>379</v>
      </c>
      <c r="AR358" s="52">
        <v>335</v>
      </c>
      <c r="AS358" s="52">
        <v>376</v>
      </c>
      <c r="AT358" s="52">
        <v>319</v>
      </c>
      <c r="AU358" s="52">
        <v>293</v>
      </c>
      <c r="AV358" s="52">
        <v>301</v>
      </c>
      <c r="AW358" s="52">
        <v>336</v>
      </c>
      <c r="AX358" s="52">
        <v>283</v>
      </c>
      <c r="AY358" s="52">
        <v>346</v>
      </c>
      <c r="AZ358" s="52">
        <v>369</v>
      </c>
      <c r="BA358" s="52">
        <v>375</v>
      </c>
      <c r="BB358" s="52">
        <v>412</v>
      </c>
      <c r="BC358" s="52">
        <v>390</v>
      </c>
      <c r="BD358" s="52">
        <v>380</v>
      </c>
      <c r="BE358" s="52">
        <v>397</v>
      </c>
      <c r="BF358" s="52">
        <v>443</v>
      </c>
      <c r="BG358" s="52">
        <v>438</v>
      </c>
      <c r="BH358" s="52">
        <v>443</v>
      </c>
      <c r="BI358" s="52">
        <v>552</v>
      </c>
      <c r="BJ358" s="52">
        <v>563</v>
      </c>
      <c r="BK358" s="52">
        <v>522</v>
      </c>
      <c r="BL358" s="52">
        <v>556</v>
      </c>
      <c r="BM358" s="52">
        <v>569</v>
      </c>
      <c r="BN358" s="52">
        <v>611</v>
      </c>
      <c r="BO358" s="52">
        <v>656</v>
      </c>
      <c r="BP358" s="52">
        <v>643</v>
      </c>
      <c r="BQ358" s="52">
        <v>614</v>
      </c>
      <c r="BR358" s="52">
        <v>650</v>
      </c>
      <c r="BS358" s="52">
        <v>614</v>
      </c>
      <c r="BT358" s="52">
        <v>618</v>
      </c>
      <c r="BU358" s="52">
        <v>608</v>
      </c>
      <c r="BV358" s="52">
        <v>628</v>
      </c>
      <c r="BW358" s="52">
        <v>610</v>
      </c>
      <c r="BX358" s="52">
        <v>542</v>
      </c>
      <c r="BY358" s="52">
        <v>522</v>
      </c>
      <c r="BZ358" s="52">
        <v>531</v>
      </c>
      <c r="CA358" s="52">
        <v>545</v>
      </c>
      <c r="CB358" s="52">
        <v>576</v>
      </c>
      <c r="CC358" s="52">
        <v>549</v>
      </c>
      <c r="CD358" s="52">
        <v>528</v>
      </c>
      <c r="CE358" s="52">
        <v>556</v>
      </c>
      <c r="CF358" s="52">
        <v>605</v>
      </c>
      <c r="CG358" s="52">
        <v>634</v>
      </c>
      <c r="CH358" s="52">
        <v>664</v>
      </c>
      <c r="CI358" s="52">
        <v>491</v>
      </c>
      <c r="CJ358" s="52">
        <v>466</v>
      </c>
      <c r="CK358" s="52">
        <v>512</v>
      </c>
      <c r="CL358" s="52">
        <v>425</v>
      </c>
      <c r="CM358" s="52">
        <v>413</v>
      </c>
      <c r="CN358" s="52">
        <v>302</v>
      </c>
      <c r="CO358" s="52">
        <v>341</v>
      </c>
      <c r="CP358" s="52">
        <v>344</v>
      </c>
      <c r="CQ358" s="52">
        <v>272</v>
      </c>
      <c r="CR358" s="52">
        <v>282</v>
      </c>
      <c r="CS358" s="52">
        <v>228</v>
      </c>
      <c r="CT358" s="52">
        <v>253</v>
      </c>
      <c r="CU358" s="52">
        <v>188</v>
      </c>
      <c r="CV358" s="52">
        <v>151</v>
      </c>
      <c r="CW358" s="52">
        <v>162</v>
      </c>
      <c r="CX358" s="52">
        <v>101</v>
      </c>
      <c r="CY358" s="52">
        <v>396</v>
      </c>
      <c r="CZ358" s="52">
        <v>263</v>
      </c>
      <c r="DA358" s="52">
        <v>298</v>
      </c>
      <c r="DB358" s="52">
        <v>330</v>
      </c>
      <c r="DC358" s="52">
        <v>346</v>
      </c>
      <c r="DD358" s="52">
        <v>341</v>
      </c>
      <c r="DE358" s="52">
        <v>398</v>
      </c>
      <c r="DF358" s="52">
        <v>393</v>
      </c>
      <c r="DG358" s="52">
        <v>391</v>
      </c>
      <c r="DH358" s="52">
        <v>475</v>
      </c>
      <c r="DI358" s="52">
        <v>398</v>
      </c>
      <c r="DJ358" s="52">
        <v>395</v>
      </c>
      <c r="DK358" s="52">
        <v>478</v>
      </c>
      <c r="DL358" s="52">
        <v>427</v>
      </c>
      <c r="DM358" s="52">
        <v>413</v>
      </c>
      <c r="DN358" s="52">
        <v>434</v>
      </c>
      <c r="DO358" s="52">
        <v>454</v>
      </c>
      <c r="DP358" s="52">
        <v>434</v>
      </c>
      <c r="DQ358" s="52">
        <v>438</v>
      </c>
      <c r="DR358" s="52">
        <v>433</v>
      </c>
      <c r="DS358" s="52">
        <v>237</v>
      </c>
      <c r="DT358" s="52">
        <v>201</v>
      </c>
      <c r="DU358" s="52">
        <v>225</v>
      </c>
      <c r="DV358" s="52">
        <v>293</v>
      </c>
      <c r="DW358" s="52">
        <v>348</v>
      </c>
      <c r="DX358" s="52">
        <v>343</v>
      </c>
      <c r="DY358" s="52">
        <v>368</v>
      </c>
      <c r="DZ358" s="52">
        <v>371</v>
      </c>
      <c r="EA358" s="52">
        <v>302</v>
      </c>
      <c r="EB358" s="52">
        <v>381</v>
      </c>
      <c r="EC358" s="52">
        <v>347</v>
      </c>
      <c r="ED358" s="52">
        <v>402</v>
      </c>
      <c r="EE358" s="52">
        <v>357</v>
      </c>
      <c r="EF358" s="52">
        <v>352</v>
      </c>
      <c r="EG358" s="52">
        <v>377</v>
      </c>
      <c r="EH358" s="52">
        <v>361</v>
      </c>
      <c r="EI358" s="52">
        <v>373</v>
      </c>
      <c r="EJ358" s="52">
        <v>366</v>
      </c>
      <c r="EK358" s="52">
        <v>440</v>
      </c>
      <c r="EL358" s="52">
        <v>381</v>
      </c>
      <c r="EM358" s="52">
        <v>382</v>
      </c>
      <c r="EN358" s="52">
        <v>445</v>
      </c>
      <c r="EO358" s="52">
        <v>452</v>
      </c>
      <c r="EP358" s="52">
        <v>408</v>
      </c>
      <c r="EQ358" s="52">
        <v>453</v>
      </c>
      <c r="ER358" s="52">
        <v>429</v>
      </c>
      <c r="ES358" s="52">
        <v>458</v>
      </c>
      <c r="ET358" s="52">
        <v>491</v>
      </c>
      <c r="EU358" s="52">
        <v>495</v>
      </c>
      <c r="EV358" s="52">
        <v>542</v>
      </c>
      <c r="EW358" s="52">
        <v>556</v>
      </c>
      <c r="EX358" s="52">
        <v>566</v>
      </c>
      <c r="EY358" s="52">
        <v>568</v>
      </c>
      <c r="EZ358" s="52">
        <v>664</v>
      </c>
      <c r="FA358" s="52">
        <v>651</v>
      </c>
      <c r="FB358" s="52">
        <v>677</v>
      </c>
      <c r="FC358" s="52">
        <v>659</v>
      </c>
      <c r="FD358" s="52">
        <v>669</v>
      </c>
      <c r="FE358" s="52">
        <v>723</v>
      </c>
      <c r="FF358" s="52">
        <v>619</v>
      </c>
      <c r="FG358" s="52">
        <v>600</v>
      </c>
      <c r="FH358" s="52">
        <v>608</v>
      </c>
      <c r="FI358" s="52">
        <v>607</v>
      </c>
      <c r="FJ358" s="52">
        <v>567</v>
      </c>
      <c r="FK358" s="52">
        <v>587</v>
      </c>
      <c r="FL358" s="52">
        <v>566</v>
      </c>
      <c r="FM358" s="52">
        <v>547</v>
      </c>
      <c r="FN358" s="52">
        <v>571</v>
      </c>
      <c r="FO358" s="52">
        <v>595</v>
      </c>
      <c r="FP358" s="52">
        <v>559</v>
      </c>
      <c r="FQ358" s="52">
        <v>596</v>
      </c>
      <c r="FR358" s="52">
        <v>585</v>
      </c>
      <c r="FS358" s="52">
        <v>619</v>
      </c>
      <c r="FT358" s="52">
        <v>615</v>
      </c>
      <c r="FU358" s="52">
        <v>664</v>
      </c>
      <c r="FV358" s="52">
        <v>556</v>
      </c>
      <c r="FW358" s="52">
        <v>510</v>
      </c>
      <c r="FX358" s="52">
        <v>572</v>
      </c>
      <c r="FY358" s="52">
        <v>453</v>
      </c>
      <c r="FZ358" s="52">
        <v>418</v>
      </c>
      <c r="GA358" s="52">
        <v>367</v>
      </c>
      <c r="GB358" s="52">
        <v>374</v>
      </c>
      <c r="GC358" s="52">
        <v>354</v>
      </c>
      <c r="GD358" s="52">
        <v>330</v>
      </c>
      <c r="GE358" s="52">
        <v>331</v>
      </c>
      <c r="GF358" s="52">
        <v>293</v>
      </c>
      <c r="GG358" s="52">
        <v>260</v>
      </c>
      <c r="GH358" s="52">
        <v>221</v>
      </c>
      <c r="GI358" s="52">
        <v>255</v>
      </c>
      <c r="GJ358" s="52">
        <v>201</v>
      </c>
      <c r="GK358" s="52">
        <v>187</v>
      </c>
      <c r="GL358" s="53">
        <v>859</v>
      </c>
    </row>
    <row r="359" spans="1:194" s="1" customFormat="1" hidden="1" x14ac:dyDescent="0.25">
      <c r="A359" s="31" t="s">
        <v>247</v>
      </c>
      <c r="B359" s="1" t="s">
        <v>590</v>
      </c>
      <c r="C359" s="30" t="str">
        <f t="shared" si="114"/>
        <v>LA England - Manchester</v>
      </c>
      <c r="D359" s="51">
        <f t="shared" si="105"/>
        <v>219579</v>
      </c>
      <c r="E359" s="51">
        <f t="shared" si="106"/>
        <v>212290</v>
      </c>
      <c r="F359" s="52">
        <f t="shared" si="107"/>
        <v>555741</v>
      </c>
      <c r="G359" s="52">
        <f t="shared" si="108"/>
        <v>282806</v>
      </c>
      <c r="H359" s="53">
        <f t="shared" si="109"/>
        <v>272935</v>
      </c>
      <c r="I359" s="53">
        <f t="shared" si="110"/>
        <v>219579</v>
      </c>
      <c r="J359" s="53">
        <f t="shared" si="111"/>
        <v>212290</v>
      </c>
      <c r="K359" s="50">
        <f t="shared" si="112"/>
        <v>63227</v>
      </c>
      <c r="L359" s="51">
        <f t="shared" si="113"/>
        <v>60645</v>
      </c>
      <c r="M359" s="52">
        <v>3571</v>
      </c>
      <c r="N359" s="52">
        <v>3685</v>
      </c>
      <c r="O359" s="52">
        <v>3635</v>
      </c>
      <c r="P359" s="52">
        <v>3649</v>
      </c>
      <c r="Q359" s="52">
        <v>3886</v>
      </c>
      <c r="R359" s="52">
        <v>3882</v>
      </c>
      <c r="S359" s="52">
        <v>3794</v>
      </c>
      <c r="T359" s="52">
        <v>3828</v>
      </c>
      <c r="U359" s="52">
        <v>3867</v>
      </c>
      <c r="V359" s="52">
        <v>3527</v>
      </c>
      <c r="W359" s="52">
        <v>3559</v>
      </c>
      <c r="X359" s="52">
        <v>3460</v>
      </c>
      <c r="Y359" s="52">
        <v>3434</v>
      </c>
      <c r="Z359" s="52">
        <v>3335</v>
      </c>
      <c r="AA359" s="52">
        <v>3195</v>
      </c>
      <c r="AB359" s="52">
        <v>3057</v>
      </c>
      <c r="AC359" s="52">
        <v>2943</v>
      </c>
      <c r="AD359" s="52">
        <v>2920</v>
      </c>
      <c r="AE359" s="52">
        <v>3385</v>
      </c>
      <c r="AF359" s="52">
        <v>5526</v>
      </c>
      <c r="AG359" s="52">
        <v>6649</v>
      </c>
      <c r="AH359" s="52">
        <v>6837</v>
      </c>
      <c r="AI359" s="52">
        <v>6792</v>
      </c>
      <c r="AJ359" s="52">
        <v>6828</v>
      </c>
      <c r="AK359" s="52">
        <v>6723</v>
      </c>
      <c r="AL359" s="52">
        <v>6551</v>
      </c>
      <c r="AM359" s="52">
        <v>6580</v>
      </c>
      <c r="AN359" s="52">
        <v>6913</v>
      </c>
      <c r="AO359" s="52">
        <v>6425</v>
      </c>
      <c r="AP359" s="52">
        <v>7247</v>
      </c>
      <c r="AQ359" s="52">
        <v>6872</v>
      </c>
      <c r="AR359" s="52">
        <v>6111</v>
      </c>
      <c r="AS359" s="52">
        <v>5690</v>
      </c>
      <c r="AT359" s="52">
        <v>5153</v>
      </c>
      <c r="AU359" s="52">
        <v>5186</v>
      </c>
      <c r="AV359" s="52">
        <v>4951</v>
      </c>
      <c r="AW359" s="52">
        <v>4517</v>
      </c>
      <c r="AX359" s="52">
        <v>4534</v>
      </c>
      <c r="AY359" s="52">
        <v>4264</v>
      </c>
      <c r="AZ359" s="52">
        <v>4180</v>
      </c>
      <c r="BA359" s="52">
        <v>4041</v>
      </c>
      <c r="BB359" s="52">
        <v>3617</v>
      </c>
      <c r="BC359" s="52">
        <v>3279</v>
      </c>
      <c r="BD359" s="52">
        <v>3136</v>
      </c>
      <c r="BE359" s="52">
        <v>2930</v>
      </c>
      <c r="BF359" s="52">
        <v>2846</v>
      </c>
      <c r="BG359" s="52">
        <v>2900</v>
      </c>
      <c r="BH359" s="52">
        <v>2936</v>
      </c>
      <c r="BI359" s="52">
        <v>2886</v>
      </c>
      <c r="BJ359" s="52">
        <v>2888</v>
      </c>
      <c r="BK359" s="52">
        <v>2884</v>
      </c>
      <c r="BL359" s="52">
        <v>3029</v>
      </c>
      <c r="BM359" s="52">
        <v>2812</v>
      </c>
      <c r="BN359" s="52">
        <v>3020</v>
      </c>
      <c r="BO359" s="52">
        <v>2740</v>
      </c>
      <c r="BP359" s="52">
        <v>2638</v>
      </c>
      <c r="BQ359" s="52">
        <v>2575</v>
      </c>
      <c r="BR359" s="52">
        <v>2428</v>
      </c>
      <c r="BS359" s="52">
        <v>2402</v>
      </c>
      <c r="BT359" s="52">
        <v>2190</v>
      </c>
      <c r="BU359" s="52">
        <v>2069</v>
      </c>
      <c r="BV359" s="52">
        <v>2044</v>
      </c>
      <c r="BW359" s="52">
        <v>2037</v>
      </c>
      <c r="BX359" s="52">
        <v>1992</v>
      </c>
      <c r="BY359" s="52">
        <v>1801</v>
      </c>
      <c r="BZ359" s="52">
        <v>1782</v>
      </c>
      <c r="CA359" s="52">
        <v>1616</v>
      </c>
      <c r="CB359" s="52">
        <v>1623</v>
      </c>
      <c r="CC359" s="52">
        <v>1515</v>
      </c>
      <c r="CD359" s="52">
        <v>1424</v>
      </c>
      <c r="CE359" s="52">
        <v>1477</v>
      </c>
      <c r="CF359" s="52">
        <v>1414</v>
      </c>
      <c r="CG359" s="52">
        <v>1462</v>
      </c>
      <c r="CH359" s="52">
        <v>1415</v>
      </c>
      <c r="CI359" s="52">
        <v>926</v>
      </c>
      <c r="CJ359" s="52">
        <v>950</v>
      </c>
      <c r="CK359" s="52">
        <v>858</v>
      </c>
      <c r="CL359" s="52">
        <v>740</v>
      </c>
      <c r="CM359" s="52">
        <v>711</v>
      </c>
      <c r="CN359" s="52">
        <v>720</v>
      </c>
      <c r="CO359" s="52">
        <v>653</v>
      </c>
      <c r="CP359" s="52">
        <v>605</v>
      </c>
      <c r="CQ359" s="52">
        <v>561</v>
      </c>
      <c r="CR359" s="52">
        <v>494</v>
      </c>
      <c r="CS359" s="52">
        <v>435</v>
      </c>
      <c r="CT359" s="52">
        <v>391</v>
      </c>
      <c r="CU359" s="52">
        <v>376</v>
      </c>
      <c r="CV359" s="52">
        <v>258</v>
      </c>
      <c r="CW359" s="52">
        <v>261</v>
      </c>
      <c r="CX359" s="52">
        <v>172</v>
      </c>
      <c r="CY359" s="52">
        <v>706</v>
      </c>
      <c r="CZ359" s="52">
        <v>3447</v>
      </c>
      <c r="DA359" s="52">
        <v>3435</v>
      </c>
      <c r="DB359" s="52">
        <v>3541</v>
      </c>
      <c r="DC359" s="52">
        <v>3675</v>
      </c>
      <c r="DD359" s="52">
        <v>3634</v>
      </c>
      <c r="DE359" s="52">
        <v>3699</v>
      </c>
      <c r="DF359" s="52">
        <v>3622</v>
      </c>
      <c r="DG359" s="52">
        <v>3512</v>
      </c>
      <c r="DH359" s="52">
        <v>3725</v>
      </c>
      <c r="DI359" s="52">
        <v>3508</v>
      </c>
      <c r="DJ359" s="52">
        <v>3498</v>
      </c>
      <c r="DK359" s="52">
        <v>3158</v>
      </c>
      <c r="DL359" s="52">
        <v>3276</v>
      </c>
      <c r="DM359" s="52">
        <v>3269</v>
      </c>
      <c r="DN359" s="52">
        <v>3191</v>
      </c>
      <c r="DO359" s="52">
        <v>2977</v>
      </c>
      <c r="DP359" s="52">
        <v>2628</v>
      </c>
      <c r="DQ359" s="52">
        <v>2850</v>
      </c>
      <c r="DR359" s="52">
        <v>3170</v>
      </c>
      <c r="DS359" s="52">
        <v>5977</v>
      </c>
      <c r="DT359" s="52">
        <v>7112</v>
      </c>
      <c r="DU359" s="52">
        <v>7051</v>
      </c>
      <c r="DV359" s="52">
        <v>6757</v>
      </c>
      <c r="DW359" s="52">
        <v>6618</v>
      </c>
      <c r="DX359" s="52">
        <v>6291</v>
      </c>
      <c r="DY359" s="52">
        <v>6178</v>
      </c>
      <c r="DZ359" s="52">
        <v>6262</v>
      </c>
      <c r="EA359" s="52">
        <v>6377</v>
      </c>
      <c r="EB359" s="52">
        <v>6295</v>
      </c>
      <c r="EC359" s="52">
        <v>6109</v>
      </c>
      <c r="ED359" s="52">
        <v>5948</v>
      </c>
      <c r="EE359" s="52">
        <v>5184</v>
      </c>
      <c r="EF359" s="52">
        <v>4631</v>
      </c>
      <c r="EG359" s="52">
        <v>4261</v>
      </c>
      <c r="EH359" s="52">
        <v>4222</v>
      </c>
      <c r="EI359" s="52">
        <v>4411</v>
      </c>
      <c r="EJ359" s="52">
        <v>3945</v>
      </c>
      <c r="EK359" s="52">
        <v>3945</v>
      </c>
      <c r="EL359" s="52">
        <v>3822</v>
      </c>
      <c r="EM359" s="52">
        <v>3352</v>
      </c>
      <c r="EN359" s="52">
        <v>3607</v>
      </c>
      <c r="EO359" s="52">
        <v>3149</v>
      </c>
      <c r="EP359" s="52">
        <v>2960</v>
      </c>
      <c r="EQ359" s="52">
        <v>2866</v>
      </c>
      <c r="ER359" s="52">
        <v>2768</v>
      </c>
      <c r="ES359" s="52">
        <v>2681</v>
      </c>
      <c r="ET359" s="52">
        <v>2711</v>
      </c>
      <c r="EU359" s="52">
        <v>2745</v>
      </c>
      <c r="EV359" s="52">
        <v>2783</v>
      </c>
      <c r="EW359" s="52">
        <v>2819</v>
      </c>
      <c r="EX359" s="52">
        <v>2819</v>
      </c>
      <c r="EY359" s="52">
        <v>2904</v>
      </c>
      <c r="EZ359" s="52">
        <v>2831</v>
      </c>
      <c r="FA359" s="52">
        <v>2884</v>
      </c>
      <c r="FB359" s="52">
        <v>2716</v>
      </c>
      <c r="FC359" s="52">
        <v>2913</v>
      </c>
      <c r="FD359" s="52">
        <v>2728</v>
      </c>
      <c r="FE359" s="52">
        <v>2513</v>
      </c>
      <c r="FF359" s="52">
        <v>2557</v>
      </c>
      <c r="FG359" s="52">
        <v>2331</v>
      </c>
      <c r="FH359" s="52">
        <v>2170</v>
      </c>
      <c r="FI359" s="52">
        <v>2086</v>
      </c>
      <c r="FJ359" s="52">
        <v>1963</v>
      </c>
      <c r="FK359" s="52">
        <v>2012</v>
      </c>
      <c r="FL359" s="52">
        <v>1844</v>
      </c>
      <c r="FM359" s="52">
        <v>1698</v>
      </c>
      <c r="FN359" s="52">
        <v>1579</v>
      </c>
      <c r="FO359" s="52">
        <v>1552</v>
      </c>
      <c r="FP359" s="52">
        <v>1559</v>
      </c>
      <c r="FQ359" s="52">
        <v>1549</v>
      </c>
      <c r="FR359" s="52">
        <v>1402</v>
      </c>
      <c r="FS359" s="52">
        <v>1379</v>
      </c>
      <c r="FT359" s="52">
        <v>1434</v>
      </c>
      <c r="FU359" s="52">
        <v>1429</v>
      </c>
      <c r="FV359" s="52">
        <v>1160</v>
      </c>
      <c r="FW359" s="52">
        <v>1051</v>
      </c>
      <c r="FX359" s="52">
        <v>1168</v>
      </c>
      <c r="FY359" s="52">
        <v>970</v>
      </c>
      <c r="FZ359" s="52">
        <v>950</v>
      </c>
      <c r="GA359" s="52">
        <v>959</v>
      </c>
      <c r="GB359" s="52">
        <v>859</v>
      </c>
      <c r="GC359" s="52">
        <v>822</v>
      </c>
      <c r="GD359" s="52">
        <v>825</v>
      </c>
      <c r="GE359" s="52">
        <v>791</v>
      </c>
      <c r="GF359" s="52">
        <v>717</v>
      </c>
      <c r="GG359" s="52">
        <v>635</v>
      </c>
      <c r="GH359" s="52">
        <v>518</v>
      </c>
      <c r="GI359" s="52">
        <v>486</v>
      </c>
      <c r="GJ359" s="52">
        <v>469</v>
      </c>
      <c r="GK359" s="52">
        <v>369</v>
      </c>
      <c r="GL359" s="53">
        <v>1682</v>
      </c>
    </row>
    <row r="360" spans="1:194" s="1" customFormat="1" hidden="1" x14ac:dyDescent="0.25">
      <c r="A360" s="31" t="s">
        <v>247</v>
      </c>
      <c r="B360" s="1" t="s">
        <v>591</v>
      </c>
      <c r="C360" s="30" t="str">
        <f t="shared" si="114"/>
        <v>LA England - Mansfield</v>
      </c>
      <c r="D360" s="51">
        <f t="shared" si="105"/>
        <v>42268</v>
      </c>
      <c r="E360" s="51">
        <f t="shared" si="106"/>
        <v>44159</v>
      </c>
      <c r="F360" s="52">
        <f t="shared" si="107"/>
        <v>109351</v>
      </c>
      <c r="G360" s="52">
        <f t="shared" si="108"/>
        <v>53867</v>
      </c>
      <c r="H360" s="53">
        <f t="shared" si="109"/>
        <v>55484</v>
      </c>
      <c r="I360" s="53">
        <f t="shared" si="110"/>
        <v>42268</v>
      </c>
      <c r="J360" s="53">
        <f t="shared" si="111"/>
        <v>44159</v>
      </c>
      <c r="K360" s="50">
        <f t="shared" si="112"/>
        <v>11599</v>
      </c>
      <c r="L360" s="51">
        <f t="shared" si="113"/>
        <v>11325</v>
      </c>
      <c r="M360" s="52">
        <v>591</v>
      </c>
      <c r="N360" s="52">
        <v>596</v>
      </c>
      <c r="O360" s="52">
        <v>628</v>
      </c>
      <c r="P360" s="52">
        <v>661</v>
      </c>
      <c r="Q360" s="52">
        <v>641</v>
      </c>
      <c r="R360" s="52">
        <v>706</v>
      </c>
      <c r="S360" s="52">
        <v>732</v>
      </c>
      <c r="T360" s="52">
        <v>660</v>
      </c>
      <c r="U360" s="52">
        <v>749</v>
      </c>
      <c r="V360" s="52">
        <v>612</v>
      </c>
      <c r="W360" s="52">
        <v>658</v>
      </c>
      <c r="X360" s="52">
        <v>713</v>
      </c>
      <c r="Y360" s="52">
        <v>672</v>
      </c>
      <c r="Z360" s="52">
        <v>643</v>
      </c>
      <c r="AA360" s="52">
        <v>617</v>
      </c>
      <c r="AB360" s="52">
        <v>556</v>
      </c>
      <c r="AC360" s="52">
        <v>590</v>
      </c>
      <c r="AD360" s="52">
        <v>574</v>
      </c>
      <c r="AE360" s="52">
        <v>530</v>
      </c>
      <c r="AF360" s="52">
        <v>474</v>
      </c>
      <c r="AG360" s="52">
        <v>493</v>
      </c>
      <c r="AH360" s="52">
        <v>552</v>
      </c>
      <c r="AI360" s="52">
        <v>535</v>
      </c>
      <c r="AJ360" s="52">
        <v>528</v>
      </c>
      <c r="AK360" s="52">
        <v>642</v>
      </c>
      <c r="AL360" s="52">
        <v>623</v>
      </c>
      <c r="AM360" s="52">
        <v>728</v>
      </c>
      <c r="AN360" s="52">
        <v>709</v>
      </c>
      <c r="AO360" s="52">
        <v>715</v>
      </c>
      <c r="AP360" s="52">
        <v>768</v>
      </c>
      <c r="AQ360" s="52">
        <v>744</v>
      </c>
      <c r="AR360" s="52">
        <v>632</v>
      </c>
      <c r="AS360" s="52">
        <v>741</v>
      </c>
      <c r="AT360" s="52">
        <v>729</v>
      </c>
      <c r="AU360" s="52">
        <v>709</v>
      </c>
      <c r="AV360" s="52">
        <v>797</v>
      </c>
      <c r="AW360" s="52">
        <v>689</v>
      </c>
      <c r="AX360" s="52">
        <v>709</v>
      </c>
      <c r="AY360" s="52">
        <v>685</v>
      </c>
      <c r="AZ360" s="52">
        <v>722</v>
      </c>
      <c r="BA360" s="52">
        <v>656</v>
      </c>
      <c r="BB360" s="52">
        <v>691</v>
      </c>
      <c r="BC360" s="52">
        <v>585</v>
      </c>
      <c r="BD360" s="52">
        <v>548</v>
      </c>
      <c r="BE360" s="52">
        <v>605</v>
      </c>
      <c r="BF360" s="52">
        <v>630</v>
      </c>
      <c r="BG360" s="52">
        <v>589</v>
      </c>
      <c r="BH360" s="52">
        <v>728</v>
      </c>
      <c r="BI360" s="52">
        <v>828</v>
      </c>
      <c r="BJ360" s="52">
        <v>684</v>
      </c>
      <c r="BK360" s="52">
        <v>785</v>
      </c>
      <c r="BL360" s="52">
        <v>765</v>
      </c>
      <c r="BM360" s="52">
        <v>731</v>
      </c>
      <c r="BN360" s="52">
        <v>838</v>
      </c>
      <c r="BO360" s="52">
        <v>847</v>
      </c>
      <c r="BP360" s="52">
        <v>801</v>
      </c>
      <c r="BQ360" s="52">
        <v>743</v>
      </c>
      <c r="BR360" s="52">
        <v>796</v>
      </c>
      <c r="BS360" s="52">
        <v>792</v>
      </c>
      <c r="BT360" s="52">
        <v>789</v>
      </c>
      <c r="BU360" s="52">
        <v>690</v>
      </c>
      <c r="BV360" s="52">
        <v>727</v>
      </c>
      <c r="BW360" s="52">
        <v>689</v>
      </c>
      <c r="BX360" s="52">
        <v>691</v>
      </c>
      <c r="BY360" s="52">
        <v>632</v>
      </c>
      <c r="BZ360" s="52">
        <v>612</v>
      </c>
      <c r="CA360" s="52">
        <v>602</v>
      </c>
      <c r="CB360" s="52">
        <v>614</v>
      </c>
      <c r="CC360" s="52">
        <v>557</v>
      </c>
      <c r="CD360" s="52">
        <v>612</v>
      </c>
      <c r="CE360" s="52">
        <v>575</v>
      </c>
      <c r="CF360" s="52">
        <v>579</v>
      </c>
      <c r="CG360" s="52">
        <v>592</v>
      </c>
      <c r="CH360" s="52">
        <v>579</v>
      </c>
      <c r="CI360" s="52">
        <v>500</v>
      </c>
      <c r="CJ360" s="52">
        <v>462</v>
      </c>
      <c r="CK360" s="52">
        <v>451</v>
      </c>
      <c r="CL360" s="52">
        <v>418</v>
      </c>
      <c r="CM360" s="52">
        <v>319</v>
      </c>
      <c r="CN360" s="52">
        <v>303</v>
      </c>
      <c r="CO360" s="52">
        <v>272</v>
      </c>
      <c r="CP360" s="52">
        <v>266</v>
      </c>
      <c r="CQ360" s="52">
        <v>267</v>
      </c>
      <c r="CR360" s="52">
        <v>220</v>
      </c>
      <c r="CS360" s="52">
        <v>239</v>
      </c>
      <c r="CT360" s="52">
        <v>175</v>
      </c>
      <c r="CU360" s="52">
        <v>136</v>
      </c>
      <c r="CV360" s="52">
        <v>124</v>
      </c>
      <c r="CW360" s="52">
        <v>96</v>
      </c>
      <c r="CX360" s="52">
        <v>116</v>
      </c>
      <c r="CY360" s="52">
        <v>268</v>
      </c>
      <c r="CZ360" s="52">
        <v>541</v>
      </c>
      <c r="DA360" s="52">
        <v>550</v>
      </c>
      <c r="DB360" s="52">
        <v>604</v>
      </c>
      <c r="DC360" s="52">
        <v>714</v>
      </c>
      <c r="DD360" s="52">
        <v>684</v>
      </c>
      <c r="DE360" s="52">
        <v>654</v>
      </c>
      <c r="DF360" s="52">
        <v>660</v>
      </c>
      <c r="DG360" s="52">
        <v>676</v>
      </c>
      <c r="DH360" s="52">
        <v>697</v>
      </c>
      <c r="DI360" s="52">
        <v>775</v>
      </c>
      <c r="DJ360" s="52">
        <v>690</v>
      </c>
      <c r="DK360" s="52">
        <v>633</v>
      </c>
      <c r="DL360" s="52">
        <v>619</v>
      </c>
      <c r="DM360" s="52">
        <v>591</v>
      </c>
      <c r="DN360" s="52">
        <v>618</v>
      </c>
      <c r="DO360" s="52">
        <v>581</v>
      </c>
      <c r="DP360" s="52">
        <v>519</v>
      </c>
      <c r="DQ360" s="52">
        <v>519</v>
      </c>
      <c r="DR360" s="52">
        <v>507</v>
      </c>
      <c r="DS360" s="52">
        <v>380</v>
      </c>
      <c r="DT360" s="52">
        <v>395</v>
      </c>
      <c r="DU360" s="52">
        <v>473</v>
      </c>
      <c r="DV360" s="52">
        <v>528</v>
      </c>
      <c r="DW360" s="52">
        <v>650</v>
      </c>
      <c r="DX360" s="52">
        <v>584</v>
      </c>
      <c r="DY360" s="52">
        <v>664</v>
      </c>
      <c r="DZ360" s="52">
        <v>713</v>
      </c>
      <c r="EA360" s="52">
        <v>661</v>
      </c>
      <c r="EB360" s="52">
        <v>805</v>
      </c>
      <c r="EC360" s="52">
        <v>691</v>
      </c>
      <c r="ED360" s="52">
        <v>687</v>
      </c>
      <c r="EE360" s="52">
        <v>735</v>
      </c>
      <c r="EF360" s="52">
        <v>780</v>
      </c>
      <c r="EG360" s="52">
        <v>763</v>
      </c>
      <c r="EH360" s="52">
        <v>710</v>
      </c>
      <c r="EI360" s="52">
        <v>718</v>
      </c>
      <c r="EJ360" s="52">
        <v>748</v>
      </c>
      <c r="EK360" s="52">
        <v>800</v>
      </c>
      <c r="EL360" s="52">
        <v>710</v>
      </c>
      <c r="EM360" s="52">
        <v>773</v>
      </c>
      <c r="EN360" s="52">
        <v>709</v>
      </c>
      <c r="EO360" s="52">
        <v>658</v>
      </c>
      <c r="EP360" s="52">
        <v>590</v>
      </c>
      <c r="EQ360" s="52">
        <v>605</v>
      </c>
      <c r="ER360" s="52">
        <v>592</v>
      </c>
      <c r="ES360" s="52">
        <v>660</v>
      </c>
      <c r="ET360" s="52">
        <v>654</v>
      </c>
      <c r="EU360" s="52">
        <v>716</v>
      </c>
      <c r="EV360" s="52">
        <v>710</v>
      </c>
      <c r="EW360" s="52">
        <v>719</v>
      </c>
      <c r="EX360" s="52">
        <v>756</v>
      </c>
      <c r="EY360" s="52">
        <v>792</v>
      </c>
      <c r="EZ360" s="52">
        <v>773</v>
      </c>
      <c r="FA360" s="52">
        <v>860</v>
      </c>
      <c r="FB360" s="52">
        <v>794</v>
      </c>
      <c r="FC360" s="52">
        <v>843</v>
      </c>
      <c r="FD360" s="52">
        <v>881</v>
      </c>
      <c r="FE360" s="52">
        <v>828</v>
      </c>
      <c r="FF360" s="52">
        <v>821</v>
      </c>
      <c r="FG360" s="52">
        <v>758</v>
      </c>
      <c r="FH360" s="52">
        <v>790</v>
      </c>
      <c r="FI360" s="52">
        <v>735</v>
      </c>
      <c r="FJ360" s="52">
        <v>700</v>
      </c>
      <c r="FK360" s="52">
        <v>644</v>
      </c>
      <c r="FL360" s="52">
        <v>635</v>
      </c>
      <c r="FM360" s="52">
        <v>655</v>
      </c>
      <c r="FN360" s="52">
        <v>646</v>
      </c>
      <c r="FO360" s="52">
        <v>570</v>
      </c>
      <c r="FP360" s="52">
        <v>568</v>
      </c>
      <c r="FQ360" s="52">
        <v>613</v>
      </c>
      <c r="FR360" s="52">
        <v>579</v>
      </c>
      <c r="FS360" s="52">
        <v>610</v>
      </c>
      <c r="FT360" s="52">
        <v>581</v>
      </c>
      <c r="FU360" s="52">
        <v>615</v>
      </c>
      <c r="FV360" s="52">
        <v>525</v>
      </c>
      <c r="FW360" s="52">
        <v>553</v>
      </c>
      <c r="FX360" s="52">
        <v>516</v>
      </c>
      <c r="FY360" s="52">
        <v>465</v>
      </c>
      <c r="FZ360" s="52">
        <v>409</v>
      </c>
      <c r="GA360" s="52">
        <v>337</v>
      </c>
      <c r="GB360" s="52">
        <v>352</v>
      </c>
      <c r="GC360" s="52">
        <v>366</v>
      </c>
      <c r="GD360" s="52">
        <v>292</v>
      </c>
      <c r="GE360" s="52">
        <v>304</v>
      </c>
      <c r="GF360" s="52">
        <v>280</v>
      </c>
      <c r="GG360" s="52">
        <v>237</v>
      </c>
      <c r="GH360" s="52">
        <v>230</v>
      </c>
      <c r="GI360" s="52">
        <v>196</v>
      </c>
      <c r="GJ360" s="52">
        <v>175</v>
      </c>
      <c r="GK360" s="52">
        <v>160</v>
      </c>
      <c r="GL360" s="53">
        <v>627</v>
      </c>
    </row>
    <row r="361" spans="1:194" s="1" customFormat="1" hidden="1" x14ac:dyDescent="0.25">
      <c r="A361" s="31" t="s">
        <v>247</v>
      </c>
      <c r="B361" s="1" t="s">
        <v>592</v>
      </c>
      <c r="C361" s="30" t="str">
        <f t="shared" si="114"/>
        <v>LA England - Medway</v>
      </c>
      <c r="D361" s="51">
        <f t="shared" si="105"/>
        <v>104713</v>
      </c>
      <c r="E361" s="51">
        <f t="shared" si="106"/>
        <v>108988</v>
      </c>
      <c r="F361" s="52">
        <f t="shared" si="107"/>
        <v>279142</v>
      </c>
      <c r="G361" s="52">
        <f t="shared" si="108"/>
        <v>138256</v>
      </c>
      <c r="H361" s="53">
        <f t="shared" si="109"/>
        <v>140886</v>
      </c>
      <c r="I361" s="53">
        <f t="shared" si="110"/>
        <v>104713</v>
      </c>
      <c r="J361" s="53">
        <f t="shared" si="111"/>
        <v>108988</v>
      </c>
      <c r="K361" s="50">
        <f t="shared" si="112"/>
        <v>33543</v>
      </c>
      <c r="L361" s="51">
        <f t="shared" si="113"/>
        <v>31898</v>
      </c>
      <c r="M361" s="52">
        <v>1719</v>
      </c>
      <c r="N361" s="52">
        <v>1802</v>
      </c>
      <c r="O361" s="52">
        <v>1836</v>
      </c>
      <c r="P361" s="52">
        <v>1890</v>
      </c>
      <c r="Q361" s="52">
        <v>1945</v>
      </c>
      <c r="R361" s="52">
        <v>1942</v>
      </c>
      <c r="S361" s="52">
        <v>1985</v>
      </c>
      <c r="T361" s="52">
        <v>1924</v>
      </c>
      <c r="U361" s="52">
        <v>2055</v>
      </c>
      <c r="V361" s="52">
        <v>1966</v>
      </c>
      <c r="W361" s="52">
        <v>1952</v>
      </c>
      <c r="X361" s="52">
        <v>1934</v>
      </c>
      <c r="Y361" s="52">
        <v>1846</v>
      </c>
      <c r="Z361" s="52">
        <v>1855</v>
      </c>
      <c r="AA361" s="52">
        <v>1766</v>
      </c>
      <c r="AB361" s="52">
        <v>1744</v>
      </c>
      <c r="AC361" s="52">
        <v>1690</v>
      </c>
      <c r="AD361" s="52">
        <v>1692</v>
      </c>
      <c r="AE361" s="52">
        <v>1660</v>
      </c>
      <c r="AF361" s="52">
        <v>1525</v>
      </c>
      <c r="AG361" s="52">
        <v>1633</v>
      </c>
      <c r="AH361" s="52">
        <v>1663</v>
      </c>
      <c r="AI361" s="52">
        <v>1603</v>
      </c>
      <c r="AJ361" s="52">
        <v>1681</v>
      </c>
      <c r="AK361" s="52">
        <v>1686</v>
      </c>
      <c r="AL361" s="52">
        <v>1638</v>
      </c>
      <c r="AM361" s="52">
        <v>1777</v>
      </c>
      <c r="AN361" s="52">
        <v>1820</v>
      </c>
      <c r="AO361" s="52">
        <v>2024</v>
      </c>
      <c r="AP361" s="52">
        <v>2110</v>
      </c>
      <c r="AQ361" s="52">
        <v>2104</v>
      </c>
      <c r="AR361" s="52">
        <v>1896</v>
      </c>
      <c r="AS361" s="52">
        <v>1959</v>
      </c>
      <c r="AT361" s="52">
        <v>2072</v>
      </c>
      <c r="AU361" s="52">
        <v>2002</v>
      </c>
      <c r="AV361" s="52">
        <v>1873</v>
      </c>
      <c r="AW361" s="52">
        <v>1791</v>
      </c>
      <c r="AX361" s="52">
        <v>1776</v>
      </c>
      <c r="AY361" s="52">
        <v>1933</v>
      </c>
      <c r="AZ361" s="52">
        <v>1792</v>
      </c>
      <c r="BA361" s="52">
        <v>1867</v>
      </c>
      <c r="BB361" s="52">
        <v>1833</v>
      </c>
      <c r="BC361" s="52">
        <v>1638</v>
      </c>
      <c r="BD361" s="52">
        <v>1629</v>
      </c>
      <c r="BE361" s="52">
        <v>1672</v>
      </c>
      <c r="BF361" s="52">
        <v>1707</v>
      </c>
      <c r="BG361" s="52">
        <v>1723</v>
      </c>
      <c r="BH361" s="52">
        <v>1785</v>
      </c>
      <c r="BI361" s="52">
        <v>1881</v>
      </c>
      <c r="BJ361" s="52">
        <v>1909</v>
      </c>
      <c r="BK361" s="52">
        <v>1902</v>
      </c>
      <c r="BL361" s="52">
        <v>1883</v>
      </c>
      <c r="BM361" s="52">
        <v>1855</v>
      </c>
      <c r="BN361" s="52">
        <v>1988</v>
      </c>
      <c r="BO361" s="52">
        <v>1970</v>
      </c>
      <c r="BP361" s="52">
        <v>1912</v>
      </c>
      <c r="BQ361" s="52">
        <v>1873</v>
      </c>
      <c r="BR361" s="52">
        <v>1821</v>
      </c>
      <c r="BS361" s="52">
        <v>1728</v>
      </c>
      <c r="BT361" s="52">
        <v>1714</v>
      </c>
      <c r="BU361" s="52">
        <v>1580</v>
      </c>
      <c r="BV361" s="52">
        <v>1575</v>
      </c>
      <c r="BW361" s="52">
        <v>1518</v>
      </c>
      <c r="BX361" s="52">
        <v>1499</v>
      </c>
      <c r="BY361" s="52">
        <v>1323</v>
      </c>
      <c r="BZ361" s="52">
        <v>1309</v>
      </c>
      <c r="CA361" s="52">
        <v>1311</v>
      </c>
      <c r="CB361" s="52">
        <v>1255</v>
      </c>
      <c r="CC361" s="52">
        <v>1200</v>
      </c>
      <c r="CD361" s="52">
        <v>1106</v>
      </c>
      <c r="CE361" s="52">
        <v>1166</v>
      </c>
      <c r="CF361" s="52">
        <v>1269</v>
      </c>
      <c r="CG361" s="52">
        <v>1292</v>
      </c>
      <c r="CH361" s="52">
        <v>1375</v>
      </c>
      <c r="CI361" s="52">
        <v>1018</v>
      </c>
      <c r="CJ361" s="52">
        <v>958</v>
      </c>
      <c r="CK361" s="52">
        <v>928</v>
      </c>
      <c r="CL361" s="52">
        <v>828</v>
      </c>
      <c r="CM361" s="52">
        <v>721</v>
      </c>
      <c r="CN361" s="52">
        <v>649</v>
      </c>
      <c r="CO361" s="52">
        <v>624</v>
      </c>
      <c r="CP361" s="52">
        <v>587</v>
      </c>
      <c r="CQ361" s="52">
        <v>532</v>
      </c>
      <c r="CR361" s="52">
        <v>469</v>
      </c>
      <c r="CS361" s="52">
        <v>415</v>
      </c>
      <c r="CT361" s="52">
        <v>345</v>
      </c>
      <c r="CU361" s="52">
        <v>306</v>
      </c>
      <c r="CV361" s="52">
        <v>279</v>
      </c>
      <c r="CW361" s="52">
        <v>249</v>
      </c>
      <c r="CX361" s="52">
        <v>169</v>
      </c>
      <c r="CY361" s="52">
        <v>550</v>
      </c>
      <c r="CZ361" s="52">
        <v>1621</v>
      </c>
      <c r="DA361" s="52">
        <v>1738</v>
      </c>
      <c r="DB361" s="52">
        <v>1747</v>
      </c>
      <c r="DC361" s="52">
        <v>1854</v>
      </c>
      <c r="DD361" s="52">
        <v>1933</v>
      </c>
      <c r="DE361" s="52">
        <v>1821</v>
      </c>
      <c r="DF361" s="52">
        <v>1814</v>
      </c>
      <c r="DG361" s="52">
        <v>1825</v>
      </c>
      <c r="DH361" s="52">
        <v>1933</v>
      </c>
      <c r="DI361" s="52">
        <v>1921</v>
      </c>
      <c r="DJ361" s="52">
        <v>1812</v>
      </c>
      <c r="DK361" s="52">
        <v>1762</v>
      </c>
      <c r="DL361" s="52">
        <v>1756</v>
      </c>
      <c r="DM361" s="52">
        <v>1703</v>
      </c>
      <c r="DN361" s="52">
        <v>1765</v>
      </c>
      <c r="DO361" s="52">
        <v>1611</v>
      </c>
      <c r="DP361" s="52">
        <v>1689</v>
      </c>
      <c r="DQ361" s="52">
        <v>1593</v>
      </c>
      <c r="DR361" s="52">
        <v>1532</v>
      </c>
      <c r="DS361" s="52">
        <v>1307</v>
      </c>
      <c r="DT361" s="52">
        <v>1425</v>
      </c>
      <c r="DU361" s="52">
        <v>1562</v>
      </c>
      <c r="DV361" s="52">
        <v>1559</v>
      </c>
      <c r="DW361" s="52">
        <v>1596</v>
      </c>
      <c r="DX361" s="52">
        <v>1538</v>
      </c>
      <c r="DY361" s="52">
        <v>1795</v>
      </c>
      <c r="DZ361" s="52">
        <v>1833</v>
      </c>
      <c r="EA361" s="52">
        <v>1908</v>
      </c>
      <c r="EB361" s="52">
        <v>2210</v>
      </c>
      <c r="EC361" s="52">
        <v>2152</v>
      </c>
      <c r="ED361" s="52">
        <v>1957</v>
      </c>
      <c r="EE361" s="52">
        <v>2072</v>
      </c>
      <c r="EF361" s="52">
        <v>2152</v>
      </c>
      <c r="EG361" s="52">
        <v>2064</v>
      </c>
      <c r="EH361" s="52">
        <v>1977</v>
      </c>
      <c r="EI361" s="52">
        <v>1901</v>
      </c>
      <c r="EJ361" s="52">
        <v>1874</v>
      </c>
      <c r="EK361" s="52">
        <v>1959</v>
      </c>
      <c r="EL361" s="52">
        <v>1925</v>
      </c>
      <c r="EM361" s="52">
        <v>1866</v>
      </c>
      <c r="EN361" s="52">
        <v>1969</v>
      </c>
      <c r="EO361" s="52">
        <v>1929</v>
      </c>
      <c r="EP361" s="52">
        <v>1711</v>
      </c>
      <c r="EQ361" s="52">
        <v>1732</v>
      </c>
      <c r="ER361" s="52">
        <v>1620</v>
      </c>
      <c r="ES361" s="52">
        <v>1740</v>
      </c>
      <c r="ET361" s="52">
        <v>1771</v>
      </c>
      <c r="EU361" s="52">
        <v>1718</v>
      </c>
      <c r="EV361" s="52">
        <v>1832</v>
      </c>
      <c r="EW361" s="52">
        <v>1908</v>
      </c>
      <c r="EX361" s="52">
        <v>1884</v>
      </c>
      <c r="EY361" s="52">
        <v>1989</v>
      </c>
      <c r="EZ361" s="52">
        <v>1890</v>
      </c>
      <c r="FA361" s="52">
        <v>1932</v>
      </c>
      <c r="FB361" s="52">
        <v>1909</v>
      </c>
      <c r="FC361" s="52">
        <v>1914</v>
      </c>
      <c r="FD361" s="52">
        <v>1870</v>
      </c>
      <c r="FE361" s="52">
        <v>1921</v>
      </c>
      <c r="FF361" s="52">
        <v>1744</v>
      </c>
      <c r="FG361" s="52">
        <v>1731</v>
      </c>
      <c r="FH361" s="52">
        <v>1692</v>
      </c>
      <c r="FI361" s="52">
        <v>1639</v>
      </c>
      <c r="FJ361" s="52">
        <v>1568</v>
      </c>
      <c r="FK361" s="52">
        <v>1469</v>
      </c>
      <c r="FL361" s="52">
        <v>1379</v>
      </c>
      <c r="FM361" s="52">
        <v>1294</v>
      </c>
      <c r="FN361" s="52">
        <v>1323</v>
      </c>
      <c r="FO361" s="52">
        <v>1279</v>
      </c>
      <c r="FP361" s="52">
        <v>1226</v>
      </c>
      <c r="FQ361" s="52">
        <v>1302</v>
      </c>
      <c r="FR361" s="52">
        <v>1254</v>
      </c>
      <c r="FS361" s="52">
        <v>1349</v>
      </c>
      <c r="FT361" s="52">
        <v>1415</v>
      </c>
      <c r="FU361" s="52">
        <v>1533</v>
      </c>
      <c r="FV361" s="52">
        <v>1131</v>
      </c>
      <c r="FW361" s="52">
        <v>1062</v>
      </c>
      <c r="FX361" s="52">
        <v>1047</v>
      </c>
      <c r="FY361" s="52">
        <v>961</v>
      </c>
      <c r="FZ361" s="52">
        <v>851</v>
      </c>
      <c r="GA361" s="52">
        <v>702</v>
      </c>
      <c r="GB361" s="52">
        <v>717</v>
      </c>
      <c r="GC361" s="52">
        <v>716</v>
      </c>
      <c r="GD361" s="52">
        <v>696</v>
      </c>
      <c r="GE361" s="52">
        <v>663</v>
      </c>
      <c r="GF361" s="52">
        <v>588</v>
      </c>
      <c r="GG361" s="52">
        <v>530</v>
      </c>
      <c r="GH361" s="52">
        <v>436</v>
      </c>
      <c r="GI361" s="52">
        <v>377</v>
      </c>
      <c r="GJ361" s="52">
        <v>349</v>
      </c>
      <c r="GK361" s="52">
        <v>323</v>
      </c>
      <c r="GL361" s="53">
        <v>1239</v>
      </c>
    </row>
    <row r="362" spans="1:194" s="1" customFormat="1" hidden="1" x14ac:dyDescent="0.25">
      <c r="A362" s="31" t="s">
        <v>247</v>
      </c>
      <c r="B362" s="1" t="s">
        <v>593</v>
      </c>
      <c r="C362" s="30" t="str">
        <f t="shared" si="114"/>
        <v>LA England - Melton</v>
      </c>
      <c r="D362" s="51">
        <f t="shared" si="105"/>
        <v>19967</v>
      </c>
      <c r="E362" s="51">
        <f t="shared" si="106"/>
        <v>21380</v>
      </c>
      <c r="F362" s="52">
        <f t="shared" si="107"/>
        <v>51394</v>
      </c>
      <c r="G362" s="52">
        <f t="shared" si="108"/>
        <v>25078</v>
      </c>
      <c r="H362" s="53">
        <f t="shared" si="109"/>
        <v>26316</v>
      </c>
      <c r="I362" s="53">
        <f t="shared" si="110"/>
        <v>19967</v>
      </c>
      <c r="J362" s="53">
        <f t="shared" si="111"/>
        <v>21380</v>
      </c>
      <c r="K362" s="50">
        <f t="shared" si="112"/>
        <v>5111</v>
      </c>
      <c r="L362" s="51">
        <f t="shared" si="113"/>
        <v>4936</v>
      </c>
      <c r="M362" s="52">
        <v>259</v>
      </c>
      <c r="N362" s="52">
        <v>233</v>
      </c>
      <c r="O362" s="52">
        <v>261</v>
      </c>
      <c r="P362" s="52">
        <v>250</v>
      </c>
      <c r="Q362" s="52">
        <v>266</v>
      </c>
      <c r="R362" s="52">
        <v>280</v>
      </c>
      <c r="S362" s="52">
        <v>266</v>
      </c>
      <c r="T362" s="52">
        <v>310</v>
      </c>
      <c r="U362" s="52">
        <v>332</v>
      </c>
      <c r="V362" s="52">
        <v>297</v>
      </c>
      <c r="W362" s="52">
        <v>308</v>
      </c>
      <c r="X362" s="52">
        <v>297</v>
      </c>
      <c r="Y362" s="52">
        <v>324</v>
      </c>
      <c r="Z362" s="52">
        <v>295</v>
      </c>
      <c r="AA362" s="52">
        <v>277</v>
      </c>
      <c r="AB362" s="52">
        <v>280</v>
      </c>
      <c r="AC362" s="52">
        <v>309</v>
      </c>
      <c r="AD362" s="52">
        <v>267</v>
      </c>
      <c r="AE362" s="52">
        <v>246</v>
      </c>
      <c r="AF362" s="52">
        <v>206</v>
      </c>
      <c r="AG362" s="52">
        <v>193</v>
      </c>
      <c r="AH362" s="52">
        <v>208</v>
      </c>
      <c r="AI362" s="52">
        <v>249</v>
      </c>
      <c r="AJ362" s="52">
        <v>237</v>
      </c>
      <c r="AK362" s="52">
        <v>254</v>
      </c>
      <c r="AL362" s="52">
        <v>250</v>
      </c>
      <c r="AM362" s="52">
        <v>234</v>
      </c>
      <c r="AN362" s="52">
        <v>259</v>
      </c>
      <c r="AO362" s="52">
        <v>256</v>
      </c>
      <c r="AP362" s="52">
        <v>279</v>
      </c>
      <c r="AQ362" s="52">
        <v>266</v>
      </c>
      <c r="AR362" s="52">
        <v>252</v>
      </c>
      <c r="AS362" s="52">
        <v>246</v>
      </c>
      <c r="AT362" s="52">
        <v>217</v>
      </c>
      <c r="AU362" s="52">
        <v>248</v>
      </c>
      <c r="AV362" s="52">
        <v>252</v>
      </c>
      <c r="AW362" s="52">
        <v>234</v>
      </c>
      <c r="AX362" s="52">
        <v>272</v>
      </c>
      <c r="AY362" s="52">
        <v>262</v>
      </c>
      <c r="AZ362" s="52">
        <v>241</v>
      </c>
      <c r="BA362" s="52">
        <v>292</v>
      </c>
      <c r="BB362" s="52">
        <v>227</v>
      </c>
      <c r="BC362" s="52">
        <v>228</v>
      </c>
      <c r="BD362" s="52">
        <v>286</v>
      </c>
      <c r="BE362" s="52">
        <v>231</v>
      </c>
      <c r="BF362" s="52">
        <v>307</v>
      </c>
      <c r="BG362" s="52">
        <v>297</v>
      </c>
      <c r="BH362" s="52">
        <v>307</v>
      </c>
      <c r="BI362" s="52">
        <v>361</v>
      </c>
      <c r="BJ362" s="52">
        <v>369</v>
      </c>
      <c r="BK362" s="52">
        <v>370</v>
      </c>
      <c r="BL362" s="52">
        <v>407</v>
      </c>
      <c r="BM362" s="52">
        <v>487</v>
      </c>
      <c r="BN362" s="52">
        <v>405</v>
      </c>
      <c r="BO362" s="52">
        <v>440</v>
      </c>
      <c r="BP362" s="52">
        <v>460</v>
      </c>
      <c r="BQ362" s="52">
        <v>466</v>
      </c>
      <c r="BR362" s="52">
        <v>455</v>
      </c>
      <c r="BS362" s="52">
        <v>408</v>
      </c>
      <c r="BT362" s="52">
        <v>365</v>
      </c>
      <c r="BU362" s="52">
        <v>366</v>
      </c>
      <c r="BV362" s="52">
        <v>348</v>
      </c>
      <c r="BW362" s="52">
        <v>324</v>
      </c>
      <c r="BX362" s="52">
        <v>325</v>
      </c>
      <c r="BY362" s="52">
        <v>352</v>
      </c>
      <c r="BZ362" s="52">
        <v>331</v>
      </c>
      <c r="CA362" s="52">
        <v>336</v>
      </c>
      <c r="CB362" s="52">
        <v>342</v>
      </c>
      <c r="CC362" s="52">
        <v>347</v>
      </c>
      <c r="CD362" s="52">
        <v>339</v>
      </c>
      <c r="CE362" s="52">
        <v>301</v>
      </c>
      <c r="CF362" s="52">
        <v>327</v>
      </c>
      <c r="CG362" s="52">
        <v>349</v>
      </c>
      <c r="CH362" s="52">
        <v>393</v>
      </c>
      <c r="CI362" s="52">
        <v>259</v>
      </c>
      <c r="CJ362" s="52">
        <v>270</v>
      </c>
      <c r="CK362" s="52">
        <v>271</v>
      </c>
      <c r="CL362" s="52">
        <v>236</v>
      </c>
      <c r="CM362" s="52">
        <v>178</v>
      </c>
      <c r="CN362" s="52">
        <v>166</v>
      </c>
      <c r="CO362" s="52">
        <v>190</v>
      </c>
      <c r="CP362" s="52">
        <v>155</v>
      </c>
      <c r="CQ362" s="52">
        <v>155</v>
      </c>
      <c r="CR362" s="52">
        <v>107</v>
      </c>
      <c r="CS362" s="52">
        <v>108</v>
      </c>
      <c r="CT362" s="52">
        <v>89</v>
      </c>
      <c r="CU362" s="52">
        <v>110</v>
      </c>
      <c r="CV362" s="52">
        <v>66</v>
      </c>
      <c r="CW362" s="52">
        <v>59</v>
      </c>
      <c r="CX362" s="52">
        <v>61</v>
      </c>
      <c r="CY362" s="52">
        <v>178</v>
      </c>
      <c r="CZ362" s="52">
        <v>207</v>
      </c>
      <c r="DA362" s="52">
        <v>234</v>
      </c>
      <c r="DB362" s="52">
        <v>259</v>
      </c>
      <c r="DC362" s="52">
        <v>209</v>
      </c>
      <c r="DD362" s="52">
        <v>260</v>
      </c>
      <c r="DE362" s="52">
        <v>277</v>
      </c>
      <c r="DF362" s="52">
        <v>278</v>
      </c>
      <c r="DG362" s="52">
        <v>256</v>
      </c>
      <c r="DH362" s="52">
        <v>306</v>
      </c>
      <c r="DI362" s="52">
        <v>323</v>
      </c>
      <c r="DJ362" s="52">
        <v>303</v>
      </c>
      <c r="DK362" s="52">
        <v>278</v>
      </c>
      <c r="DL362" s="52">
        <v>268</v>
      </c>
      <c r="DM362" s="52">
        <v>312</v>
      </c>
      <c r="DN362" s="52">
        <v>329</v>
      </c>
      <c r="DO362" s="52">
        <v>276</v>
      </c>
      <c r="DP362" s="52">
        <v>282</v>
      </c>
      <c r="DQ362" s="52">
        <v>279</v>
      </c>
      <c r="DR362" s="52">
        <v>279</v>
      </c>
      <c r="DS362" s="52">
        <v>184</v>
      </c>
      <c r="DT362" s="52">
        <v>183</v>
      </c>
      <c r="DU362" s="52">
        <v>223</v>
      </c>
      <c r="DV362" s="52">
        <v>205</v>
      </c>
      <c r="DW362" s="52">
        <v>233</v>
      </c>
      <c r="DX362" s="52">
        <v>269</v>
      </c>
      <c r="DY362" s="52">
        <v>276</v>
      </c>
      <c r="DZ362" s="52">
        <v>252</v>
      </c>
      <c r="EA362" s="52">
        <v>220</v>
      </c>
      <c r="EB362" s="52">
        <v>247</v>
      </c>
      <c r="EC362" s="52">
        <v>289</v>
      </c>
      <c r="ED362" s="52">
        <v>292</v>
      </c>
      <c r="EE362" s="52">
        <v>261</v>
      </c>
      <c r="EF362" s="52">
        <v>266</v>
      </c>
      <c r="EG362" s="52">
        <v>260</v>
      </c>
      <c r="EH362" s="52">
        <v>262</v>
      </c>
      <c r="EI362" s="52">
        <v>236</v>
      </c>
      <c r="EJ362" s="52">
        <v>312</v>
      </c>
      <c r="EK362" s="52">
        <v>294</v>
      </c>
      <c r="EL362" s="52">
        <v>306</v>
      </c>
      <c r="EM362" s="52">
        <v>303</v>
      </c>
      <c r="EN362" s="52">
        <v>329</v>
      </c>
      <c r="EO362" s="52">
        <v>264</v>
      </c>
      <c r="EP362" s="52">
        <v>300</v>
      </c>
      <c r="EQ362" s="52">
        <v>316</v>
      </c>
      <c r="ER362" s="52">
        <v>301</v>
      </c>
      <c r="ES362" s="52">
        <v>310</v>
      </c>
      <c r="ET362" s="52">
        <v>297</v>
      </c>
      <c r="EU362" s="52">
        <v>370</v>
      </c>
      <c r="EV362" s="52">
        <v>366</v>
      </c>
      <c r="EW362" s="52">
        <v>390</v>
      </c>
      <c r="EX362" s="52">
        <v>410</v>
      </c>
      <c r="EY362" s="52">
        <v>467</v>
      </c>
      <c r="EZ362" s="52">
        <v>412</v>
      </c>
      <c r="FA362" s="52">
        <v>438</v>
      </c>
      <c r="FB362" s="52">
        <v>474</v>
      </c>
      <c r="FC362" s="52">
        <v>461</v>
      </c>
      <c r="FD362" s="52">
        <v>437</v>
      </c>
      <c r="FE362" s="52">
        <v>436</v>
      </c>
      <c r="FF362" s="52">
        <v>392</v>
      </c>
      <c r="FG362" s="52">
        <v>408</v>
      </c>
      <c r="FH362" s="52">
        <v>371</v>
      </c>
      <c r="FI362" s="52">
        <v>386</v>
      </c>
      <c r="FJ362" s="52">
        <v>351</v>
      </c>
      <c r="FK362" s="52">
        <v>379</v>
      </c>
      <c r="FL362" s="52">
        <v>337</v>
      </c>
      <c r="FM362" s="52">
        <v>316</v>
      </c>
      <c r="FN362" s="52">
        <v>323</v>
      </c>
      <c r="FO362" s="52">
        <v>335</v>
      </c>
      <c r="FP362" s="52">
        <v>317</v>
      </c>
      <c r="FQ362" s="52">
        <v>372</v>
      </c>
      <c r="FR362" s="52">
        <v>338</v>
      </c>
      <c r="FS362" s="52">
        <v>342</v>
      </c>
      <c r="FT362" s="52">
        <v>386</v>
      </c>
      <c r="FU362" s="52">
        <v>354</v>
      </c>
      <c r="FV362" s="52">
        <v>280</v>
      </c>
      <c r="FW362" s="52">
        <v>283</v>
      </c>
      <c r="FX362" s="52">
        <v>271</v>
      </c>
      <c r="FY362" s="52">
        <v>257</v>
      </c>
      <c r="FZ362" s="52">
        <v>207</v>
      </c>
      <c r="GA362" s="52">
        <v>185</v>
      </c>
      <c r="GB362" s="52">
        <v>205</v>
      </c>
      <c r="GC362" s="52">
        <v>170</v>
      </c>
      <c r="GD362" s="52">
        <v>166</v>
      </c>
      <c r="GE362" s="52">
        <v>138</v>
      </c>
      <c r="GF362" s="52">
        <v>160</v>
      </c>
      <c r="GG362" s="52">
        <v>134</v>
      </c>
      <c r="GH362" s="52">
        <v>130</v>
      </c>
      <c r="GI362" s="52">
        <v>109</v>
      </c>
      <c r="GJ362" s="52">
        <v>109</v>
      </c>
      <c r="GK362" s="52">
        <v>82</v>
      </c>
      <c r="GL362" s="53">
        <v>357</v>
      </c>
    </row>
    <row r="363" spans="1:194" s="1" customFormat="1" hidden="1" x14ac:dyDescent="0.25">
      <c r="A363" s="31" t="s">
        <v>247</v>
      </c>
      <c r="B363" s="1" t="s">
        <v>594</v>
      </c>
      <c r="C363" s="30" t="str">
        <f t="shared" si="114"/>
        <v>LA England - Mendip</v>
      </c>
      <c r="D363" s="51">
        <f t="shared" si="105"/>
        <v>44287</v>
      </c>
      <c r="E363" s="51">
        <f t="shared" si="106"/>
        <v>48210</v>
      </c>
      <c r="F363" s="52">
        <f t="shared" si="107"/>
        <v>116288</v>
      </c>
      <c r="G363" s="52">
        <f t="shared" si="108"/>
        <v>56474</v>
      </c>
      <c r="H363" s="53">
        <f t="shared" si="109"/>
        <v>59814</v>
      </c>
      <c r="I363" s="53">
        <f t="shared" si="110"/>
        <v>44287</v>
      </c>
      <c r="J363" s="53">
        <f t="shared" si="111"/>
        <v>48210</v>
      </c>
      <c r="K363" s="50">
        <f t="shared" si="112"/>
        <v>12187</v>
      </c>
      <c r="L363" s="51">
        <f t="shared" si="113"/>
        <v>11604</v>
      </c>
      <c r="M363" s="52">
        <v>539</v>
      </c>
      <c r="N363" s="52">
        <v>545</v>
      </c>
      <c r="O363" s="52">
        <v>557</v>
      </c>
      <c r="P363" s="52">
        <v>639</v>
      </c>
      <c r="Q363" s="52">
        <v>651</v>
      </c>
      <c r="R363" s="52">
        <v>663</v>
      </c>
      <c r="S363" s="52">
        <v>645</v>
      </c>
      <c r="T363" s="52">
        <v>678</v>
      </c>
      <c r="U363" s="52">
        <v>646</v>
      </c>
      <c r="V363" s="52">
        <v>655</v>
      </c>
      <c r="W363" s="52">
        <v>720</v>
      </c>
      <c r="X363" s="52">
        <v>766</v>
      </c>
      <c r="Y363" s="52">
        <v>735</v>
      </c>
      <c r="Z363" s="52">
        <v>745</v>
      </c>
      <c r="AA363" s="52">
        <v>722</v>
      </c>
      <c r="AB363" s="52">
        <v>726</v>
      </c>
      <c r="AC363" s="52">
        <v>779</v>
      </c>
      <c r="AD363" s="52">
        <v>776</v>
      </c>
      <c r="AE363" s="52">
        <v>663</v>
      </c>
      <c r="AF363" s="52">
        <v>510</v>
      </c>
      <c r="AG363" s="52">
        <v>496</v>
      </c>
      <c r="AH363" s="52">
        <v>457</v>
      </c>
      <c r="AI363" s="52">
        <v>526</v>
      </c>
      <c r="AJ363" s="52">
        <v>546</v>
      </c>
      <c r="AK363" s="52">
        <v>560</v>
      </c>
      <c r="AL363" s="52">
        <v>573</v>
      </c>
      <c r="AM363" s="52">
        <v>652</v>
      </c>
      <c r="AN363" s="52">
        <v>536</v>
      </c>
      <c r="AO363" s="52">
        <v>565</v>
      </c>
      <c r="AP363" s="52">
        <v>549</v>
      </c>
      <c r="AQ363" s="52">
        <v>589</v>
      </c>
      <c r="AR363" s="52">
        <v>510</v>
      </c>
      <c r="AS363" s="52">
        <v>601</v>
      </c>
      <c r="AT363" s="52">
        <v>552</v>
      </c>
      <c r="AU363" s="52">
        <v>561</v>
      </c>
      <c r="AV363" s="52">
        <v>541</v>
      </c>
      <c r="AW363" s="52">
        <v>570</v>
      </c>
      <c r="AX363" s="52">
        <v>666</v>
      </c>
      <c r="AY363" s="52">
        <v>559</v>
      </c>
      <c r="AZ363" s="52">
        <v>619</v>
      </c>
      <c r="BA363" s="52">
        <v>580</v>
      </c>
      <c r="BB363" s="52">
        <v>570</v>
      </c>
      <c r="BC363" s="52">
        <v>567</v>
      </c>
      <c r="BD363" s="52">
        <v>619</v>
      </c>
      <c r="BE363" s="52">
        <v>602</v>
      </c>
      <c r="BF363" s="52">
        <v>637</v>
      </c>
      <c r="BG363" s="52">
        <v>706</v>
      </c>
      <c r="BH363" s="52">
        <v>726</v>
      </c>
      <c r="BI363" s="52">
        <v>753</v>
      </c>
      <c r="BJ363" s="52">
        <v>799</v>
      </c>
      <c r="BK363" s="52">
        <v>864</v>
      </c>
      <c r="BL363" s="52">
        <v>860</v>
      </c>
      <c r="BM363" s="52">
        <v>868</v>
      </c>
      <c r="BN363" s="52">
        <v>874</v>
      </c>
      <c r="BO363" s="52">
        <v>886</v>
      </c>
      <c r="BP363" s="52">
        <v>888</v>
      </c>
      <c r="BQ363" s="52">
        <v>953</v>
      </c>
      <c r="BR363" s="52">
        <v>899</v>
      </c>
      <c r="BS363" s="52">
        <v>867</v>
      </c>
      <c r="BT363" s="52">
        <v>841</v>
      </c>
      <c r="BU363" s="52">
        <v>769</v>
      </c>
      <c r="BV363" s="52">
        <v>754</v>
      </c>
      <c r="BW363" s="52">
        <v>810</v>
      </c>
      <c r="BX363" s="52">
        <v>704</v>
      </c>
      <c r="BY363" s="52">
        <v>729</v>
      </c>
      <c r="BZ363" s="52">
        <v>704</v>
      </c>
      <c r="CA363" s="52">
        <v>740</v>
      </c>
      <c r="CB363" s="52">
        <v>731</v>
      </c>
      <c r="CC363" s="52">
        <v>674</v>
      </c>
      <c r="CD363" s="52">
        <v>712</v>
      </c>
      <c r="CE363" s="52">
        <v>738</v>
      </c>
      <c r="CF363" s="52">
        <v>710</v>
      </c>
      <c r="CG363" s="52">
        <v>777</v>
      </c>
      <c r="CH363" s="52">
        <v>803</v>
      </c>
      <c r="CI363" s="52">
        <v>650</v>
      </c>
      <c r="CJ363" s="52">
        <v>583</v>
      </c>
      <c r="CK363" s="52">
        <v>555</v>
      </c>
      <c r="CL363" s="52">
        <v>512</v>
      </c>
      <c r="CM363" s="52">
        <v>449</v>
      </c>
      <c r="CN363" s="52">
        <v>371</v>
      </c>
      <c r="CO363" s="52">
        <v>378</v>
      </c>
      <c r="CP363" s="52">
        <v>339</v>
      </c>
      <c r="CQ363" s="52">
        <v>375</v>
      </c>
      <c r="CR363" s="52">
        <v>297</v>
      </c>
      <c r="CS363" s="52">
        <v>272</v>
      </c>
      <c r="CT363" s="52">
        <v>248</v>
      </c>
      <c r="CU363" s="52">
        <v>190</v>
      </c>
      <c r="CV363" s="52">
        <v>192</v>
      </c>
      <c r="CW363" s="52">
        <v>143</v>
      </c>
      <c r="CX363" s="52">
        <v>146</v>
      </c>
      <c r="CY363" s="52">
        <v>472</v>
      </c>
      <c r="CZ363" s="52">
        <v>469</v>
      </c>
      <c r="DA363" s="52">
        <v>569</v>
      </c>
      <c r="DB363" s="52">
        <v>609</v>
      </c>
      <c r="DC363" s="52">
        <v>555</v>
      </c>
      <c r="DD363" s="52">
        <v>631</v>
      </c>
      <c r="DE363" s="52">
        <v>623</v>
      </c>
      <c r="DF363" s="52">
        <v>578</v>
      </c>
      <c r="DG363" s="52">
        <v>654</v>
      </c>
      <c r="DH363" s="52">
        <v>723</v>
      </c>
      <c r="DI363" s="52">
        <v>704</v>
      </c>
      <c r="DJ363" s="52">
        <v>711</v>
      </c>
      <c r="DK363" s="52">
        <v>638</v>
      </c>
      <c r="DL363" s="52">
        <v>716</v>
      </c>
      <c r="DM363" s="52">
        <v>645</v>
      </c>
      <c r="DN363" s="52">
        <v>695</v>
      </c>
      <c r="DO363" s="52">
        <v>715</v>
      </c>
      <c r="DP363" s="52">
        <v>668</v>
      </c>
      <c r="DQ363" s="52">
        <v>701</v>
      </c>
      <c r="DR363" s="52">
        <v>595</v>
      </c>
      <c r="DS363" s="52">
        <v>399</v>
      </c>
      <c r="DT363" s="52">
        <v>373</v>
      </c>
      <c r="DU363" s="52">
        <v>374</v>
      </c>
      <c r="DV363" s="52">
        <v>471</v>
      </c>
      <c r="DW363" s="52">
        <v>559</v>
      </c>
      <c r="DX363" s="52">
        <v>556</v>
      </c>
      <c r="DY363" s="52">
        <v>538</v>
      </c>
      <c r="DZ363" s="52">
        <v>501</v>
      </c>
      <c r="EA363" s="52">
        <v>477</v>
      </c>
      <c r="EB363" s="52">
        <v>538</v>
      </c>
      <c r="EC363" s="52">
        <v>565</v>
      </c>
      <c r="ED363" s="52">
        <v>592</v>
      </c>
      <c r="EE363" s="52">
        <v>735</v>
      </c>
      <c r="EF363" s="52">
        <v>663</v>
      </c>
      <c r="EG363" s="52">
        <v>623</v>
      </c>
      <c r="EH363" s="52">
        <v>655</v>
      </c>
      <c r="EI363" s="52">
        <v>683</v>
      </c>
      <c r="EJ363" s="52">
        <v>638</v>
      </c>
      <c r="EK363" s="52">
        <v>666</v>
      </c>
      <c r="EL363" s="52">
        <v>635</v>
      </c>
      <c r="EM363" s="52">
        <v>697</v>
      </c>
      <c r="EN363" s="52">
        <v>685</v>
      </c>
      <c r="EO363" s="52">
        <v>668</v>
      </c>
      <c r="EP363" s="52">
        <v>674</v>
      </c>
      <c r="EQ363" s="52">
        <v>627</v>
      </c>
      <c r="ER363" s="52">
        <v>664</v>
      </c>
      <c r="ES363" s="52">
        <v>687</v>
      </c>
      <c r="ET363" s="52">
        <v>754</v>
      </c>
      <c r="EU363" s="52">
        <v>789</v>
      </c>
      <c r="EV363" s="52">
        <v>908</v>
      </c>
      <c r="EW363" s="52">
        <v>876</v>
      </c>
      <c r="EX363" s="52">
        <v>945</v>
      </c>
      <c r="EY363" s="52">
        <v>874</v>
      </c>
      <c r="EZ363" s="52">
        <v>956</v>
      </c>
      <c r="FA363" s="52">
        <v>980</v>
      </c>
      <c r="FB363" s="52">
        <v>962</v>
      </c>
      <c r="FC363" s="52">
        <v>1009</v>
      </c>
      <c r="FD363" s="52">
        <v>929</v>
      </c>
      <c r="FE363" s="52">
        <v>940</v>
      </c>
      <c r="FF363" s="52">
        <v>885</v>
      </c>
      <c r="FG363" s="52">
        <v>874</v>
      </c>
      <c r="FH363" s="52">
        <v>765</v>
      </c>
      <c r="FI363" s="52">
        <v>877</v>
      </c>
      <c r="FJ363" s="52">
        <v>859</v>
      </c>
      <c r="FK363" s="52">
        <v>759</v>
      </c>
      <c r="FL363" s="52">
        <v>727</v>
      </c>
      <c r="FM363" s="52">
        <v>782</v>
      </c>
      <c r="FN363" s="52">
        <v>771</v>
      </c>
      <c r="FO363" s="52">
        <v>793</v>
      </c>
      <c r="FP363" s="52">
        <v>758</v>
      </c>
      <c r="FQ363" s="52">
        <v>759</v>
      </c>
      <c r="FR363" s="52">
        <v>772</v>
      </c>
      <c r="FS363" s="52">
        <v>792</v>
      </c>
      <c r="FT363" s="52">
        <v>840</v>
      </c>
      <c r="FU363" s="52">
        <v>854</v>
      </c>
      <c r="FV363" s="52">
        <v>670</v>
      </c>
      <c r="FW363" s="52">
        <v>628</v>
      </c>
      <c r="FX363" s="52">
        <v>656</v>
      </c>
      <c r="FY363" s="52">
        <v>585</v>
      </c>
      <c r="FZ363" s="52">
        <v>521</v>
      </c>
      <c r="GA363" s="52">
        <v>457</v>
      </c>
      <c r="GB363" s="52">
        <v>451</v>
      </c>
      <c r="GC363" s="52">
        <v>421</v>
      </c>
      <c r="GD363" s="52">
        <v>384</v>
      </c>
      <c r="GE363" s="52">
        <v>395</v>
      </c>
      <c r="GF363" s="52">
        <v>375</v>
      </c>
      <c r="GG363" s="52">
        <v>304</v>
      </c>
      <c r="GH363" s="52">
        <v>302</v>
      </c>
      <c r="GI363" s="52">
        <v>273</v>
      </c>
      <c r="GJ363" s="52">
        <v>240</v>
      </c>
      <c r="GK363" s="52">
        <v>235</v>
      </c>
      <c r="GL363" s="53">
        <v>986</v>
      </c>
    </row>
    <row r="364" spans="1:194" s="1" customFormat="1" hidden="1" x14ac:dyDescent="0.25">
      <c r="A364" s="31" t="s">
        <v>247</v>
      </c>
      <c r="B364" s="1" t="s">
        <v>595</v>
      </c>
      <c r="C364" s="30" t="str">
        <f t="shared" si="114"/>
        <v>LA England - Merton</v>
      </c>
      <c r="D364" s="51">
        <f t="shared" si="105"/>
        <v>77366</v>
      </c>
      <c r="E364" s="51">
        <f t="shared" si="106"/>
        <v>81347</v>
      </c>
      <c r="F364" s="52">
        <f t="shared" si="107"/>
        <v>206453</v>
      </c>
      <c r="G364" s="52">
        <f t="shared" si="108"/>
        <v>101960</v>
      </c>
      <c r="H364" s="53">
        <f t="shared" si="109"/>
        <v>104493</v>
      </c>
      <c r="I364" s="53">
        <f t="shared" si="110"/>
        <v>77366</v>
      </c>
      <c r="J364" s="53">
        <f t="shared" si="111"/>
        <v>81347</v>
      </c>
      <c r="K364" s="50">
        <f t="shared" si="112"/>
        <v>24594</v>
      </c>
      <c r="L364" s="51">
        <f t="shared" si="113"/>
        <v>23146</v>
      </c>
      <c r="M364" s="52">
        <v>1458</v>
      </c>
      <c r="N364" s="52">
        <v>1400</v>
      </c>
      <c r="O364" s="52">
        <v>1452</v>
      </c>
      <c r="P364" s="52">
        <v>1507</v>
      </c>
      <c r="Q364" s="52">
        <v>1538</v>
      </c>
      <c r="R364" s="52">
        <v>1535</v>
      </c>
      <c r="S364" s="52">
        <v>1470</v>
      </c>
      <c r="T364" s="52">
        <v>1442</v>
      </c>
      <c r="U364" s="52">
        <v>1541</v>
      </c>
      <c r="V364" s="52">
        <v>1393</v>
      </c>
      <c r="W364" s="52">
        <v>1424</v>
      </c>
      <c r="X364" s="52">
        <v>1285</v>
      </c>
      <c r="Y364" s="52">
        <v>1328</v>
      </c>
      <c r="Z364" s="52">
        <v>1361</v>
      </c>
      <c r="AA364" s="52">
        <v>1131</v>
      </c>
      <c r="AB364" s="52">
        <v>1160</v>
      </c>
      <c r="AC364" s="52">
        <v>1137</v>
      </c>
      <c r="AD364" s="52">
        <v>1032</v>
      </c>
      <c r="AE364" s="52">
        <v>993</v>
      </c>
      <c r="AF364" s="52">
        <v>742</v>
      </c>
      <c r="AG364" s="52">
        <v>775</v>
      </c>
      <c r="AH364" s="52">
        <v>806</v>
      </c>
      <c r="AI364" s="52">
        <v>941</v>
      </c>
      <c r="AJ364" s="52">
        <v>1262</v>
      </c>
      <c r="AK364" s="52">
        <v>1370</v>
      </c>
      <c r="AL364" s="52">
        <v>1424</v>
      </c>
      <c r="AM364" s="52">
        <v>1486</v>
      </c>
      <c r="AN364" s="52">
        <v>1544</v>
      </c>
      <c r="AO364" s="52">
        <v>1519</v>
      </c>
      <c r="AP364" s="52">
        <v>1434</v>
      </c>
      <c r="AQ364" s="52">
        <v>1607</v>
      </c>
      <c r="AR364" s="52">
        <v>1514</v>
      </c>
      <c r="AS364" s="52">
        <v>1777</v>
      </c>
      <c r="AT364" s="52">
        <v>1704</v>
      </c>
      <c r="AU364" s="52">
        <v>1802</v>
      </c>
      <c r="AV364" s="52">
        <v>1987</v>
      </c>
      <c r="AW364" s="52">
        <v>1746</v>
      </c>
      <c r="AX364" s="52">
        <v>2106</v>
      </c>
      <c r="AY364" s="52">
        <v>1822</v>
      </c>
      <c r="AZ364" s="52">
        <v>1839</v>
      </c>
      <c r="BA364" s="52">
        <v>1934</v>
      </c>
      <c r="BB364" s="52">
        <v>1873</v>
      </c>
      <c r="BC364" s="52">
        <v>1725</v>
      </c>
      <c r="BD364" s="52">
        <v>1774</v>
      </c>
      <c r="BE364" s="52">
        <v>1636</v>
      </c>
      <c r="BF364" s="52">
        <v>1469</v>
      </c>
      <c r="BG364" s="52">
        <v>1335</v>
      </c>
      <c r="BH364" s="52">
        <v>1483</v>
      </c>
      <c r="BI364" s="52">
        <v>1376</v>
      </c>
      <c r="BJ364" s="52">
        <v>1381</v>
      </c>
      <c r="BK364" s="52">
        <v>1361</v>
      </c>
      <c r="BL364" s="52">
        <v>1428</v>
      </c>
      <c r="BM364" s="52">
        <v>1289</v>
      </c>
      <c r="BN364" s="52">
        <v>1347</v>
      </c>
      <c r="BO364" s="52">
        <v>1277</v>
      </c>
      <c r="BP364" s="52">
        <v>1301</v>
      </c>
      <c r="BQ364" s="52">
        <v>1269</v>
      </c>
      <c r="BR364" s="52">
        <v>1227</v>
      </c>
      <c r="BS364" s="52">
        <v>1098</v>
      </c>
      <c r="BT364" s="52">
        <v>1119</v>
      </c>
      <c r="BU364" s="52">
        <v>991</v>
      </c>
      <c r="BV364" s="52">
        <v>946</v>
      </c>
      <c r="BW364" s="52">
        <v>925</v>
      </c>
      <c r="BX364" s="52">
        <v>889</v>
      </c>
      <c r="BY364" s="52">
        <v>855</v>
      </c>
      <c r="BZ364" s="52">
        <v>769</v>
      </c>
      <c r="CA364" s="52">
        <v>748</v>
      </c>
      <c r="CB364" s="52">
        <v>704</v>
      </c>
      <c r="CC364" s="52">
        <v>707</v>
      </c>
      <c r="CD364" s="52">
        <v>690</v>
      </c>
      <c r="CE364" s="52">
        <v>622</v>
      </c>
      <c r="CF364" s="52">
        <v>698</v>
      </c>
      <c r="CG364" s="52">
        <v>602</v>
      </c>
      <c r="CH364" s="52">
        <v>690</v>
      </c>
      <c r="CI364" s="52">
        <v>492</v>
      </c>
      <c r="CJ364" s="52">
        <v>477</v>
      </c>
      <c r="CK364" s="52">
        <v>418</v>
      </c>
      <c r="CL364" s="52">
        <v>410</v>
      </c>
      <c r="CM364" s="52">
        <v>401</v>
      </c>
      <c r="CN364" s="52">
        <v>423</v>
      </c>
      <c r="CO364" s="52">
        <v>361</v>
      </c>
      <c r="CP364" s="52">
        <v>398</v>
      </c>
      <c r="CQ364" s="52">
        <v>341</v>
      </c>
      <c r="CR364" s="52">
        <v>279</v>
      </c>
      <c r="CS364" s="52">
        <v>249</v>
      </c>
      <c r="CT364" s="52">
        <v>239</v>
      </c>
      <c r="CU364" s="52">
        <v>180</v>
      </c>
      <c r="CV364" s="52">
        <v>198</v>
      </c>
      <c r="CW364" s="52">
        <v>183</v>
      </c>
      <c r="CX364" s="52">
        <v>141</v>
      </c>
      <c r="CY364" s="52">
        <v>438</v>
      </c>
      <c r="CZ364" s="52">
        <v>1364</v>
      </c>
      <c r="DA364" s="52">
        <v>1405</v>
      </c>
      <c r="DB364" s="52">
        <v>1462</v>
      </c>
      <c r="DC364" s="52">
        <v>1392</v>
      </c>
      <c r="DD364" s="52">
        <v>1435</v>
      </c>
      <c r="DE364" s="52">
        <v>1309</v>
      </c>
      <c r="DF364" s="52">
        <v>1385</v>
      </c>
      <c r="DG364" s="52">
        <v>1468</v>
      </c>
      <c r="DH364" s="52">
        <v>1481</v>
      </c>
      <c r="DI364" s="52">
        <v>1316</v>
      </c>
      <c r="DJ364" s="52">
        <v>1303</v>
      </c>
      <c r="DK364" s="52">
        <v>1266</v>
      </c>
      <c r="DL364" s="52">
        <v>1173</v>
      </c>
      <c r="DM364" s="52">
        <v>1166</v>
      </c>
      <c r="DN364" s="52">
        <v>1110</v>
      </c>
      <c r="DO364" s="52">
        <v>1111</v>
      </c>
      <c r="DP364" s="52">
        <v>1031</v>
      </c>
      <c r="DQ364" s="52">
        <v>969</v>
      </c>
      <c r="DR364" s="52">
        <v>870</v>
      </c>
      <c r="DS364" s="52">
        <v>665</v>
      </c>
      <c r="DT364" s="52">
        <v>652</v>
      </c>
      <c r="DU364" s="52">
        <v>742</v>
      </c>
      <c r="DV364" s="52">
        <v>1018</v>
      </c>
      <c r="DW364" s="52">
        <v>1255</v>
      </c>
      <c r="DX364" s="52">
        <v>1397</v>
      </c>
      <c r="DY364" s="52">
        <v>1474</v>
      </c>
      <c r="DZ364" s="52">
        <v>1438</v>
      </c>
      <c r="EA364" s="52">
        <v>1481</v>
      </c>
      <c r="EB364" s="52">
        <v>1448</v>
      </c>
      <c r="EC364" s="52">
        <v>1474</v>
      </c>
      <c r="ED364" s="52">
        <v>1646</v>
      </c>
      <c r="EE364" s="52">
        <v>1717</v>
      </c>
      <c r="EF364" s="52">
        <v>1744</v>
      </c>
      <c r="EG364" s="52">
        <v>1717</v>
      </c>
      <c r="EH364" s="52">
        <v>1663</v>
      </c>
      <c r="EI364" s="52">
        <v>1785</v>
      </c>
      <c r="EJ364" s="52">
        <v>1958</v>
      </c>
      <c r="EK364" s="52">
        <v>1871</v>
      </c>
      <c r="EL364" s="52">
        <v>1988</v>
      </c>
      <c r="EM364" s="52">
        <v>2012</v>
      </c>
      <c r="EN364" s="52">
        <v>1941</v>
      </c>
      <c r="EO364" s="52">
        <v>1915</v>
      </c>
      <c r="EP364" s="52">
        <v>1627</v>
      </c>
      <c r="EQ364" s="52">
        <v>1611</v>
      </c>
      <c r="ER364" s="52">
        <v>1555</v>
      </c>
      <c r="ES364" s="52">
        <v>1491</v>
      </c>
      <c r="ET364" s="52">
        <v>1413</v>
      </c>
      <c r="EU364" s="52">
        <v>1575</v>
      </c>
      <c r="EV364" s="52">
        <v>1419</v>
      </c>
      <c r="EW364" s="52">
        <v>1440</v>
      </c>
      <c r="EX364" s="52">
        <v>1429</v>
      </c>
      <c r="EY364" s="52">
        <v>1422</v>
      </c>
      <c r="EZ364" s="52">
        <v>1530</v>
      </c>
      <c r="FA364" s="52">
        <v>1440</v>
      </c>
      <c r="FB364" s="52">
        <v>1407</v>
      </c>
      <c r="FC364" s="52">
        <v>1318</v>
      </c>
      <c r="FD364" s="52">
        <v>1294</v>
      </c>
      <c r="FE364" s="52">
        <v>1251</v>
      </c>
      <c r="FF364" s="52">
        <v>1275</v>
      </c>
      <c r="FG364" s="52">
        <v>1147</v>
      </c>
      <c r="FH364" s="52">
        <v>1133</v>
      </c>
      <c r="FI364" s="52">
        <v>1003</v>
      </c>
      <c r="FJ364" s="52">
        <v>970</v>
      </c>
      <c r="FK364" s="52">
        <v>1005</v>
      </c>
      <c r="FL364" s="52">
        <v>945</v>
      </c>
      <c r="FM364" s="52">
        <v>854</v>
      </c>
      <c r="FN364" s="52">
        <v>820</v>
      </c>
      <c r="FO364" s="52">
        <v>841</v>
      </c>
      <c r="FP364" s="52">
        <v>796</v>
      </c>
      <c r="FQ364" s="52">
        <v>772</v>
      </c>
      <c r="FR364" s="52">
        <v>810</v>
      </c>
      <c r="FS364" s="52">
        <v>757</v>
      </c>
      <c r="FT364" s="52">
        <v>769</v>
      </c>
      <c r="FU364" s="52">
        <v>747</v>
      </c>
      <c r="FV364" s="52">
        <v>609</v>
      </c>
      <c r="FW364" s="52">
        <v>638</v>
      </c>
      <c r="FX364" s="52">
        <v>541</v>
      </c>
      <c r="FY364" s="52">
        <v>511</v>
      </c>
      <c r="FZ364" s="52">
        <v>451</v>
      </c>
      <c r="GA364" s="52">
        <v>493</v>
      </c>
      <c r="GB364" s="52">
        <v>469</v>
      </c>
      <c r="GC364" s="52">
        <v>451</v>
      </c>
      <c r="GD364" s="52">
        <v>417</v>
      </c>
      <c r="GE364" s="52">
        <v>405</v>
      </c>
      <c r="GF364" s="52">
        <v>379</v>
      </c>
      <c r="GG364" s="52">
        <v>326</v>
      </c>
      <c r="GH364" s="52">
        <v>276</v>
      </c>
      <c r="GI364" s="52">
        <v>290</v>
      </c>
      <c r="GJ364" s="52">
        <v>246</v>
      </c>
      <c r="GK364" s="52">
        <v>208</v>
      </c>
      <c r="GL364" s="53">
        <v>900</v>
      </c>
    </row>
    <row r="365" spans="1:194" s="1" customFormat="1" hidden="1" x14ac:dyDescent="0.25">
      <c r="A365" s="31" t="s">
        <v>247</v>
      </c>
      <c r="B365" s="1" t="s">
        <v>596</v>
      </c>
      <c r="C365" s="30" t="str">
        <f t="shared" si="114"/>
        <v>LA England - Mid Devon</v>
      </c>
      <c r="D365" s="51">
        <f t="shared" si="105"/>
        <v>31715</v>
      </c>
      <c r="E365" s="51">
        <f t="shared" si="106"/>
        <v>34363</v>
      </c>
      <c r="F365" s="52">
        <f t="shared" si="107"/>
        <v>83290</v>
      </c>
      <c r="G365" s="52">
        <f t="shared" si="108"/>
        <v>40607</v>
      </c>
      <c r="H365" s="53">
        <f t="shared" si="109"/>
        <v>42683</v>
      </c>
      <c r="I365" s="53">
        <f t="shared" si="110"/>
        <v>31715</v>
      </c>
      <c r="J365" s="53">
        <f t="shared" si="111"/>
        <v>34363</v>
      </c>
      <c r="K365" s="50">
        <f t="shared" si="112"/>
        <v>8892</v>
      </c>
      <c r="L365" s="51">
        <f t="shared" si="113"/>
        <v>8320</v>
      </c>
      <c r="M365" s="52">
        <v>375</v>
      </c>
      <c r="N365" s="52">
        <v>442</v>
      </c>
      <c r="O365" s="52">
        <v>416</v>
      </c>
      <c r="P365" s="52">
        <v>419</v>
      </c>
      <c r="Q365" s="52">
        <v>420</v>
      </c>
      <c r="R365" s="52">
        <v>474</v>
      </c>
      <c r="S365" s="52">
        <v>498</v>
      </c>
      <c r="T365" s="52">
        <v>526</v>
      </c>
      <c r="U365" s="52">
        <v>525</v>
      </c>
      <c r="V365" s="52">
        <v>505</v>
      </c>
      <c r="W365" s="52">
        <v>529</v>
      </c>
      <c r="X365" s="52">
        <v>564</v>
      </c>
      <c r="Y365" s="52">
        <v>549</v>
      </c>
      <c r="Z365" s="52">
        <v>573</v>
      </c>
      <c r="AA365" s="52">
        <v>569</v>
      </c>
      <c r="AB365" s="52">
        <v>534</v>
      </c>
      <c r="AC365" s="52">
        <v>469</v>
      </c>
      <c r="AD365" s="52">
        <v>505</v>
      </c>
      <c r="AE365" s="52">
        <v>469</v>
      </c>
      <c r="AF365" s="52">
        <v>414</v>
      </c>
      <c r="AG365" s="52">
        <v>297</v>
      </c>
      <c r="AH365" s="52">
        <v>327</v>
      </c>
      <c r="AI365" s="52">
        <v>405</v>
      </c>
      <c r="AJ365" s="52">
        <v>422</v>
      </c>
      <c r="AK365" s="52">
        <v>440</v>
      </c>
      <c r="AL365" s="52">
        <v>383</v>
      </c>
      <c r="AM365" s="52">
        <v>448</v>
      </c>
      <c r="AN365" s="52">
        <v>369</v>
      </c>
      <c r="AO365" s="52">
        <v>364</v>
      </c>
      <c r="AP365" s="52">
        <v>348</v>
      </c>
      <c r="AQ365" s="52">
        <v>477</v>
      </c>
      <c r="AR365" s="52">
        <v>395</v>
      </c>
      <c r="AS365" s="52">
        <v>344</v>
      </c>
      <c r="AT365" s="52">
        <v>370</v>
      </c>
      <c r="AU365" s="52">
        <v>378</v>
      </c>
      <c r="AV365" s="52">
        <v>395</v>
      </c>
      <c r="AW365" s="52">
        <v>489</v>
      </c>
      <c r="AX365" s="52">
        <v>418</v>
      </c>
      <c r="AY365" s="52">
        <v>429</v>
      </c>
      <c r="AZ365" s="52">
        <v>437</v>
      </c>
      <c r="BA365" s="52">
        <v>443</v>
      </c>
      <c r="BB365" s="52">
        <v>423</v>
      </c>
      <c r="BC365" s="52">
        <v>394</v>
      </c>
      <c r="BD365" s="52">
        <v>428</v>
      </c>
      <c r="BE365" s="52">
        <v>423</v>
      </c>
      <c r="BF365" s="52">
        <v>505</v>
      </c>
      <c r="BG365" s="52">
        <v>498</v>
      </c>
      <c r="BH365" s="52">
        <v>499</v>
      </c>
      <c r="BI365" s="52">
        <v>562</v>
      </c>
      <c r="BJ365" s="52">
        <v>591</v>
      </c>
      <c r="BK365" s="52">
        <v>614</v>
      </c>
      <c r="BL365" s="52">
        <v>651</v>
      </c>
      <c r="BM365" s="52">
        <v>603</v>
      </c>
      <c r="BN365" s="52">
        <v>594</v>
      </c>
      <c r="BO365" s="52">
        <v>559</v>
      </c>
      <c r="BP365" s="52">
        <v>650</v>
      </c>
      <c r="BQ365" s="52">
        <v>633</v>
      </c>
      <c r="BR365" s="52">
        <v>641</v>
      </c>
      <c r="BS365" s="52">
        <v>560</v>
      </c>
      <c r="BT365" s="52">
        <v>623</v>
      </c>
      <c r="BU365" s="52">
        <v>577</v>
      </c>
      <c r="BV365" s="52">
        <v>578</v>
      </c>
      <c r="BW365" s="52">
        <v>548</v>
      </c>
      <c r="BX365" s="52">
        <v>501</v>
      </c>
      <c r="BY365" s="52">
        <v>501</v>
      </c>
      <c r="BZ365" s="52">
        <v>530</v>
      </c>
      <c r="CA365" s="52">
        <v>494</v>
      </c>
      <c r="CB365" s="52">
        <v>557</v>
      </c>
      <c r="CC365" s="52">
        <v>532</v>
      </c>
      <c r="CD365" s="52">
        <v>506</v>
      </c>
      <c r="CE365" s="52">
        <v>561</v>
      </c>
      <c r="CF365" s="52">
        <v>530</v>
      </c>
      <c r="CG365" s="52">
        <v>557</v>
      </c>
      <c r="CH365" s="52">
        <v>589</v>
      </c>
      <c r="CI365" s="52">
        <v>471</v>
      </c>
      <c r="CJ365" s="52">
        <v>425</v>
      </c>
      <c r="CK365" s="52">
        <v>441</v>
      </c>
      <c r="CL365" s="52">
        <v>381</v>
      </c>
      <c r="CM365" s="52">
        <v>339</v>
      </c>
      <c r="CN365" s="52">
        <v>269</v>
      </c>
      <c r="CO365" s="52">
        <v>280</v>
      </c>
      <c r="CP365" s="52">
        <v>224</v>
      </c>
      <c r="CQ365" s="52">
        <v>208</v>
      </c>
      <c r="CR365" s="52">
        <v>234</v>
      </c>
      <c r="CS365" s="52">
        <v>200</v>
      </c>
      <c r="CT365" s="52">
        <v>185</v>
      </c>
      <c r="CU365" s="52">
        <v>130</v>
      </c>
      <c r="CV365" s="52">
        <v>126</v>
      </c>
      <c r="CW365" s="52">
        <v>113</v>
      </c>
      <c r="CX365" s="52">
        <v>102</v>
      </c>
      <c r="CY365" s="52">
        <v>314</v>
      </c>
      <c r="CZ365" s="52">
        <v>404</v>
      </c>
      <c r="DA365" s="52">
        <v>350</v>
      </c>
      <c r="DB365" s="52">
        <v>390</v>
      </c>
      <c r="DC365" s="52">
        <v>442</v>
      </c>
      <c r="DD365" s="52">
        <v>432</v>
      </c>
      <c r="DE365" s="52">
        <v>448</v>
      </c>
      <c r="DF365" s="52">
        <v>444</v>
      </c>
      <c r="DG365" s="52">
        <v>433</v>
      </c>
      <c r="DH365" s="52">
        <v>517</v>
      </c>
      <c r="DI365" s="52">
        <v>505</v>
      </c>
      <c r="DJ365" s="52">
        <v>522</v>
      </c>
      <c r="DK365" s="52">
        <v>494</v>
      </c>
      <c r="DL365" s="52">
        <v>470</v>
      </c>
      <c r="DM365" s="52">
        <v>573</v>
      </c>
      <c r="DN365" s="52">
        <v>478</v>
      </c>
      <c r="DO365" s="52">
        <v>483</v>
      </c>
      <c r="DP365" s="52">
        <v>455</v>
      </c>
      <c r="DQ365" s="52">
        <v>480</v>
      </c>
      <c r="DR365" s="52">
        <v>412</v>
      </c>
      <c r="DS365" s="52">
        <v>289</v>
      </c>
      <c r="DT365" s="52">
        <v>308</v>
      </c>
      <c r="DU365" s="52">
        <v>353</v>
      </c>
      <c r="DV365" s="52">
        <v>354</v>
      </c>
      <c r="DW365" s="52">
        <v>402</v>
      </c>
      <c r="DX365" s="52">
        <v>427</v>
      </c>
      <c r="DY365" s="52">
        <v>413</v>
      </c>
      <c r="DZ365" s="52">
        <v>410</v>
      </c>
      <c r="EA365" s="52">
        <v>370</v>
      </c>
      <c r="EB365" s="52">
        <v>378</v>
      </c>
      <c r="EC365" s="52">
        <v>431</v>
      </c>
      <c r="ED365" s="52">
        <v>468</v>
      </c>
      <c r="EE365" s="52">
        <v>420</v>
      </c>
      <c r="EF365" s="52">
        <v>521</v>
      </c>
      <c r="EG365" s="52">
        <v>497</v>
      </c>
      <c r="EH365" s="52">
        <v>449</v>
      </c>
      <c r="EI365" s="52">
        <v>501</v>
      </c>
      <c r="EJ365" s="52">
        <v>502</v>
      </c>
      <c r="EK365" s="52">
        <v>499</v>
      </c>
      <c r="EL365" s="52">
        <v>486</v>
      </c>
      <c r="EM365" s="52">
        <v>482</v>
      </c>
      <c r="EN365" s="52">
        <v>438</v>
      </c>
      <c r="EO365" s="52">
        <v>466</v>
      </c>
      <c r="EP365" s="52">
        <v>518</v>
      </c>
      <c r="EQ365" s="52">
        <v>458</v>
      </c>
      <c r="ER365" s="52">
        <v>471</v>
      </c>
      <c r="ES365" s="52">
        <v>500</v>
      </c>
      <c r="ET365" s="52">
        <v>482</v>
      </c>
      <c r="EU365" s="52">
        <v>542</v>
      </c>
      <c r="EV365" s="52">
        <v>592</v>
      </c>
      <c r="EW365" s="52">
        <v>669</v>
      </c>
      <c r="EX365" s="52">
        <v>626</v>
      </c>
      <c r="EY365" s="52">
        <v>629</v>
      </c>
      <c r="EZ365" s="52">
        <v>661</v>
      </c>
      <c r="FA365" s="52">
        <v>664</v>
      </c>
      <c r="FB365" s="52">
        <v>633</v>
      </c>
      <c r="FC365" s="52">
        <v>691</v>
      </c>
      <c r="FD365" s="52">
        <v>677</v>
      </c>
      <c r="FE365" s="52">
        <v>647</v>
      </c>
      <c r="FF365" s="52">
        <v>641</v>
      </c>
      <c r="FG365" s="52">
        <v>629</v>
      </c>
      <c r="FH365" s="52">
        <v>607</v>
      </c>
      <c r="FI365" s="52">
        <v>567</v>
      </c>
      <c r="FJ365" s="52">
        <v>581</v>
      </c>
      <c r="FK365" s="52">
        <v>551</v>
      </c>
      <c r="FL365" s="52">
        <v>589</v>
      </c>
      <c r="FM365" s="52">
        <v>535</v>
      </c>
      <c r="FN365" s="52">
        <v>545</v>
      </c>
      <c r="FO365" s="52">
        <v>529</v>
      </c>
      <c r="FP365" s="52">
        <v>530</v>
      </c>
      <c r="FQ365" s="52">
        <v>538</v>
      </c>
      <c r="FR365" s="52">
        <v>521</v>
      </c>
      <c r="FS365" s="52">
        <v>560</v>
      </c>
      <c r="FT365" s="52">
        <v>599</v>
      </c>
      <c r="FU365" s="52">
        <v>605</v>
      </c>
      <c r="FV365" s="52">
        <v>459</v>
      </c>
      <c r="FW365" s="52">
        <v>431</v>
      </c>
      <c r="FX365" s="52">
        <v>444</v>
      </c>
      <c r="FY365" s="52">
        <v>416</v>
      </c>
      <c r="FZ365" s="52">
        <v>360</v>
      </c>
      <c r="GA365" s="52">
        <v>336</v>
      </c>
      <c r="GB365" s="52">
        <v>312</v>
      </c>
      <c r="GC365" s="52">
        <v>304</v>
      </c>
      <c r="GD365" s="52">
        <v>310</v>
      </c>
      <c r="GE365" s="52">
        <v>276</v>
      </c>
      <c r="GF365" s="52">
        <v>229</v>
      </c>
      <c r="GG365" s="52">
        <v>201</v>
      </c>
      <c r="GH365" s="52">
        <v>203</v>
      </c>
      <c r="GI365" s="52">
        <v>181</v>
      </c>
      <c r="GJ365" s="52">
        <v>188</v>
      </c>
      <c r="GK365" s="52">
        <v>154</v>
      </c>
      <c r="GL365" s="53">
        <v>696</v>
      </c>
    </row>
    <row r="366" spans="1:194" s="1" customFormat="1" hidden="1" x14ac:dyDescent="0.25">
      <c r="A366" s="31" t="s">
        <v>247</v>
      </c>
      <c r="B366" s="1" t="s">
        <v>597</v>
      </c>
      <c r="C366" s="30" t="str">
        <f t="shared" si="114"/>
        <v>LA England - Mid Suffolk</v>
      </c>
      <c r="D366" s="51">
        <f t="shared" si="105"/>
        <v>41785</v>
      </c>
      <c r="E366" s="51">
        <f t="shared" si="106"/>
        <v>43418</v>
      </c>
      <c r="F366" s="52">
        <f t="shared" si="107"/>
        <v>104857</v>
      </c>
      <c r="G366" s="52">
        <f t="shared" si="108"/>
        <v>51782</v>
      </c>
      <c r="H366" s="53">
        <f t="shared" si="109"/>
        <v>53075</v>
      </c>
      <c r="I366" s="53">
        <f t="shared" si="110"/>
        <v>41785</v>
      </c>
      <c r="J366" s="53">
        <f t="shared" si="111"/>
        <v>43418</v>
      </c>
      <c r="K366" s="50">
        <f t="shared" si="112"/>
        <v>9997</v>
      </c>
      <c r="L366" s="51">
        <f t="shared" si="113"/>
        <v>9657</v>
      </c>
      <c r="M366" s="52">
        <v>448</v>
      </c>
      <c r="N366" s="52">
        <v>386</v>
      </c>
      <c r="O366" s="52">
        <v>454</v>
      </c>
      <c r="P366" s="52">
        <v>463</v>
      </c>
      <c r="Q366" s="52">
        <v>543</v>
      </c>
      <c r="R366" s="52">
        <v>499</v>
      </c>
      <c r="S366" s="52">
        <v>595</v>
      </c>
      <c r="T366" s="52">
        <v>533</v>
      </c>
      <c r="U366" s="52">
        <v>567</v>
      </c>
      <c r="V366" s="52">
        <v>615</v>
      </c>
      <c r="W366" s="52">
        <v>621</v>
      </c>
      <c r="X366" s="52">
        <v>616</v>
      </c>
      <c r="Y366" s="52">
        <v>636</v>
      </c>
      <c r="Z366" s="52">
        <v>627</v>
      </c>
      <c r="AA366" s="52">
        <v>628</v>
      </c>
      <c r="AB366" s="52">
        <v>582</v>
      </c>
      <c r="AC366" s="52">
        <v>650</v>
      </c>
      <c r="AD366" s="52">
        <v>534</v>
      </c>
      <c r="AE366" s="52">
        <v>552</v>
      </c>
      <c r="AF366" s="52">
        <v>403</v>
      </c>
      <c r="AG366" s="52">
        <v>416</v>
      </c>
      <c r="AH366" s="52">
        <v>433</v>
      </c>
      <c r="AI366" s="52">
        <v>469</v>
      </c>
      <c r="AJ366" s="52">
        <v>538</v>
      </c>
      <c r="AK366" s="52">
        <v>576</v>
      </c>
      <c r="AL366" s="52">
        <v>543</v>
      </c>
      <c r="AM366" s="52">
        <v>540</v>
      </c>
      <c r="AN366" s="52">
        <v>541</v>
      </c>
      <c r="AO366" s="52">
        <v>566</v>
      </c>
      <c r="AP366" s="52">
        <v>593</v>
      </c>
      <c r="AQ366" s="52">
        <v>538</v>
      </c>
      <c r="AR366" s="52">
        <v>604</v>
      </c>
      <c r="AS366" s="52">
        <v>577</v>
      </c>
      <c r="AT366" s="52">
        <v>567</v>
      </c>
      <c r="AU366" s="52">
        <v>532</v>
      </c>
      <c r="AV366" s="52">
        <v>581</v>
      </c>
      <c r="AW366" s="52">
        <v>549</v>
      </c>
      <c r="AX366" s="52">
        <v>634</v>
      </c>
      <c r="AY366" s="52">
        <v>564</v>
      </c>
      <c r="AZ366" s="52">
        <v>585</v>
      </c>
      <c r="BA366" s="52">
        <v>556</v>
      </c>
      <c r="BB366" s="52">
        <v>562</v>
      </c>
      <c r="BC366" s="52">
        <v>513</v>
      </c>
      <c r="BD366" s="52">
        <v>494</v>
      </c>
      <c r="BE366" s="52">
        <v>578</v>
      </c>
      <c r="BF366" s="52">
        <v>562</v>
      </c>
      <c r="BG366" s="52">
        <v>596</v>
      </c>
      <c r="BH366" s="52">
        <v>688</v>
      </c>
      <c r="BI366" s="52">
        <v>698</v>
      </c>
      <c r="BJ366" s="52">
        <v>772</v>
      </c>
      <c r="BK366" s="52">
        <v>792</v>
      </c>
      <c r="BL366" s="52">
        <v>811</v>
      </c>
      <c r="BM366" s="52">
        <v>762</v>
      </c>
      <c r="BN366" s="52">
        <v>856</v>
      </c>
      <c r="BO366" s="52">
        <v>781</v>
      </c>
      <c r="BP366" s="52">
        <v>824</v>
      </c>
      <c r="BQ366" s="52">
        <v>811</v>
      </c>
      <c r="BR366" s="52">
        <v>776</v>
      </c>
      <c r="BS366" s="52">
        <v>806</v>
      </c>
      <c r="BT366" s="52">
        <v>805</v>
      </c>
      <c r="BU366" s="52">
        <v>727</v>
      </c>
      <c r="BV366" s="52">
        <v>733</v>
      </c>
      <c r="BW366" s="52">
        <v>713</v>
      </c>
      <c r="BX366" s="52">
        <v>711</v>
      </c>
      <c r="BY366" s="52">
        <v>628</v>
      </c>
      <c r="BZ366" s="52">
        <v>673</v>
      </c>
      <c r="CA366" s="52">
        <v>729</v>
      </c>
      <c r="CB366" s="52">
        <v>679</v>
      </c>
      <c r="CC366" s="52">
        <v>681</v>
      </c>
      <c r="CD366" s="52">
        <v>641</v>
      </c>
      <c r="CE366" s="52">
        <v>681</v>
      </c>
      <c r="CF366" s="52">
        <v>729</v>
      </c>
      <c r="CG366" s="52">
        <v>789</v>
      </c>
      <c r="CH366" s="52">
        <v>830</v>
      </c>
      <c r="CI366" s="52">
        <v>587</v>
      </c>
      <c r="CJ366" s="52">
        <v>576</v>
      </c>
      <c r="CK366" s="52">
        <v>612</v>
      </c>
      <c r="CL366" s="52">
        <v>491</v>
      </c>
      <c r="CM366" s="52">
        <v>449</v>
      </c>
      <c r="CN366" s="52">
        <v>391</v>
      </c>
      <c r="CO366" s="52">
        <v>365</v>
      </c>
      <c r="CP366" s="52">
        <v>351</v>
      </c>
      <c r="CQ366" s="52">
        <v>322</v>
      </c>
      <c r="CR366" s="52">
        <v>287</v>
      </c>
      <c r="CS366" s="52">
        <v>259</v>
      </c>
      <c r="CT366" s="52">
        <v>224</v>
      </c>
      <c r="CU366" s="52">
        <v>184</v>
      </c>
      <c r="CV366" s="52">
        <v>175</v>
      </c>
      <c r="CW366" s="52">
        <v>107</v>
      </c>
      <c r="CX366" s="52">
        <v>119</v>
      </c>
      <c r="CY366" s="52">
        <v>398</v>
      </c>
      <c r="CZ366" s="52">
        <v>414</v>
      </c>
      <c r="DA366" s="52">
        <v>438</v>
      </c>
      <c r="DB366" s="52">
        <v>422</v>
      </c>
      <c r="DC366" s="52">
        <v>443</v>
      </c>
      <c r="DD366" s="52">
        <v>479</v>
      </c>
      <c r="DE366" s="52">
        <v>487</v>
      </c>
      <c r="DF366" s="52">
        <v>502</v>
      </c>
      <c r="DG366" s="52">
        <v>553</v>
      </c>
      <c r="DH366" s="52">
        <v>533</v>
      </c>
      <c r="DI366" s="52">
        <v>620</v>
      </c>
      <c r="DJ366" s="52">
        <v>592</v>
      </c>
      <c r="DK366" s="52">
        <v>653</v>
      </c>
      <c r="DL366" s="52">
        <v>578</v>
      </c>
      <c r="DM366" s="52">
        <v>591</v>
      </c>
      <c r="DN366" s="52">
        <v>615</v>
      </c>
      <c r="DO366" s="52">
        <v>583</v>
      </c>
      <c r="DP366" s="52">
        <v>587</v>
      </c>
      <c r="DQ366" s="52">
        <v>567</v>
      </c>
      <c r="DR366" s="52">
        <v>516</v>
      </c>
      <c r="DS366" s="52">
        <v>348</v>
      </c>
      <c r="DT366" s="52">
        <v>333</v>
      </c>
      <c r="DU366" s="52">
        <v>417</v>
      </c>
      <c r="DV366" s="52">
        <v>426</v>
      </c>
      <c r="DW366" s="52">
        <v>519</v>
      </c>
      <c r="DX366" s="52">
        <v>518</v>
      </c>
      <c r="DY366" s="52">
        <v>482</v>
      </c>
      <c r="DZ366" s="52">
        <v>540</v>
      </c>
      <c r="EA366" s="52">
        <v>482</v>
      </c>
      <c r="EB366" s="52">
        <v>495</v>
      </c>
      <c r="EC366" s="52">
        <v>532</v>
      </c>
      <c r="ED366" s="52">
        <v>584</v>
      </c>
      <c r="EE366" s="52">
        <v>602</v>
      </c>
      <c r="EF366" s="52">
        <v>613</v>
      </c>
      <c r="EG366" s="52">
        <v>559</v>
      </c>
      <c r="EH366" s="52">
        <v>584</v>
      </c>
      <c r="EI366" s="52">
        <v>575</v>
      </c>
      <c r="EJ366" s="52">
        <v>534</v>
      </c>
      <c r="EK366" s="52">
        <v>567</v>
      </c>
      <c r="EL366" s="52">
        <v>559</v>
      </c>
      <c r="EM366" s="52">
        <v>617</v>
      </c>
      <c r="EN366" s="52">
        <v>649</v>
      </c>
      <c r="EO366" s="52">
        <v>650</v>
      </c>
      <c r="EP366" s="52">
        <v>528</v>
      </c>
      <c r="EQ366" s="52">
        <v>575</v>
      </c>
      <c r="ER366" s="52">
        <v>547</v>
      </c>
      <c r="ES366" s="52">
        <v>639</v>
      </c>
      <c r="ET366" s="52">
        <v>675</v>
      </c>
      <c r="EU366" s="52">
        <v>678</v>
      </c>
      <c r="EV366" s="52">
        <v>745</v>
      </c>
      <c r="EW366" s="52">
        <v>772</v>
      </c>
      <c r="EX366" s="52">
        <v>713</v>
      </c>
      <c r="EY366" s="52">
        <v>826</v>
      </c>
      <c r="EZ366" s="52">
        <v>812</v>
      </c>
      <c r="FA366" s="52">
        <v>831</v>
      </c>
      <c r="FB366" s="52">
        <v>891</v>
      </c>
      <c r="FC366" s="52">
        <v>902</v>
      </c>
      <c r="FD366" s="52">
        <v>855</v>
      </c>
      <c r="FE366" s="52">
        <v>816</v>
      </c>
      <c r="FF366" s="52">
        <v>730</v>
      </c>
      <c r="FG366" s="52">
        <v>826</v>
      </c>
      <c r="FH366" s="52">
        <v>726</v>
      </c>
      <c r="FI366" s="52">
        <v>754</v>
      </c>
      <c r="FJ366" s="52">
        <v>764</v>
      </c>
      <c r="FK366" s="52">
        <v>739</v>
      </c>
      <c r="FL366" s="52">
        <v>663</v>
      </c>
      <c r="FM366" s="52">
        <v>729</v>
      </c>
      <c r="FN366" s="52">
        <v>739</v>
      </c>
      <c r="FO366" s="52">
        <v>643</v>
      </c>
      <c r="FP366" s="52">
        <v>740</v>
      </c>
      <c r="FQ366" s="52">
        <v>697</v>
      </c>
      <c r="FR366" s="52">
        <v>721</v>
      </c>
      <c r="FS366" s="52">
        <v>756</v>
      </c>
      <c r="FT366" s="52">
        <v>752</v>
      </c>
      <c r="FU366" s="52">
        <v>859</v>
      </c>
      <c r="FV366" s="52">
        <v>639</v>
      </c>
      <c r="FW366" s="52">
        <v>568</v>
      </c>
      <c r="FX366" s="52">
        <v>565</v>
      </c>
      <c r="FY366" s="52">
        <v>530</v>
      </c>
      <c r="FZ366" s="52">
        <v>501</v>
      </c>
      <c r="GA366" s="52">
        <v>416</v>
      </c>
      <c r="GB366" s="52">
        <v>419</v>
      </c>
      <c r="GC366" s="52">
        <v>405</v>
      </c>
      <c r="GD366" s="52">
        <v>374</v>
      </c>
      <c r="GE366" s="52">
        <v>343</v>
      </c>
      <c r="GF366" s="52">
        <v>293</v>
      </c>
      <c r="GG366" s="52">
        <v>307</v>
      </c>
      <c r="GH366" s="52">
        <v>255</v>
      </c>
      <c r="GI366" s="52">
        <v>244</v>
      </c>
      <c r="GJ366" s="52">
        <v>226</v>
      </c>
      <c r="GK366" s="52">
        <v>202</v>
      </c>
      <c r="GL366" s="53">
        <v>787</v>
      </c>
    </row>
    <row r="367" spans="1:194" s="1" customFormat="1" hidden="1" x14ac:dyDescent="0.25">
      <c r="A367" s="31" t="s">
        <v>247</v>
      </c>
      <c r="B367" s="1" t="s">
        <v>598</v>
      </c>
      <c r="C367" s="30" t="str">
        <f t="shared" si="114"/>
        <v>LA England - Mid Sussex</v>
      </c>
      <c r="D367" s="51">
        <f t="shared" si="105"/>
        <v>57033</v>
      </c>
      <c r="E367" s="51">
        <f t="shared" si="106"/>
        <v>61635</v>
      </c>
      <c r="F367" s="52">
        <f t="shared" si="107"/>
        <v>152142</v>
      </c>
      <c r="G367" s="52">
        <f t="shared" si="108"/>
        <v>74153</v>
      </c>
      <c r="H367" s="53">
        <f t="shared" si="109"/>
        <v>77989</v>
      </c>
      <c r="I367" s="53">
        <f t="shared" si="110"/>
        <v>57033</v>
      </c>
      <c r="J367" s="53">
        <f t="shared" si="111"/>
        <v>61635</v>
      </c>
      <c r="K367" s="50">
        <f t="shared" si="112"/>
        <v>17120</v>
      </c>
      <c r="L367" s="51">
        <f t="shared" si="113"/>
        <v>16354</v>
      </c>
      <c r="M367" s="52">
        <v>748</v>
      </c>
      <c r="N367" s="52">
        <v>772</v>
      </c>
      <c r="O367" s="52">
        <v>863</v>
      </c>
      <c r="P367" s="52">
        <v>897</v>
      </c>
      <c r="Q367" s="52">
        <v>961</v>
      </c>
      <c r="R367" s="52">
        <v>944</v>
      </c>
      <c r="S367" s="52">
        <v>966</v>
      </c>
      <c r="T367" s="52">
        <v>970</v>
      </c>
      <c r="U367" s="52">
        <v>1034</v>
      </c>
      <c r="V367" s="52">
        <v>1016</v>
      </c>
      <c r="W367" s="52">
        <v>1117</v>
      </c>
      <c r="X367" s="52">
        <v>1008</v>
      </c>
      <c r="Y367" s="52">
        <v>996</v>
      </c>
      <c r="Z367" s="52">
        <v>1005</v>
      </c>
      <c r="AA367" s="52">
        <v>956</v>
      </c>
      <c r="AB367" s="52">
        <v>964</v>
      </c>
      <c r="AC367" s="52">
        <v>962</v>
      </c>
      <c r="AD367" s="52">
        <v>941</v>
      </c>
      <c r="AE367" s="52">
        <v>787</v>
      </c>
      <c r="AF367" s="52">
        <v>602</v>
      </c>
      <c r="AG367" s="52">
        <v>567</v>
      </c>
      <c r="AH367" s="52">
        <v>585</v>
      </c>
      <c r="AI367" s="52">
        <v>650</v>
      </c>
      <c r="AJ367" s="52">
        <v>724</v>
      </c>
      <c r="AK367" s="52">
        <v>723</v>
      </c>
      <c r="AL367" s="52">
        <v>631</v>
      </c>
      <c r="AM367" s="52">
        <v>743</v>
      </c>
      <c r="AN367" s="52">
        <v>720</v>
      </c>
      <c r="AO367" s="52">
        <v>622</v>
      </c>
      <c r="AP367" s="52">
        <v>770</v>
      </c>
      <c r="AQ367" s="52">
        <v>730</v>
      </c>
      <c r="AR367" s="52">
        <v>797</v>
      </c>
      <c r="AS367" s="52">
        <v>811</v>
      </c>
      <c r="AT367" s="52">
        <v>879</v>
      </c>
      <c r="AU367" s="52">
        <v>776</v>
      </c>
      <c r="AV367" s="52">
        <v>935</v>
      </c>
      <c r="AW367" s="52">
        <v>939</v>
      </c>
      <c r="AX367" s="52">
        <v>898</v>
      </c>
      <c r="AY367" s="52">
        <v>1036</v>
      </c>
      <c r="AZ367" s="52">
        <v>942</v>
      </c>
      <c r="BA367" s="52">
        <v>987</v>
      </c>
      <c r="BB367" s="52">
        <v>1034</v>
      </c>
      <c r="BC367" s="52">
        <v>1059</v>
      </c>
      <c r="BD367" s="52">
        <v>1023</v>
      </c>
      <c r="BE367" s="52">
        <v>1002</v>
      </c>
      <c r="BF367" s="52">
        <v>971</v>
      </c>
      <c r="BG367" s="52">
        <v>1115</v>
      </c>
      <c r="BH367" s="52">
        <v>1057</v>
      </c>
      <c r="BI367" s="52">
        <v>1157</v>
      </c>
      <c r="BJ367" s="52">
        <v>1188</v>
      </c>
      <c r="BK367" s="52">
        <v>1156</v>
      </c>
      <c r="BL367" s="52">
        <v>1123</v>
      </c>
      <c r="BM367" s="52">
        <v>1189</v>
      </c>
      <c r="BN367" s="52">
        <v>1095</v>
      </c>
      <c r="BO367" s="52">
        <v>1145</v>
      </c>
      <c r="BP367" s="52">
        <v>1180</v>
      </c>
      <c r="BQ367" s="52">
        <v>1125</v>
      </c>
      <c r="BR367" s="52">
        <v>1098</v>
      </c>
      <c r="BS367" s="52">
        <v>986</v>
      </c>
      <c r="BT367" s="52">
        <v>973</v>
      </c>
      <c r="BU367" s="52">
        <v>915</v>
      </c>
      <c r="BV367" s="52">
        <v>930</v>
      </c>
      <c r="BW367" s="52">
        <v>905</v>
      </c>
      <c r="BX367" s="52">
        <v>801</v>
      </c>
      <c r="BY367" s="52">
        <v>784</v>
      </c>
      <c r="BZ367" s="52">
        <v>844</v>
      </c>
      <c r="CA367" s="52">
        <v>788</v>
      </c>
      <c r="CB367" s="52">
        <v>729</v>
      </c>
      <c r="CC367" s="52">
        <v>731</v>
      </c>
      <c r="CD367" s="52">
        <v>721</v>
      </c>
      <c r="CE367" s="52">
        <v>772</v>
      </c>
      <c r="CF367" s="52">
        <v>715</v>
      </c>
      <c r="CG367" s="52">
        <v>815</v>
      </c>
      <c r="CH367" s="52">
        <v>940</v>
      </c>
      <c r="CI367" s="52">
        <v>677</v>
      </c>
      <c r="CJ367" s="52">
        <v>663</v>
      </c>
      <c r="CK367" s="52">
        <v>649</v>
      </c>
      <c r="CL367" s="52">
        <v>616</v>
      </c>
      <c r="CM367" s="52">
        <v>507</v>
      </c>
      <c r="CN367" s="52">
        <v>365</v>
      </c>
      <c r="CO367" s="52">
        <v>402</v>
      </c>
      <c r="CP367" s="52">
        <v>396</v>
      </c>
      <c r="CQ367" s="52">
        <v>398</v>
      </c>
      <c r="CR367" s="52">
        <v>344</v>
      </c>
      <c r="CS367" s="52">
        <v>335</v>
      </c>
      <c r="CT367" s="52">
        <v>296</v>
      </c>
      <c r="CU367" s="52">
        <v>250</v>
      </c>
      <c r="CV367" s="52">
        <v>218</v>
      </c>
      <c r="CW367" s="52">
        <v>203</v>
      </c>
      <c r="CX367" s="52">
        <v>190</v>
      </c>
      <c r="CY367" s="52">
        <v>604</v>
      </c>
      <c r="CZ367" s="52">
        <v>772</v>
      </c>
      <c r="DA367" s="52">
        <v>788</v>
      </c>
      <c r="DB367" s="52">
        <v>816</v>
      </c>
      <c r="DC367" s="52">
        <v>855</v>
      </c>
      <c r="DD367" s="52">
        <v>910</v>
      </c>
      <c r="DE367" s="52">
        <v>910</v>
      </c>
      <c r="DF367" s="52">
        <v>943</v>
      </c>
      <c r="DG367" s="52">
        <v>955</v>
      </c>
      <c r="DH367" s="52">
        <v>930</v>
      </c>
      <c r="DI367" s="52">
        <v>1071</v>
      </c>
      <c r="DJ367" s="52">
        <v>1015</v>
      </c>
      <c r="DK367" s="52">
        <v>955</v>
      </c>
      <c r="DL367" s="52">
        <v>1029</v>
      </c>
      <c r="DM367" s="52">
        <v>937</v>
      </c>
      <c r="DN367" s="52">
        <v>929</v>
      </c>
      <c r="DO367" s="52">
        <v>869</v>
      </c>
      <c r="DP367" s="52">
        <v>813</v>
      </c>
      <c r="DQ367" s="52">
        <v>857</v>
      </c>
      <c r="DR367" s="52">
        <v>756</v>
      </c>
      <c r="DS367" s="52">
        <v>549</v>
      </c>
      <c r="DT367" s="52">
        <v>443</v>
      </c>
      <c r="DU367" s="52">
        <v>444</v>
      </c>
      <c r="DV367" s="52">
        <v>571</v>
      </c>
      <c r="DW367" s="52">
        <v>656</v>
      </c>
      <c r="DX367" s="52">
        <v>661</v>
      </c>
      <c r="DY367" s="52">
        <v>723</v>
      </c>
      <c r="DZ367" s="52">
        <v>771</v>
      </c>
      <c r="EA367" s="52">
        <v>672</v>
      </c>
      <c r="EB367" s="52">
        <v>730</v>
      </c>
      <c r="EC367" s="52">
        <v>757</v>
      </c>
      <c r="ED367" s="52">
        <v>886</v>
      </c>
      <c r="EE367" s="52">
        <v>909</v>
      </c>
      <c r="EF367" s="52">
        <v>938</v>
      </c>
      <c r="EG367" s="52">
        <v>860</v>
      </c>
      <c r="EH367" s="52">
        <v>1008</v>
      </c>
      <c r="EI367" s="52">
        <v>989</v>
      </c>
      <c r="EJ367" s="52">
        <v>973</v>
      </c>
      <c r="EK367" s="52">
        <v>1072</v>
      </c>
      <c r="EL367" s="52">
        <v>1160</v>
      </c>
      <c r="EM367" s="52">
        <v>1056</v>
      </c>
      <c r="EN367" s="52">
        <v>1151</v>
      </c>
      <c r="EO367" s="52">
        <v>1193</v>
      </c>
      <c r="EP367" s="52">
        <v>991</v>
      </c>
      <c r="EQ367" s="52">
        <v>999</v>
      </c>
      <c r="ER367" s="52">
        <v>1090</v>
      </c>
      <c r="ES367" s="52">
        <v>1100</v>
      </c>
      <c r="ET367" s="52">
        <v>1173</v>
      </c>
      <c r="EU367" s="52">
        <v>1124</v>
      </c>
      <c r="EV367" s="52">
        <v>1214</v>
      </c>
      <c r="EW367" s="52">
        <v>1212</v>
      </c>
      <c r="EX367" s="52">
        <v>1178</v>
      </c>
      <c r="EY367" s="52">
        <v>1155</v>
      </c>
      <c r="EZ367" s="52">
        <v>1114</v>
      </c>
      <c r="FA367" s="52">
        <v>1194</v>
      </c>
      <c r="FB367" s="52">
        <v>1118</v>
      </c>
      <c r="FC367" s="52">
        <v>1099</v>
      </c>
      <c r="FD367" s="52">
        <v>1143</v>
      </c>
      <c r="FE367" s="52">
        <v>1103</v>
      </c>
      <c r="FF367" s="52">
        <v>1005</v>
      </c>
      <c r="FG367" s="52">
        <v>992</v>
      </c>
      <c r="FH367" s="52">
        <v>980</v>
      </c>
      <c r="FI367" s="52">
        <v>954</v>
      </c>
      <c r="FJ367" s="52">
        <v>931</v>
      </c>
      <c r="FK367" s="52">
        <v>823</v>
      </c>
      <c r="FL367" s="52">
        <v>904</v>
      </c>
      <c r="FM367" s="52">
        <v>808</v>
      </c>
      <c r="FN367" s="52">
        <v>860</v>
      </c>
      <c r="FO367" s="52">
        <v>808</v>
      </c>
      <c r="FP367" s="52">
        <v>829</v>
      </c>
      <c r="FQ367" s="52">
        <v>817</v>
      </c>
      <c r="FR367" s="52">
        <v>790</v>
      </c>
      <c r="FS367" s="52">
        <v>845</v>
      </c>
      <c r="FT367" s="52">
        <v>938</v>
      </c>
      <c r="FU367" s="52">
        <v>1012</v>
      </c>
      <c r="FV367" s="52">
        <v>818</v>
      </c>
      <c r="FW367" s="52">
        <v>786</v>
      </c>
      <c r="FX367" s="52">
        <v>780</v>
      </c>
      <c r="FY367" s="52">
        <v>683</v>
      </c>
      <c r="FZ367" s="52">
        <v>593</v>
      </c>
      <c r="GA367" s="52">
        <v>479</v>
      </c>
      <c r="GB367" s="52">
        <v>520</v>
      </c>
      <c r="GC367" s="52">
        <v>524</v>
      </c>
      <c r="GD367" s="52">
        <v>477</v>
      </c>
      <c r="GE367" s="52">
        <v>397</v>
      </c>
      <c r="GF367" s="52">
        <v>442</v>
      </c>
      <c r="GG367" s="52">
        <v>406</v>
      </c>
      <c r="GH367" s="52">
        <v>352</v>
      </c>
      <c r="GI367" s="52">
        <v>381</v>
      </c>
      <c r="GJ367" s="52">
        <v>299</v>
      </c>
      <c r="GK367" s="52">
        <v>340</v>
      </c>
      <c r="GL367" s="53">
        <v>1127</v>
      </c>
    </row>
    <row r="368" spans="1:194" s="1" customFormat="1" hidden="1" x14ac:dyDescent="0.25">
      <c r="A368" s="31" t="s">
        <v>247</v>
      </c>
      <c r="B368" s="1" t="s">
        <v>599</v>
      </c>
      <c r="C368" s="30" t="str">
        <f t="shared" si="114"/>
        <v>LA England - Middlesbrough</v>
      </c>
      <c r="D368" s="51">
        <f t="shared" si="105"/>
        <v>52988</v>
      </c>
      <c r="E368" s="51">
        <f t="shared" si="106"/>
        <v>55168</v>
      </c>
      <c r="F368" s="52">
        <f t="shared" si="107"/>
        <v>141285</v>
      </c>
      <c r="G368" s="52">
        <f t="shared" si="108"/>
        <v>69928</v>
      </c>
      <c r="H368" s="53">
        <f t="shared" si="109"/>
        <v>71357</v>
      </c>
      <c r="I368" s="53">
        <f t="shared" si="110"/>
        <v>52988</v>
      </c>
      <c r="J368" s="53">
        <f t="shared" si="111"/>
        <v>55168</v>
      </c>
      <c r="K368" s="50">
        <f t="shared" si="112"/>
        <v>16940</v>
      </c>
      <c r="L368" s="51">
        <f t="shared" si="113"/>
        <v>16189</v>
      </c>
      <c r="M368" s="52">
        <v>905</v>
      </c>
      <c r="N368" s="52">
        <v>952</v>
      </c>
      <c r="O368" s="52">
        <v>970</v>
      </c>
      <c r="P368" s="52">
        <v>1009</v>
      </c>
      <c r="Q368" s="52">
        <v>1006</v>
      </c>
      <c r="R368" s="52">
        <v>997</v>
      </c>
      <c r="S368" s="52">
        <v>1036</v>
      </c>
      <c r="T368" s="52">
        <v>1005</v>
      </c>
      <c r="U368" s="52">
        <v>1017</v>
      </c>
      <c r="V368" s="52">
        <v>951</v>
      </c>
      <c r="W368" s="52">
        <v>1004</v>
      </c>
      <c r="X368" s="52">
        <v>873</v>
      </c>
      <c r="Y368" s="52">
        <v>954</v>
      </c>
      <c r="Z368" s="52">
        <v>873</v>
      </c>
      <c r="AA368" s="52">
        <v>894</v>
      </c>
      <c r="AB368" s="52">
        <v>860</v>
      </c>
      <c r="AC368" s="52">
        <v>806</v>
      </c>
      <c r="AD368" s="52">
        <v>828</v>
      </c>
      <c r="AE368" s="52">
        <v>852</v>
      </c>
      <c r="AF368" s="52">
        <v>1021</v>
      </c>
      <c r="AG368" s="52">
        <v>1025</v>
      </c>
      <c r="AH368" s="52">
        <v>1058</v>
      </c>
      <c r="AI368" s="52">
        <v>1142</v>
      </c>
      <c r="AJ368" s="52">
        <v>1218</v>
      </c>
      <c r="AK368" s="52">
        <v>1233</v>
      </c>
      <c r="AL368" s="52">
        <v>1110</v>
      </c>
      <c r="AM368" s="52">
        <v>1154</v>
      </c>
      <c r="AN368" s="52">
        <v>1210</v>
      </c>
      <c r="AO368" s="52">
        <v>1218</v>
      </c>
      <c r="AP368" s="52">
        <v>1145</v>
      </c>
      <c r="AQ368" s="52">
        <v>1180</v>
      </c>
      <c r="AR368" s="52">
        <v>1154</v>
      </c>
      <c r="AS368" s="52">
        <v>1074</v>
      </c>
      <c r="AT368" s="52">
        <v>868</v>
      </c>
      <c r="AU368" s="52">
        <v>1001</v>
      </c>
      <c r="AV368" s="52">
        <v>856</v>
      </c>
      <c r="AW368" s="52">
        <v>852</v>
      </c>
      <c r="AX368" s="52">
        <v>809</v>
      </c>
      <c r="AY368" s="52">
        <v>745</v>
      </c>
      <c r="AZ368" s="52">
        <v>757</v>
      </c>
      <c r="BA368" s="52">
        <v>739</v>
      </c>
      <c r="BB368" s="52">
        <v>723</v>
      </c>
      <c r="BC368" s="52">
        <v>761</v>
      </c>
      <c r="BD368" s="52">
        <v>651</v>
      </c>
      <c r="BE368" s="52">
        <v>711</v>
      </c>
      <c r="BF368" s="52">
        <v>779</v>
      </c>
      <c r="BG368" s="52">
        <v>723</v>
      </c>
      <c r="BH368" s="52">
        <v>790</v>
      </c>
      <c r="BI368" s="52">
        <v>764</v>
      </c>
      <c r="BJ368" s="52">
        <v>839</v>
      </c>
      <c r="BK368" s="52">
        <v>800</v>
      </c>
      <c r="BL368" s="52">
        <v>739</v>
      </c>
      <c r="BM368" s="52">
        <v>791</v>
      </c>
      <c r="BN368" s="52">
        <v>804</v>
      </c>
      <c r="BO368" s="52">
        <v>867</v>
      </c>
      <c r="BP368" s="52">
        <v>966</v>
      </c>
      <c r="BQ368" s="52">
        <v>816</v>
      </c>
      <c r="BR368" s="52">
        <v>833</v>
      </c>
      <c r="BS368" s="52">
        <v>953</v>
      </c>
      <c r="BT368" s="52">
        <v>832</v>
      </c>
      <c r="BU368" s="52">
        <v>812</v>
      </c>
      <c r="BV368" s="52">
        <v>779</v>
      </c>
      <c r="BW368" s="52">
        <v>813</v>
      </c>
      <c r="BX368" s="52">
        <v>780</v>
      </c>
      <c r="BY368" s="52">
        <v>749</v>
      </c>
      <c r="BZ368" s="52">
        <v>684</v>
      </c>
      <c r="CA368" s="52">
        <v>644</v>
      </c>
      <c r="CB368" s="52">
        <v>694</v>
      </c>
      <c r="CC368" s="52">
        <v>607</v>
      </c>
      <c r="CD368" s="52">
        <v>590</v>
      </c>
      <c r="CE368" s="52">
        <v>571</v>
      </c>
      <c r="CF368" s="52">
        <v>567</v>
      </c>
      <c r="CG368" s="52">
        <v>623</v>
      </c>
      <c r="CH368" s="52">
        <v>665</v>
      </c>
      <c r="CI368" s="52">
        <v>482</v>
      </c>
      <c r="CJ368" s="52">
        <v>467</v>
      </c>
      <c r="CK368" s="52">
        <v>423</v>
      </c>
      <c r="CL368" s="52">
        <v>384</v>
      </c>
      <c r="CM368" s="52">
        <v>376</v>
      </c>
      <c r="CN368" s="52">
        <v>322</v>
      </c>
      <c r="CO368" s="52">
        <v>290</v>
      </c>
      <c r="CP368" s="52">
        <v>283</v>
      </c>
      <c r="CQ368" s="52">
        <v>318</v>
      </c>
      <c r="CR368" s="52">
        <v>259</v>
      </c>
      <c r="CS368" s="52">
        <v>232</v>
      </c>
      <c r="CT368" s="52">
        <v>201</v>
      </c>
      <c r="CU368" s="52">
        <v>181</v>
      </c>
      <c r="CV368" s="52">
        <v>150</v>
      </c>
      <c r="CW368" s="52">
        <v>106</v>
      </c>
      <c r="CX368" s="52">
        <v>126</v>
      </c>
      <c r="CY368" s="52">
        <v>247</v>
      </c>
      <c r="CZ368" s="52">
        <v>867</v>
      </c>
      <c r="DA368" s="52">
        <v>859</v>
      </c>
      <c r="DB368" s="52">
        <v>975</v>
      </c>
      <c r="DC368" s="52">
        <v>990</v>
      </c>
      <c r="DD368" s="52">
        <v>898</v>
      </c>
      <c r="DE368" s="52">
        <v>955</v>
      </c>
      <c r="DF368" s="52">
        <v>920</v>
      </c>
      <c r="DG368" s="52">
        <v>988</v>
      </c>
      <c r="DH368" s="52">
        <v>972</v>
      </c>
      <c r="DI368" s="52">
        <v>999</v>
      </c>
      <c r="DJ368" s="52">
        <v>894</v>
      </c>
      <c r="DK368" s="52">
        <v>920</v>
      </c>
      <c r="DL368" s="52">
        <v>840</v>
      </c>
      <c r="DM368" s="52">
        <v>871</v>
      </c>
      <c r="DN368" s="52">
        <v>908</v>
      </c>
      <c r="DO368" s="52">
        <v>793</v>
      </c>
      <c r="DP368" s="52">
        <v>819</v>
      </c>
      <c r="DQ368" s="52">
        <v>721</v>
      </c>
      <c r="DR368" s="52">
        <v>727</v>
      </c>
      <c r="DS368" s="52">
        <v>840</v>
      </c>
      <c r="DT368" s="52">
        <v>940</v>
      </c>
      <c r="DU368" s="52">
        <v>1033</v>
      </c>
      <c r="DV368" s="52">
        <v>1027</v>
      </c>
      <c r="DW368" s="52">
        <v>1056</v>
      </c>
      <c r="DX368" s="52">
        <v>1009</v>
      </c>
      <c r="DY368" s="52">
        <v>1010</v>
      </c>
      <c r="DZ368" s="52">
        <v>1086</v>
      </c>
      <c r="EA368" s="52">
        <v>1130</v>
      </c>
      <c r="EB368" s="52">
        <v>1058</v>
      </c>
      <c r="EC368" s="52">
        <v>1003</v>
      </c>
      <c r="ED368" s="52">
        <v>951</v>
      </c>
      <c r="EE368" s="52">
        <v>1001</v>
      </c>
      <c r="EF368" s="52">
        <v>1003</v>
      </c>
      <c r="EG368" s="52">
        <v>921</v>
      </c>
      <c r="EH368" s="52">
        <v>910</v>
      </c>
      <c r="EI368" s="52">
        <v>973</v>
      </c>
      <c r="EJ368" s="52">
        <v>936</v>
      </c>
      <c r="EK368" s="52">
        <v>933</v>
      </c>
      <c r="EL368" s="52">
        <v>908</v>
      </c>
      <c r="EM368" s="52">
        <v>870</v>
      </c>
      <c r="EN368" s="52">
        <v>808</v>
      </c>
      <c r="EO368" s="52">
        <v>764</v>
      </c>
      <c r="EP368" s="52">
        <v>667</v>
      </c>
      <c r="EQ368" s="52">
        <v>700</v>
      </c>
      <c r="ER368" s="52">
        <v>770</v>
      </c>
      <c r="ES368" s="52">
        <v>732</v>
      </c>
      <c r="ET368" s="52">
        <v>763</v>
      </c>
      <c r="EU368" s="52">
        <v>775</v>
      </c>
      <c r="EV368" s="52">
        <v>838</v>
      </c>
      <c r="EW368" s="52">
        <v>917</v>
      </c>
      <c r="EX368" s="52">
        <v>889</v>
      </c>
      <c r="EY368" s="52">
        <v>827</v>
      </c>
      <c r="EZ368" s="52">
        <v>870</v>
      </c>
      <c r="FA368" s="52">
        <v>870</v>
      </c>
      <c r="FB368" s="52">
        <v>923</v>
      </c>
      <c r="FC368" s="52">
        <v>959</v>
      </c>
      <c r="FD368" s="52">
        <v>959</v>
      </c>
      <c r="FE368" s="52">
        <v>953</v>
      </c>
      <c r="FF368" s="52">
        <v>958</v>
      </c>
      <c r="FG368" s="52">
        <v>907</v>
      </c>
      <c r="FH368" s="52">
        <v>857</v>
      </c>
      <c r="FI368" s="52">
        <v>898</v>
      </c>
      <c r="FJ368" s="52">
        <v>867</v>
      </c>
      <c r="FK368" s="52">
        <v>848</v>
      </c>
      <c r="FL368" s="52">
        <v>802</v>
      </c>
      <c r="FM368" s="52">
        <v>803</v>
      </c>
      <c r="FN368" s="52">
        <v>746</v>
      </c>
      <c r="FO368" s="52">
        <v>711</v>
      </c>
      <c r="FP368" s="52">
        <v>642</v>
      </c>
      <c r="FQ368" s="52">
        <v>651</v>
      </c>
      <c r="FR368" s="52">
        <v>678</v>
      </c>
      <c r="FS368" s="52">
        <v>639</v>
      </c>
      <c r="FT368" s="52">
        <v>667</v>
      </c>
      <c r="FU368" s="52">
        <v>674</v>
      </c>
      <c r="FV368" s="52">
        <v>541</v>
      </c>
      <c r="FW368" s="52">
        <v>488</v>
      </c>
      <c r="FX368" s="52">
        <v>479</v>
      </c>
      <c r="FY368" s="52">
        <v>484</v>
      </c>
      <c r="FZ368" s="52">
        <v>420</v>
      </c>
      <c r="GA368" s="52">
        <v>403</v>
      </c>
      <c r="GB368" s="52">
        <v>418</v>
      </c>
      <c r="GC368" s="52">
        <v>392</v>
      </c>
      <c r="GD368" s="52">
        <v>394</v>
      </c>
      <c r="GE368" s="52">
        <v>354</v>
      </c>
      <c r="GF368" s="52">
        <v>334</v>
      </c>
      <c r="GG368" s="52">
        <v>315</v>
      </c>
      <c r="GH368" s="52">
        <v>253</v>
      </c>
      <c r="GI368" s="52">
        <v>241</v>
      </c>
      <c r="GJ368" s="52">
        <v>180</v>
      </c>
      <c r="GK368" s="52">
        <v>178</v>
      </c>
      <c r="GL368" s="53">
        <v>637</v>
      </c>
    </row>
    <row r="369" spans="1:194" s="1" customFormat="1" hidden="1" x14ac:dyDescent="0.25">
      <c r="A369" s="31" t="s">
        <v>247</v>
      </c>
      <c r="B369" s="1" t="s">
        <v>600</v>
      </c>
      <c r="C369" s="30" t="str">
        <f t="shared" si="114"/>
        <v>LA England - Milton Keynes</v>
      </c>
      <c r="D369" s="51">
        <f t="shared" si="105"/>
        <v>98205</v>
      </c>
      <c r="E369" s="51">
        <f t="shared" si="106"/>
        <v>102690</v>
      </c>
      <c r="F369" s="52">
        <f t="shared" si="107"/>
        <v>270203</v>
      </c>
      <c r="G369" s="52">
        <f t="shared" si="108"/>
        <v>133555</v>
      </c>
      <c r="H369" s="53">
        <f t="shared" si="109"/>
        <v>136648</v>
      </c>
      <c r="I369" s="53">
        <f t="shared" si="110"/>
        <v>98205</v>
      </c>
      <c r="J369" s="53">
        <f t="shared" si="111"/>
        <v>102690</v>
      </c>
      <c r="K369" s="50">
        <f t="shared" si="112"/>
        <v>35350</v>
      </c>
      <c r="L369" s="51">
        <f t="shared" si="113"/>
        <v>33958</v>
      </c>
      <c r="M369" s="52">
        <v>1639</v>
      </c>
      <c r="N369" s="52">
        <v>1795</v>
      </c>
      <c r="O369" s="52">
        <v>1870</v>
      </c>
      <c r="P369" s="52">
        <v>1896</v>
      </c>
      <c r="Q369" s="52">
        <v>1982</v>
      </c>
      <c r="R369" s="52">
        <v>2067</v>
      </c>
      <c r="S369" s="52">
        <v>2034</v>
      </c>
      <c r="T369" s="52">
        <v>2160</v>
      </c>
      <c r="U369" s="52">
        <v>2256</v>
      </c>
      <c r="V369" s="52">
        <v>2267</v>
      </c>
      <c r="W369" s="52">
        <v>2145</v>
      </c>
      <c r="X369" s="52">
        <v>2095</v>
      </c>
      <c r="Y369" s="52">
        <v>2132</v>
      </c>
      <c r="Z369" s="52">
        <v>2040</v>
      </c>
      <c r="AA369" s="52">
        <v>1949</v>
      </c>
      <c r="AB369" s="52">
        <v>1702</v>
      </c>
      <c r="AC369" s="52">
        <v>1684</v>
      </c>
      <c r="AD369" s="52">
        <v>1637</v>
      </c>
      <c r="AE369" s="52">
        <v>1597</v>
      </c>
      <c r="AF369" s="52">
        <v>1095</v>
      </c>
      <c r="AG369" s="52">
        <v>1110</v>
      </c>
      <c r="AH369" s="52">
        <v>1122</v>
      </c>
      <c r="AI369" s="52">
        <v>1290</v>
      </c>
      <c r="AJ369" s="52">
        <v>1390</v>
      </c>
      <c r="AK369" s="52">
        <v>1602</v>
      </c>
      <c r="AL369" s="52">
        <v>1641</v>
      </c>
      <c r="AM369" s="52">
        <v>1640</v>
      </c>
      <c r="AN369" s="52">
        <v>1572</v>
      </c>
      <c r="AO369" s="52">
        <v>1523</v>
      </c>
      <c r="AP369" s="52">
        <v>1531</v>
      </c>
      <c r="AQ369" s="52">
        <v>1646</v>
      </c>
      <c r="AR369" s="52">
        <v>1551</v>
      </c>
      <c r="AS369" s="52">
        <v>1823</v>
      </c>
      <c r="AT369" s="52">
        <v>1688</v>
      </c>
      <c r="AU369" s="52">
        <v>1988</v>
      </c>
      <c r="AV369" s="52">
        <v>2082</v>
      </c>
      <c r="AW369" s="52">
        <v>2129</v>
      </c>
      <c r="AX369" s="52">
        <v>2063</v>
      </c>
      <c r="AY369" s="52">
        <v>2192</v>
      </c>
      <c r="AZ369" s="52">
        <v>2281</v>
      </c>
      <c r="BA369" s="52">
        <v>2248</v>
      </c>
      <c r="BB369" s="52">
        <v>2252</v>
      </c>
      <c r="BC369" s="52">
        <v>2244</v>
      </c>
      <c r="BD369" s="52">
        <v>2025</v>
      </c>
      <c r="BE369" s="52">
        <v>1902</v>
      </c>
      <c r="BF369" s="52">
        <v>2023</v>
      </c>
      <c r="BG369" s="52">
        <v>2064</v>
      </c>
      <c r="BH369" s="52">
        <v>1935</v>
      </c>
      <c r="BI369" s="52">
        <v>1842</v>
      </c>
      <c r="BJ369" s="52">
        <v>1833</v>
      </c>
      <c r="BK369" s="52">
        <v>1781</v>
      </c>
      <c r="BL369" s="52">
        <v>1874</v>
      </c>
      <c r="BM369" s="52">
        <v>1683</v>
      </c>
      <c r="BN369" s="52">
        <v>1864</v>
      </c>
      <c r="BO369" s="52">
        <v>1690</v>
      </c>
      <c r="BP369" s="52">
        <v>1731</v>
      </c>
      <c r="BQ369" s="52">
        <v>1728</v>
      </c>
      <c r="BR369" s="52">
        <v>1584</v>
      </c>
      <c r="BS369" s="52">
        <v>1437</v>
      </c>
      <c r="BT369" s="52">
        <v>1493</v>
      </c>
      <c r="BU369" s="52">
        <v>1501</v>
      </c>
      <c r="BV369" s="52">
        <v>1456</v>
      </c>
      <c r="BW369" s="52">
        <v>1355</v>
      </c>
      <c r="BX369" s="52">
        <v>1284</v>
      </c>
      <c r="BY369" s="52">
        <v>1273</v>
      </c>
      <c r="BZ369" s="52">
        <v>1171</v>
      </c>
      <c r="CA369" s="52">
        <v>1198</v>
      </c>
      <c r="CB369" s="52">
        <v>1165</v>
      </c>
      <c r="CC369" s="52">
        <v>1112</v>
      </c>
      <c r="CD369" s="52">
        <v>1108</v>
      </c>
      <c r="CE369" s="52">
        <v>1049</v>
      </c>
      <c r="CF369" s="52">
        <v>1052</v>
      </c>
      <c r="CG369" s="52">
        <v>1012</v>
      </c>
      <c r="CH369" s="52">
        <v>1073</v>
      </c>
      <c r="CI369" s="52">
        <v>837</v>
      </c>
      <c r="CJ369" s="52">
        <v>694</v>
      </c>
      <c r="CK369" s="52">
        <v>792</v>
      </c>
      <c r="CL369" s="52">
        <v>654</v>
      </c>
      <c r="CM369" s="52">
        <v>574</v>
      </c>
      <c r="CN369" s="52">
        <v>487</v>
      </c>
      <c r="CO369" s="52">
        <v>453</v>
      </c>
      <c r="CP369" s="52">
        <v>512</v>
      </c>
      <c r="CQ369" s="52">
        <v>386</v>
      </c>
      <c r="CR369" s="52">
        <v>361</v>
      </c>
      <c r="CS369" s="52">
        <v>323</v>
      </c>
      <c r="CT369" s="52">
        <v>243</v>
      </c>
      <c r="CU369" s="52">
        <v>225</v>
      </c>
      <c r="CV369" s="52">
        <v>215</v>
      </c>
      <c r="CW369" s="52">
        <v>155</v>
      </c>
      <c r="CX369" s="52">
        <v>165</v>
      </c>
      <c r="CY369" s="52">
        <v>531</v>
      </c>
      <c r="CZ369" s="52">
        <v>1616</v>
      </c>
      <c r="DA369" s="52">
        <v>1696</v>
      </c>
      <c r="DB369" s="52">
        <v>1796</v>
      </c>
      <c r="DC369" s="52">
        <v>1868</v>
      </c>
      <c r="DD369" s="52">
        <v>2022</v>
      </c>
      <c r="DE369" s="52">
        <v>1972</v>
      </c>
      <c r="DF369" s="52">
        <v>1991</v>
      </c>
      <c r="DG369" s="52">
        <v>2009</v>
      </c>
      <c r="DH369" s="52">
        <v>2101</v>
      </c>
      <c r="DI369" s="52">
        <v>2105</v>
      </c>
      <c r="DJ369" s="52">
        <v>2078</v>
      </c>
      <c r="DK369" s="52">
        <v>2069</v>
      </c>
      <c r="DL369" s="52">
        <v>2032</v>
      </c>
      <c r="DM369" s="52">
        <v>1898</v>
      </c>
      <c r="DN369" s="52">
        <v>1809</v>
      </c>
      <c r="DO369" s="52">
        <v>1668</v>
      </c>
      <c r="DP369" s="52">
        <v>1678</v>
      </c>
      <c r="DQ369" s="52">
        <v>1550</v>
      </c>
      <c r="DR369" s="52">
        <v>1339</v>
      </c>
      <c r="DS369" s="52">
        <v>903</v>
      </c>
      <c r="DT369" s="52">
        <v>866</v>
      </c>
      <c r="DU369" s="52">
        <v>910</v>
      </c>
      <c r="DV369" s="52">
        <v>1208</v>
      </c>
      <c r="DW369" s="52">
        <v>1375</v>
      </c>
      <c r="DX369" s="52">
        <v>1418</v>
      </c>
      <c r="DY369" s="52">
        <v>1535</v>
      </c>
      <c r="DZ369" s="52">
        <v>1498</v>
      </c>
      <c r="EA369" s="52">
        <v>1466</v>
      </c>
      <c r="EB369" s="52">
        <v>1590</v>
      </c>
      <c r="EC369" s="52">
        <v>1729</v>
      </c>
      <c r="ED369" s="52">
        <v>1778</v>
      </c>
      <c r="EE369" s="52">
        <v>1786</v>
      </c>
      <c r="EF369" s="52">
        <v>1956</v>
      </c>
      <c r="EG369" s="52">
        <v>1971</v>
      </c>
      <c r="EH369" s="52">
        <v>2261</v>
      </c>
      <c r="EI369" s="52">
        <v>2209</v>
      </c>
      <c r="EJ369" s="52">
        <v>2180</v>
      </c>
      <c r="EK369" s="52">
        <v>2216</v>
      </c>
      <c r="EL369" s="52">
        <v>2254</v>
      </c>
      <c r="EM369" s="52">
        <v>2363</v>
      </c>
      <c r="EN369" s="52">
        <v>2266</v>
      </c>
      <c r="EO369" s="52">
        <v>2205</v>
      </c>
      <c r="EP369" s="52">
        <v>1954</v>
      </c>
      <c r="EQ369" s="52">
        <v>2095</v>
      </c>
      <c r="ER369" s="52">
        <v>1981</v>
      </c>
      <c r="ES369" s="52">
        <v>1934</v>
      </c>
      <c r="ET369" s="52">
        <v>1877</v>
      </c>
      <c r="EU369" s="52">
        <v>1922</v>
      </c>
      <c r="EV369" s="52">
        <v>1909</v>
      </c>
      <c r="EW369" s="52">
        <v>1887</v>
      </c>
      <c r="EX369" s="52">
        <v>1857</v>
      </c>
      <c r="EY369" s="52">
        <v>1802</v>
      </c>
      <c r="EZ369" s="52">
        <v>1854</v>
      </c>
      <c r="FA369" s="52">
        <v>1806</v>
      </c>
      <c r="FB369" s="52">
        <v>1778</v>
      </c>
      <c r="FC369" s="52">
        <v>1680</v>
      </c>
      <c r="FD369" s="52">
        <v>1724</v>
      </c>
      <c r="FE369" s="52">
        <v>1641</v>
      </c>
      <c r="FF369" s="52">
        <v>1597</v>
      </c>
      <c r="FG369" s="52">
        <v>1535</v>
      </c>
      <c r="FH369" s="52">
        <v>1472</v>
      </c>
      <c r="FI369" s="52">
        <v>1489</v>
      </c>
      <c r="FJ369" s="52">
        <v>1428</v>
      </c>
      <c r="FK369" s="52">
        <v>1366</v>
      </c>
      <c r="FL369" s="52">
        <v>1350</v>
      </c>
      <c r="FM369" s="52">
        <v>1326</v>
      </c>
      <c r="FN369" s="52">
        <v>1277</v>
      </c>
      <c r="FO369" s="52">
        <v>1270</v>
      </c>
      <c r="FP369" s="52">
        <v>1250</v>
      </c>
      <c r="FQ369" s="52">
        <v>1196</v>
      </c>
      <c r="FR369" s="52">
        <v>1226</v>
      </c>
      <c r="FS369" s="52">
        <v>1181</v>
      </c>
      <c r="FT369" s="52">
        <v>1149</v>
      </c>
      <c r="FU369" s="52">
        <v>1268</v>
      </c>
      <c r="FV369" s="52">
        <v>939</v>
      </c>
      <c r="FW369" s="52">
        <v>839</v>
      </c>
      <c r="FX369" s="52">
        <v>839</v>
      </c>
      <c r="FY369" s="52">
        <v>753</v>
      </c>
      <c r="FZ369" s="52">
        <v>695</v>
      </c>
      <c r="GA369" s="52">
        <v>627</v>
      </c>
      <c r="GB369" s="52">
        <v>618</v>
      </c>
      <c r="GC369" s="52">
        <v>605</v>
      </c>
      <c r="GD369" s="52">
        <v>543</v>
      </c>
      <c r="GE369" s="52">
        <v>545</v>
      </c>
      <c r="GF369" s="52">
        <v>465</v>
      </c>
      <c r="GG369" s="52">
        <v>373</v>
      </c>
      <c r="GH369" s="52">
        <v>353</v>
      </c>
      <c r="GI369" s="52">
        <v>353</v>
      </c>
      <c r="GJ369" s="52">
        <v>307</v>
      </c>
      <c r="GK369" s="52">
        <v>302</v>
      </c>
      <c r="GL369" s="53">
        <v>1171</v>
      </c>
    </row>
    <row r="370" spans="1:194" s="1" customFormat="1" hidden="1" x14ac:dyDescent="0.25">
      <c r="A370" s="31" t="s">
        <v>247</v>
      </c>
      <c r="B370" s="1" t="s">
        <v>601</v>
      </c>
      <c r="C370" s="30" t="str">
        <f t="shared" si="114"/>
        <v>LA England - Mole Valley</v>
      </c>
      <c r="D370" s="51">
        <f t="shared" si="105"/>
        <v>33904</v>
      </c>
      <c r="E370" s="51">
        <f t="shared" si="106"/>
        <v>36155</v>
      </c>
      <c r="F370" s="52">
        <f t="shared" si="107"/>
        <v>87547</v>
      </c>
      <c r="G370" s="52">
        <f t="shared" si="108"/>
        <v>42796</v>
      </c>
      <c r="H370" s="53">
        <f t="shared" si="109"/>
        <v>44751</v>
      </c>
      <c r="I370" s="53">
        <f t="shared" si="110"/>
        <v>33904</v>
      </c>
      <c r="J370" s="53">
        <f t="shared" si="111"/>
        <v>36155</v>
      </c>
      <c r="K370" s="50">
        <f t="shared" si="112"/>
        <v>8892</v>
      </c>
      <c r="L370" s="51">
        <f t="shared" si="113"/>
        <v>8596</v>
      </c>
      <c r="M370" s="52">
        <v>349</v>
      </c>
      <c r="N370" s="52">
        <v>413</v>
      </c>
      <c r="O370" s="52">
        <v>427</v>
      </c>
      <c r="P370" s="52">
        <v>430</v>
      </c>
      <c r="Q370" s="52">
        <v>442</v>
      </c>
      <c r="R370" s="52">
        <v>478</v>
      </c>
      <c r="S370" s="52">
        <v>464</v>
      </c>
      <c r="T370" s="52">
        <v>507</v>
      </c>
      <c r="U370" s="52">
        <v>505</v>
      </c>
      <c r="V370" s="52">
        <v>600</v>
      </c>
      <c r="W370" s="52">
        <v>554</v>
      </c>
      <c r="X370" s="52">
        <v>549</v>
      </c>
      <c r="Y370" s="52">
        <v>571</v>
      </c>
      <c r="Z370" s="52">
        <v>533</v>
      </c>
      <c r="AA370" s="52">
        <v>522</v>
      </c>
      <c r="AB370" s="52">
        <v>536</v>
      </c>
      <c r="AC370" s="52">
        <v>530</v>
      </c>
      <c r="AD370" s="52">
        <v>482</v>
      </c>
      <c r="AE370" s="52">
        <v>469</v>
      </c>
      <c r="AF370" s="52">
        <v>357</v>
      </c>
      <c r="AG370" s="52">
        <v>281</v>
      </c>
      <c r="AH370" s="52">
        <v>323</v>
      </c>
      <c r="AI370" s="52">
        <v>373</v>
      </c>
      <c r="AJ370" s="52">
        <v>515</v>
      </c>
      <c r="AK370" s="52">
        <v>536</v>
      </c>
      <c r="AL370" s="52">
        <v>477</v>
      </c>
      <c r="AM370" s="52">
        <v>342</v>
      </c>
      <c r="AN370" s="52">
        <v>425</v>
      </c>
      <c r="AO370" s="52">
        <v>430</v>
      </c>
      <c r="AP370" s="52">
        <v>355</v>
      </c>
      <c r="AQ370" s="52">
        <v>394</v>
      </c>
      <c r="AR370" s="52">
        <v>403</v>
      </c>
      <c r="AS370" s="52">
        <v>372</v>
      </c>
      <c r="AT370" s="52">
        <v>347</v>
      </c>
      <c r="AU370" s="52">
        <v>393</v>
      </c>
      <c r="AV370" s="52">
        <v>386</v>
      </c>
      <c r="AW370" s="52">
        <v>417</v>
      </c>
      <c r="AX370" s="52">
        <v>411</v>
      </c>
      <c r="AY370" s="52">
        <v>433</v>
      </c>
      <c r="AZ370" s="52">
        <v>496</v>
      </c>
      <c r="BA370" s="52">
        <v>483</v>
      </c>
      <c r="BB370" s="52">
        <v>515</v>
      </c>
      <c r="BC370" s="52">
        <v>546</v>
      </c>
      <c r="BD370" s="52">
        <v>502</v>
      </c>
      <c r="BE370" s="52">
        <v>562</v>
      </c>
      <c r="BF370" s="52">
        <v>531</v>
      </c>
      <c r="BG370" s="52">
        <v>595</v>
      </c>
      <c r="BH370" s="52">
        <v>570</v>
      </c>
      <c r="BI370" s="52">
        <v>630</v>
      </c>
      <c r="BJ370" s="52">
        <v>702</v>
      </c>
      <c r="BK370" s="52">
        <v>635</v>
      </c>
      <c r="BL370" s="52">
        <v>630</v>
      </c>
      <c r="BM370" s="52">
        <v>674</v>
      </c>
      <c r="BN370" s="52">
        <v>741</v>
      </c>
      <c r="BO370" s="52">
        <v>732</v>
      </c>
      <c r="BP370" s="52">
        <v>728</v>
      </c>
      <c r="BQ370" s="52">
        <v>751</v>
      </c>
      <c r="BR370" s="52">
        <v>685</v>
      </c>
      <c r="BS370" s="52">
        <v>629</v>
      </c>
      <c r="BT370" s="52">
        <v>667</v>
      </c>
      <c r="BU370" s="52">
        <v>612</v>
      </c>
      <c r="BV370" s="52">
        <v>669</v>
      </c>
      <c r="BW370" s="52">
        <v>574</v>
      </c>
      <c r="BX370" s="52">
        <v>561</v>
      </c>
      <c r="BY370" s="52">
        <v>522</v>
      </c>
      <c r="BZ370" s="52">
        <v>500</v>
      </c>
      <c r="CA370" s="52">
        <v>502</v>
      </c>
      <c r="CB370" s="52">
        <v>515</v>
      </c>
      <c r="CC370" s="52">
        <v>503</v>
      </c>
      <c r="CD370" s="52">
        <v>414</v>
      </c>
      <c r="CE370" s="52">
        <v>513</v>
      </c>
      <c r="CF370" s="52">
        <v>445</v>
      </c>
      <c r="CG370" s="52">
        <v>511</v>
      </c>
      <c r="CH370" s="52">
        <v>624</v>
      </c>
      <c r="CI370" s="52">
        <v>425</v>
      </c>
      <c r="CJ370" s="52">
        <v>489</v>
      </c>
      <c r="CK370" s="52">
        <v>403</v>
      </c>
      <c r="CL370" s="52">
        <v>412</v>
      </c>
      <c r="CM370" s="52">
        <v>318</v>
      </c>
      <c r="CN370" s="52">
        <v>253</v>
      </c>
      <c r="CO370" s="52">
        <v>291</v>
      </c>
      <c r="CP370" s="52">
        <v>299</v>
      </c>
      <c r="CQ370" s="52">
        <v>264</v>
      </c>
      <c r="CR370" s="52">
        <v>279</v>
      </c>
      <c r="CS370" s="52">
        <v>247</v>
      </c>
      <c r="CT370" s="52">
        <v>219</v>
      </c>
      <c r="CU370" s="52">
        <v>178</v>
      </c>
      <c r="CV370" s="52">
        <v>167</v>
      </c>
      <c r="CW370" s="52">
        <v>166</v>
      </c>
      <c r="CX370" s="52">
        <v>159</v>
      </c>
      <c r="CY370" s="52">
        <v>427</v>
      </c>
      <c r="CZ370" s="52">
        <v>359</v>
      </c>
      <c r="DA370" s="52">
        <v>351</v>
      </c>
      <c r="DB370" s="52">
        <v>447</v>
      </c>
      <c r="DC370" s="52">
        <v>404</v>
      </c>
      <c r="DD370" s="52">
        <v>425</v>
      </c>
      <c r="DE370" s="52">
        <v>464</v>
      </c>
      <c r="DF370" s="52">
        <v>438</v>
      </c>
      <c r="DG370" s="52">
        <v>438</v>
      </c>
      <c r="DH370" s="52">
        <v>525</v>
      </c>
      <c r="DI370" s="52">
        <v>498</v>
      </c>
      <c r="DJ370" s="52">
        <v>537</v>
      </c>
      <c r="DK370" s="52">
        <v>540</v>
      </c>
      <c r="DL370" s="52">
        <v>487</v>
      </c>
      <c r="DM370" s="52">
        <v>527</v>
      </c>
      <c r="DN370" s="52">
        <v>534</v>
      </c>
      <c r="DO370" s="52">
        <v>528</v>
      </c>
      <c r="DP370" s="52">
        <v>551</v>
      </c>
      <c r="DQ370" s="52">
        <v>543</v>
      </c>
      <c r="DR370" s="52">
        <v>515</v>
      </c>
      <c r="DS370" s="52">
        <v>285</v>
      </c>
      <c r="DT370" s="52">
        <v>256</v>
      </c>
      <c r="DU370" s="52">
        <v>358</v>
      </c>
      <c r="DV370" s="52">
        <v>321</v>
      </c>
      <c r="DW370" s="52">
        <v>435</v>
      </c>
      <c r="DX370" s="52">
        <v>403</v>
      </c>
      <c r="DY370" s="52">
        <v>412</v>
      </c>
      <c r="DZ370" s="52">
        <v>430</v>
      </c>
      <c r="EA370" s="52">
        <v>340</v>
      </c>
      <c r="EB370" s="52">
        <v>422</v>
      </c>
      <c r="EC370" s="52">
        <v>316</v>
      </c>
      <c r="ED370" s="52">
        <v>362</v>
      </c>
      <c r="EE370" s="52">
        <v>399</v>
      </c>
      <c r="EF370" s="52">
        <v>379</v>
      </c>
      <c r="EG370" s="52">
        <v>393</v>
      </c>
      <c r="EH370" s="52">
        <v>447</v>
      </c>
      <c r="EI370" s="52">
        <v>412</v>
      </c>
      <c r="EJ370" s="52">
        <v>466</v>
      </c>
      <c r="EK370" s="52">
        <v>424</v>
      </c>
      <c r="EL370" s="52">
        <v>438</v>
      </c>
      <c r="EM370" s="52">
        <v>532</v>
      </c>
      <c r="EN370" s="52">
        <v>577</v>
      </c>
      <c r="EO370" s="52">
        <v>569</v>
      </c>
      <c r="EP370" s="52">
        <v>580</v>
      </c>
      <c r="EQ370" s="52">
        <v>605</v>
      </c>
      <c r="ER370" s="52">
        <v>603</v>
      </c>
      <c r="ES370" s="52">
        <v>597</v>
      </c>
      <c r="ET370" s="52">
        <v>595</v>
      </c>
      <c r="EU370" s="52">
        <v>612</v>
      </c>
      <c r="EV370" s="52">
        <v>646</v>
      </c>
      <c r="EW370" s="52">
        <v>746</v>
      </c>
      <c r="EX370" s="52">
        <v>624</v>
      </c>
      <c r="EY370" s="52">
        <v>684</v>
      </c>
      <c r="EZ370" s="52">
        <v>731</v>
      </c>
      <c r="FA370" s="52">
        <v>737</v>
      </c>
      <c r="FB370" s="52">
        <v>743</v>
      </c>
      <c r="FC370" s="52">
        <v>702</v>
      </c>
      <c r="FD370" s="52">
        <v>722</v>
      </c>
      <c r="FE370" s="52">
        <v>689</v>
      </c>
      <c r="FF370" s="52">
        <v>701</v>
      </c>
      <c r="FG370" s="52">
        <v>622</v>
      </c>
      <c r="FH370" s="52">
        <v>660</v>
      </c>
      <c r="FI370" s="52">
        <v>605</v>
      </c>
      <c r="FJ370" s="52">
        <v>539</v>
      </c>
      <c r="FK370" s="52">
        <v>577</v>
      </c>
      <c r="FL370" s="52">
        <v>585</v>
      </c>
      <c r="FM370" s="52">
        <v>571</v>
      </c>
      <c r="FN370" s="52">
        <v>511</v>
      </c>
      <c r="FO370" s="52">
        <v>515</v>
      </c>
      <c r="FP370" s="52">
        <v>520</v>
      </c>
      <c r="FQ370" s="52">
        <v>477</v>
      </c>
      <c r="FR370" s="52">
        <v>504</v>
      </c>
      <c r="FS370" s="52">
        <v>535</v>
      </c>
      <c r="FT370" s="52">
        <v>599</v>
      </c>
      <c r="FU370" s="52">
        <v>629</v>
      </c>
      <c r="FV370" s="52">
        <v>579</v>
      </c>
      <c r="FW370" s="52">
        <v>462</v>
      </c>
      <c r="FX370" s="52">
        <v>513</v>
      </c>
      <c r="FY370" s="52">
        <v>465</v>
      </c>
      <c r="FZ370" s="52">
        <v>405</v>
      </c>
      <c r="GA370" s="52">
        <v>339</v>
      </c>
      <c r="GB370" s="52">
        <v>368</v>
      </c>
      <c r="GC370" s="52">
        <v>376</v>
      </c>
      <c r="GD370" s="52">
        <v>366</v>
      </c>
      <c r="GE370" s="52">
        <v>315</v>
      </c>
      <c r="GF370" s="52">
        <v>261</v>
      </c>
      <c r="GG370" s="52">
        <v>287</v>
      </c>
      <c r="GH370" s="52">
        <v>259</v>
      </c>
      <c r="GI370" s="52">
        <v>236</v>
      </c>
      <c r="GJ370" s="52">
        <v>253</v>
      </c>
      <c r="GK370" s="52">
        <v>174</v>
      </c>
      <c r="GL370" s="53">
        <v>840</v>
      </c>
    </row>
    <row r="371" spans="1:194" s="1" customFormat="1" hidden="1" x14ac:dyDescent="0.25">
      <c r="A371" s="31" t="s">
        <v>247</v>
      </c>
      <c r="B371" s="1" t="s">
        <v>602</v>
      </c>
      <c r="C371" s="30" t="str">
        <f t="shared" si="114"/>
        <v>LA England - New Forest</v>
      </c>
      <c r="D371" s="51">
        <f t="shared" si="105"/>
        <v>70316</v>
      </c>
      <c r="E371" s="51">
        <f t="shared" si="106"/>
        <v>77619</v>
      </c>
      <c r="F371" s="52">
        <f t="shared" si="107"/>
        <v>179649</v>
      </c>
      <c r="G371" s="52">
        <f t="shared" si="108"/>
        <v>86512</v>
      </c>
      <c r="H371" s="53">
        <f t="shared" si="109"/>
        <v>93137</v>
      </c>
      <c r="I371" s="53">
        <f t="shared" si="110"/>
        <v>70316</v>
      </c>
      <c r="J371" s="53">
        <f t="shared" si="111"/>
        <v>77619</v>
      </c>
      <c r="K371" s="50">
        <f t="shared" si="112"/>
        <v>16196</v>
      </c>
      <c r="L371" s="51">
        <f t="shared" si="113"/>
        <v>15518</v>
      </c>
      <c r="M371" s="52">
        <v>687</v>
      </c>
      <c r="N371" s="52">
        <v>719</v>
      </c>
      <c r="O371" s="52">
        <v>732</v>
      </c>
      <c r="P371" s="52">
        <v>788</v>
      </c>
      <c r="Q371" s="52">
        <v>893</v>
      </c>
      <c r="R371" s="52">
        <v>868</v>
      </c>
      <c r="S371" s="52">
        <v>844</v>
      </c>
      <c r="T371" s="52">
        <v>958</v>
      </c>
      <c r="U371" s="52">
        <v>992</v>
      </c>
      <c r="V371" s="52">
        <v>1006</v>
      </c>
      <c r="W371" s="52">
        <v>976</v>
      </c>
      <c r="X371" s="52">
        <v>1034</v>
      </c>
      <c r="Y371" s="52">
        <v>1003</v>
      </c>
      <c r="Z371" s="52">
        <v>1005</v>
      </c>
      <c r="AA371" s="52">
        <v>948</v>
      </c>
      <c r="AB371" s="52">
        <v>964</v>
      </c>
      <c r="AC371" s="52">
        <v>901</v>
      </c>
      <c r="AD371" s="52">
        <v>878</v>
      </c>
      <c r="AE371" s="52">
        <v>913</v>
      </c>
      <c r="AF371" s="52">
        <v>823</v>
      </c>
      <c r="AG371" s="52">
        <v>629</v>
      </c>
      <c r="AH371" s="52">
        <v>731</v>
      </c>
      <c r="AI371" s="52">
        <v>825</v>
      </c>
      <c r="AJ371" s="52">
        <v>786</v>
      </c>
      <c r="AK371" s="52">
        <v>897</v>
      </c>
      <c r="AL371" s="52">
        <v>836</v>
      </c>
      <c r="AM371" s="52">
        <v>860</v>
      </c>
      <c r="AN371" s="52">
        <v>733</v>
      </c>
      <c r="AO371" s="52">
        <v>824</v>
      </c>
      <c r="AP371" s="52">
        <v>853</v>
      </c>
      <c r="AQ371" s="52">
        <v>848</v>
      </c>
      <c r="AR371" s="52">
        <v>771</v>
      </c>
      <c r="AS371" s="52">
        <v>911</v>
      </c>
      <c r="AT371" s="52">
        <v>792</v>
      </c>
      <c r="AU371" s="52">
        <v>673</v>
      </c>
      <c r="AV371" s="52">
        <v>736</v>
      </c>
      <c r="AW371" s="52">
        <v>745</v>
      </c>
      <c r="AX371" s="52">
        <v>802</v>
      </c>
      <c r="AY371" s="52">
        <v>782</v>
      </c>
      <c r="AZ371" s="52">
        <v>849</v>
      </c>
      <c r="BA371" s="52">
        <v>877</v>
      </c>
      <c r="BB371" s="52">
        <v>877</v>
      </c>
      <c r="BC371" s="52">
        <v>860</v>
      </c>
      <c r="BD371" s="52">
        <v>808</v>
      </c>
      <c r="BE371" s="52">
        <v>858</v>
      </c>
      <c r="BF371" s="52">
        <v>951</v>
      </c>
      <c r="BG371" s="52">
        <v>960</v>
      </c>
      <c r="BH371" s="52">
        <v>1053</v>
      </c>
      <c r="BI371" s="52">
        <v>1084</v>
      </c>
      <c r="BJ371" s="52">
        <v>1130</v>
      </c>
      <c r="BK371" s="52">
        <v>1134</v>
      </c>
      <c r="BL371" s="52">
        <v>1247</v>
      </c>
      <c r="BM371" s="52">
        <v>1186</v>
      </c>
      <c r="BN371" s="52">
        <v>1190</v>
      </c>
      <c r="BO371" s="52">
        <v>1334</v>
      </c>
      <c r="BP371" s="52">
        <v>1381</v>
      </c>
      <c r="BQ371" s="52">
        <v>1376</v>
      </c>
      <c r="BR371" s="52">
        <v>1354</v>
      </c>
      <c r="BS371" s="52">
        <v>1327</v>
      </c>
      <c r="BT371" s="52">
        <v>1283</v>
      </c>
      <c r="BU371" s="52">
        <v>1260</v>
      </c>
      <c r="BV371" s="52">
        <v>1303</v>
      </c>
      <c r="BW371" s="52">
        <v>1225</v>
      </c>
      <c r="BX371" s="52">
        <v>1265</v>
      </c>
      <c r="BY371" s="52">
        <v>1155</v>
      </c>
      <c r="BZ371" s="52">
        <v>1142</v>
      </c>
      <c r="CA371" s="52">
        <v>1228</v>
      </c>
      <c r="CB371" s="52">
        <v>1269</v>
      </c>
      <c r="CC371" s="52">
        <v>1143</v>
      </c>
      <c r="CD371" s="52">
        <v>1185</v>
      </c>
      <c r="CE371" s="52">
        <v>1219</v>
      </c>
      <c r="CF371" s="52">
        <v>1277</v>
      </c>
      <c r="CG371" s="52">
        <v>1379</v>
      </c>
      <c r="CH371" s="52">
        <v>1590</v>
      </c>
      <c r="CI371" s="52">
        <v>1135</v>
      </c>
      <c r="CJ371" s="52">
        <v>1192</v>
      </c>
      <c r="CK371" s="52">
        <v>1120</v>
      </c>
      <c r="CL371" s="52">
        <v>962</v>
      </c>
      <c r="CM371" s="52">
        <v>890</v>
      </c>
      <c r="CN371" s="52">
        <v>774</v>
      </c>
      <c r="CO371" s="52">
        <v>757</v>
      </c>
      <c r="CP371" s="52">
        <v>687</v>
      </c>
      <c r="CQ371" s="52">
        <v>681</v>
      </c>
      <c r="CR371" s="52">
        <v>638</v>
      </c>
      <c r="CS371" s="52">
        <v>592</v>
      </c>
      <c r="CT371" s="52">
        <v>542</v>
      </c>
      <c r="CU371" s="52">
        <v>458</v>
      </c>
      <c r="CV371" s="52">
        <v>452</v>
      </c>
      <c r="CW371" s="52">
        <v>370</v>
      </c>
      <c r="CX371" s="52">
        <v>347</v>
      </c>
      <c r="CY371" s="52">
        <v>1190</v>
      </c>
      <c r="CZ371" s="52">
        <v>619</v>
      </c>
      <c r="DA371" s="52">
        <v>741</v>
      </c>
      <c r="DB371" s="52">
        <v>765</v>
      </c>
      <c r="DC371" s="52">
        <v>743</v>
      </c>
      <c r="DD371" s="52">
        <v>784</v>
      </c>
      <c r="DE371" s="52">
        <v>847</v>
      </c>
      <c r="DF371" s="52">
        <v>890</v>
      </c>
      <c r="DG371" s="52">
        <v>920</v>
      </c>
      <c r="DH371" s="52">
        <v>912</v>
      </c>
      <c r="DI371" s="52">
        <v>984</v>
      </c>
      <c r="DJ371" s="52">
        <v>927</v>
      </c>
      <c r="DK371" s="52">
        <v>941</v>
      </c>
      <c r="DL371" s="52">
        <v>967</v>
      </c>
      <c r="DM371" s="52">
        <v>947</v>
      </c>
      <c r="DN371" s="52">
        <v>915</v>
      </c>
      <c r="DO371" s="52">
        <v>849</v>
      </c>
      <c r="DP371" s="52">
        <v>867</v>
      </c>
      <c r="DQ371" s="52">
        <v>900</v>
      </c>
      <c r="DR371" s="52">
        <v>844</v>
      </c>
      <c r="DS371" s="52">
        <v>660</v>
      </c>
      <c r="DT371" s="52">
        <v>600</v>
      </c>
      <c r="DU371" s="52">
        <v>651</v>
      </c>
      <c r="DV371" s="52">
        <v>764</v>
      </c>
      <c r="DW371" s="52">
        <v>708</v>
      </c>
      <c r="DX371" s="52">
        <v>832</v>
      </c>
      <c r="DY371" s="52">
        <v>739</v>
      </c>
      <c r="DZ371" s="52">
        <v>767</v>
      </c>
      <c r="EA371" s="52">
        <v>724</v>
      </c>
      <c r="EB371" s="52">
        <v>852</v>
      </c>
      <c r="EC371" s="52">
        <v>830</v>
      </c>
      <c r="ED371" s="52">
        <v>800</v>
      </c>
      <c r="EE371" s="52">
        <v>869</v>
      </c>
      <c r="EF371" s="52">
        <v>937</v>
      </c>
      <c r="EG371" s="52">
        <v>819</v>
      </c>
      <c r="EH371" s="52">
        <v>830</v>
      </c>
      <c r="EI371" s="52">
        <v>912</v>
      </c>
      <c r="EJ371" s="52">
        <v>845</v>
      </c>
      <c r="EK371" s="52">
        <v>880</v>
      </c>
      <c r="EL371" s="52">
        <v>855</v>
      </c>
      <c r="EM371" s="52">
        <v>937</v>
      </c>
      <c r="EN371" s="52">
        <v>975</v>
      </c>
      <c r="EO371" s="52">
        <v>946</v>
      </c>
      <c r="EP371" s="52">
        <v>915</v>
      </c>
      <c r="EQ371" s="52">
        <v>921</v>
      </c>
      <c r="ER371" s="52">
        <v>965</v>
      </c>
      <c r="ES371" s="52">
        <v>1050</v>
      </c>
      <c r="ET371" s="52">
        <v>1070</v>
      </c>
      <c r="EU371" s="52">
        <v>1180</v>
      </c>
      <c r="EV371" s="52">
        <v>1240</v>
      </c>
      <c r="EW371" s="52">
        <v>1283</v>
      </c>
      <c r="EX371" s="52">
        <v>1158</v>
      </c>
      <c r="EY371" s="52">
        <v>1337</v>
      </c>
      <c r="EZ371" s="52">
        <v>1341</v>
      </c>
      <c r="FA371" s="52">
        <v>1339</v>
      </c>
      <c r="FB371" s="52">
        <v>1415</v>
      </c>
      <c r="FC371" s="52">
        <v>1496</v>
      </c>
      <c r="FD371" s="52">
        <v>1501</v>
      </c>
      <c r="FE371" s="52">
        <v>1513</v>
      </c>
      <c r="FF371" s="52">
        <v>1390</v>
      </c>
      <c r="FG371" s="52">
        <v>1408</v>
      </c>
      <c r="FH371" s="52">
        <v>1245</v>
      </c>
      <c r="FI371" s="52">
        <v>1365</v>
      </c>
      <c r="FJ371" s="52">
        <v>1382</v>
      </c>
      <c r="FK371" s="52">
        <v>1303</v>
      </c>
      <c r="FL371" s="52">
        <v>1275</v>
      </c>
      <c r="FM371" s="52">
        <v>1231</v>
      </c>
      <c r="FN371" s="52">
        <v>1301</v>
      </c>
      <c r="FO371" s="52">
        <v>1309</v>
      </c>
      <c r="FP371" s="52">
        <v>1318</v>
      </c>
      <c r="FQ371" s="52">
        <v>1349</v>
      </c>
      <c r="FR371" s="52">
        <v>1391</v>
      </c>
      <c r="FS371" s="52">
        <v>1398</v>
      </c>
      <c r="FT371" s="52">
        <v>1507</v>
      </c>
      <c r="FU371" s="52">
        <v>1761</v>
      </c>
      <c r="FV371" s="52">
        <v>1299</v>
      </c>
      <c r="FW371" s="52">
        <v>1227</v>
      </c>
      <c r="FX371" s="52">
        <v>1242</v>
      </c>
      <c r="FY371" s="52">
        <v>1179</v>
      </c>
      <c r="FZ371" s="52">
        <v>994</v>
      </c>
      <c r="GA371" s="52">
        <v>853</v>
      </c>
      <c r="GB371" s="52">
        <v>941</v>
      </c>
      <c r="GC371" s="52">
        <v>853</v>
      </c>
      <c r="GD371" s="52">
        <v>898</v>
      </c>
      <c r="GE371" s="52">
        <v>815</v>
      </c>
      <c r="GF371" s="52">
        <v>792</v>
      </c>
      <c r="GG371" s="52">
        <v>697</v>
      </c>
      <c r="GH371" s="52">
        <v>653</v>
      </c>
      <c r="GI371" s="52">
        <v>586</v>
      </c>
      <c r="GJ371" s="52">
        <v>498</v>
      </c>
      <c r="GK371" s="52">
        <v>542</v>
      </c>
      <c r="GL371" s="53">
        <v>2317</v>
      </c>
    </row>
    <row r="372" spans="1:194" s="1" customFormat="1" hidden="1" x14ac:dyDescent="0.25">
      <c r="A372" s="31" t="s">
        <v>247</v>
      </c>
      <c r="B372" s="1" t="s">
        <v>603</v>
      </c>
      <c r="C372" s="30" t="str">
        <f t="shared" si="114"/>
        <v>LA England - Newark and Sherwood</v>
      </c>
      <c r="D372" s="51">
        <f t="shared" si="105"/>
        <v>48037</v>
      </c>
      <c r="E372" s="51">
        <f t="shared" si="106"/>
        <v>50479</v>
      </c>
      <c r="F372" s="52">
        <f t="shared" si="107"/>
        <v>123127</v>
      </c>
      <c r="G372" s="52">
        <f t="shared" si="108"/>
        <v>60570</v>
      </c>
      <c r="H372" s="53">
        <f t="shared" si="109"/>
        <v>62557</v>
      </c>
      <c r="I372" s="53">
        <f t="shared" si="110"/>
        <v>48037</v>
      </c>
      <c r="J372" s="53">
        <f t="shared" si="111"/>
        <v>50479</v>
      </c>
      <c r="K372" s="50">
        <f t="shared" si="112"/>
        <v>12533</v>
      </c>
      <c r="L372" s="51">
        <f t="shared" si="113"/>
        <v>12078</v>
      </c>
      <c r="M372" s="52">
        <v>574</v>
      </c>
      <c r="N372" s="52">
        <v>585</v>
      </c>
      <c r="O372" s="52">
        <v>646</v>
      </c>
      <c r="P372" s="52">
        <v>682</v>
      </c>
      <c r="Q372" s="52">
        <v>679</v>
      </c>
      <c r="R372" s="52">
        <v>680</v>
      </c>
      <c r="S372" s="52">
        <v>679</v>
      </c>
      <c r="T372" s="52">
        <v>786</v>
      </c>
      <c r="U372" s="52">
        <v>781</v>
      </c>
      <c r="V372" s="52">
        <v>755</v>
      </c>
      <c r="W372" s="52">
        <v>798</v>
      </c>
      <c r="X372" s="52">
        <v>735</v>
      </c>
      <c r="Y372" s="52">
        <v>716</v>
      </c>
      <c r="Z372" s="52">
        <v>699</v>
      </c>
      <c r="AA372" s="52">
        <v>725</v>
      </c>
      <c r="AB372" s="52">
        <v>680</v>
      </c>
      <c r="AC372" s="52">
        <v>683</v>
      </c>
      <c r="AD372" s="52">
        <v>650</v>
      </c>
      <c r="AE372" s="52">
        <v>636</v>
      </c>
      <c r="AF372" s="52">
        <v>554</v>
      </c>
      <c r="AG372" s="52">
        <v>543</v>
      </c>
      <c r="AH372" s="52">
        <v>626</v>
      </c>
      <c r="AI372" s="52">
        <v>606</v>
      </c>
      <c r="AJ372" s="52">
        <v>633</v>
      </c>
      <c r="AK372" s="52">
        <v>712</v>
      </c>
      <c r="AL372" s="52">
        <v>693</v>
      </c>
      <c r="AM372" s="52">
        <v>743</v>
      </c>
      <c r="AN372" s="52">
        <v>705</v>
      </c>
      <c r="AO372" s="52">
        <v>757</v>
      </c>
      <c r="AP372" s="52">
        <v>664</v>
      </c>
      <c r="AQ372" s="52">
        <v>710</v>
      </c>
      <c r="AR372" s="52">
        <v>733</v>
      </c>
      <c r="AS372" s="52">
        <v>744</v>
      </c>
      <c r="AT372" s="52">
        <v>686</v>
      </c>
      <c r="AU372" s="52">
        <v>648</v>
      </c>
      <c r="AV372" s="52">
        <v>661</v>
      </c>
      <c r="AW372" s="52">
        <v>728</v>
      </c>
      <c r="AX372" s="52">
        <v>607</v>
      </c>
      <c r="AY372" s="52">
        <v>650</v>
      </c>
      <c r="AZ372" s="52">
        <v>696</v>
      </c>
      <c r="BA372" s="52">
        <v>686</v>
      </c>
      <c r="BB372" s="52">
        <v>669</v>
      </c>
      <c r="BC372" s="52">
        <v>653</v>
      </c>
      <c r="BD372" s="52">
        <v>643</v>
      </c>
      <c r="BE372" s="52">
        <v>674</v>
      </c>
      <c r="BF372" s="52">
        <v>729</v>
      </c>
      <c r="BG372" s="52">
        <v>707</v>
      </c>
      <c r="BH372" s="52">
        <v>810</v>
      </c>
      <c r="BI372" s="52">
        <v>810</v>
      </c>
      <c r="BJ372" s="52">
        <v>857</v>
      </c>
      <c r="BK372" s="52">
        <v>886</v>
      </c>
      <c r="BL372" s="52">
        <v>935</v>
      </c>
      <c r="BM372" s="52">
        <v>965</v>
      </c>
      <c r="BN372" s="52">
        <v>936</v>
      </c>
      <c r="BO372" s="52">
        <v>924</v>
      </c>
      <c r="BP372" s="52">
        <v>906</v>
      </c>
      <c r="BQ372" s="52">
        <v>950</v>
      </c>
      <c r="BR372" s="52">
        <v>996</v>
      </c>
      <c r="BS372" s="52">
        <v>900</v>
      </c>
      <c r="BT372" s="52">
        <v>826</v>
      </c>
      <c r="BU372" s="52">
        <v>820</v>
      </c>
      <c r="BV372" s="52">
        <v>842</v>
      </c>
      <c r="BW372" s="52">
        <v>833</v>
      </c>
      <c r="BX372" s="52">
        <v>778</v>
      </c>
      <c r="BY372" s="52">
        <v>744</v>
      </c>
      <c r="BZ372" s="52">
        <v>732</v>
      </c>
      <c r="CA372" s="52">
        <v>745</v>
      </c>
      <c r="CB372" s="52">
        <v>670</v>
      </c>
      <c r="CC372" s="52">
        <v>719</v>
      </c>
      <c r="CD372" s="52">
        <v>724</v>
      </c>
      <c r="CE372" s="52">
        <v>698</v>
      </c>
      <c r="CF372" s="52">
        <v>735</v>
      </c>
      <c r="CG372" s="52">
        <v>754</v>
      </c>
      <c r="CH372" s="52">
        <v>866</v>
      </c>
      <c r="CI372" s="52">
        <v>672</v>
      </c>
      <c r="CJ372" s="52">
        <v>570</v>
      </c>
      <c r="CK372" s="52">
        <v>621</v>
      </c>
      <c r="CL372" s="52">
        <v>556</v>
      </c>
      <c r="CM372" s="52">
        <v>439</v>
      </c>
      <c r="CN372" s="52">
        <v>385</v>
      </c>
      <c r="CO372" s="52">
        <v>382</v>
      </c>
      <c r="CP372" s="52">
        <v>380</v>
      </c>
      <c r="CQ372" s="52">
        <v>348</v>
      </c>
      <c r="CR372" s="52">
        <v>316</v>
      </c>
      <c r="CS372" s="52">
        <v>286</v>
      </c>
      <c r="CT372" s="52">
        <v>207</v>
      </c>
      <c r="CU372" s="52">
        <v>170</v>
      </c>
      <c r="CV372" s="52">
        <v>176</v>
      </c>
      <c r="CW372" s="52">
        <v>139</v>
      </c>
      <c r="CX372" s="52">
        <v>129</v>
      </c>
      <c r="CY372" s="52">
        <v>404</v>
      </c>
      <c r="CZ372" s="52">
        <v>575</v>
      </c>
      <c r="DA372" s="52">
        <v>556</v>
      </c>
      <c r="DB372" s="52">
        <v>578</v>
      </c>
      <c r="DC372" s="52">
        <v>632</v>
      </c>
      <c r="DD372" s="52">
        <v>693</v>
      </c>
      <c r="DE372" s="52">
        <v>699</v>
      </c>
      <c r="DF372" s="52">
        <v>693</v>
      </c>
      <c r="DG372" s="52">
        <v>664</v>
      </c>
      <c r="DH372" s="52">
        <v>741</v>
      </c>
      <c r="DI372" s="52">
        <v>756</v>
      </c>
      <c r="DJ372" s="52">
        <v>728</v>
      </c>
      <c r="DK372" s="52">
        <v>696</v>
      </c>
      <c r="DL372" s="52">
        <v>722</v>
      </c>
      <c r="DM372" s="52">
        <v>696</v>
      </c>
      <c r="DN372" s="52">
        <v>726</v>
      </c>
      <c r="DO372" s="52">
        <v>664</v>
      </c>
      <c r="DP372" s="52">
        <v>659</v>
      </c>
      <c r="DQ372" s="52">
        <v>600</v>
      </c>
      <c r="DR372" s="52">
        <v>646</v>
      </c>
      <c r="DS372" s="52">
        <v>590</v>
      </c>
      <c r="DT372" s="52">
        <v>571</v>
      </c>
      <c r="DU372" s="52">
        <v>466</v>
      </c>
      <c r="DV372" s="52">
        <v>532</v>
      </c>
      <c r="DW372" s="52">
        <v>575</v>
      </c>
      <c r="DX372" s="52">
        <v>619</v>
      </c>
      <c r="DY372" s="52">
        <v>703</v>
      </c>
      <c r="DZ372" s="52">
        <v>668</v>
      </c>
      <c r="EA372" s="52">
        <v>741</v>
      </c>
      <c r="EB372" s="52">
        <v>765</v>
      </c>
      <c r="EC372" s="52">
        <v>737</v>
      </c>
      <c r="ED372" s="52">
        <v>625</v>
      </c>
      <c r="EE372" s="52">
        <v>764</v>
      </c>
      <c r="EF372" s="52">
        <v>717</v>
      </c>
      <c r="EG372" s="52">
        <v>778</v>
      </c>
      <c r="EH372" s="52">
        <v>659</v>
      </c>
      <c r="EI372" s="52">
        <v>741</v>
      </c>
      <c r="EJ372" s="52">
        <v>699</v>
      </c>
      <c r="EK372" s="52">
        <v>701</v>
      </c>
      <c r="EL372" s="52">
        <v>676</v>
      </c>
      <c r="EM372" s="52">
        <v>696</v>
      </c>
      <c r="EN372" s="52">
        <v>766</v>
      </c>
      <c r="EO372" s="52">
        <v>707</v>
      </c>
      <c r="EP372" s="52">
        <v>687</v>
      </c>
      <c r="EQ372" s="52">
        <v>625</v>
      </c>
      <c r="ER372" s="52">
        <v>673</v>
      </c>
      <c r="ES372" s="52">
        <v>723</v>
      </c>
      <c r="ET372" s="52">
        <v>758</v>
      </c>
      <c r="EU372" s="52">
        <v>851</v>
      </c>
      <c r="EV372" s="52">
        <v>830</v>
      </c>
      <c r="EW372" s="52">
        <v>913</v>
      </c>
      <c r="EX372" s="52">
        <v>859</v>
      </c>
      <c r="EY372" s="52">
        <v>943</v>
      </c>
      <c r="EZ372" s="52">
        <v>907</v>
      </c>
      <c r="FA372" s="52">
        <v>936</v>
      </c>
      <c r="FB372" s="52">
        <v>1007</v>
      </c>
      <c r="FC372" s="52">
        <v>1007</v>
      </c>
      <c r="FD372" s="52">
        <v>973</v>
      </c>
      <c r="FE372" s="52">
        <v>934</v>
      </c>
      <c r="FF372" s="52">
        <v>903</v>
      </c>
      <c r="FG372" s="52">
        <v>873</v>
      </c>
      <c r="FH372" s="52">
        <v>871</v>
      </c>
      <c r="FI372" s="52">
        <v>906</v>
      </c>
      <c r="FJ372" s="52">
        <v>817</v>
      </c>
      <c r="FK372" s="52">
        <v>803</v>
      </c>
      <c r="FL372" s="52">
        <v>781</v>
      </c>
      <c r="FM372" s="52">
        <v>774</v>
      </c>
      <c r="FN372" s="52">
        <v>752</v>
      </c>
      <c r="FO372" s="52">
        <v>717</v>
      </c>
      <c r="FP372" s="52">
        <v>746</v>
      </c>
      <c r="FQ372" s="52">
        <v>701</v>
      </c>
      <c r="FR372" s="52">
        <v>775</v>
      </c>
      <c r="FS372" s="52">
        <v>789</v>
      </c>
      <c r="FT372" s="52">
        <v>850</v>
      </c>
      <c r="FU372" s="52">
        <v>901</v>
      </c>
      <c r="FV372" s="52">
        <v>694</v>
      </c>
      <c r="FW372" s="52">
        <v>683</v>
      </c>
      <c r="FX372" s="52">
        <v>646</v>
      </c>
      <c r="FY372" s="52">
        <v>602</v>
      </c>
      <c r="FZ372" s="52">
        <v>557</v>
      </c>
      <c r="GA372" s="52">
        <v>443</v>
      </c>
      <c r="GB372" s="52">
        <v>452</v>
      </c>
      <c r="GC372" s="52">
        <v>492</v>
      </c>
      <c r="GD372" s="52">
        <v>411</v>
      </c>
      <c r="GE372" s="52">
        <v>363</v>
      </c>
      <c r="GF372" s="52">
        <v>314</v>
      </c>
      <c r="GG372" s="52">
        <v>337</v>
      </c>
      <c r="GH372" s="52">
        <v>277</v>
      </c>
      <c r="GI372" s="52">
        <v>247</v>
      </c>
      <c r="GJ372" s="52">
        <v>194</v>
      </c>
      <c r="GK372" s="52">
        <v>225</v>
      </c>
      <c r="GL372" s="53">
        <v>815</v>
      </c>
    </row>
    <row r="373" spans="1:194" s="1" customFormat="1" hidden="1" x14ac:dyDescent="0.25">
      <c r="A373" s="31" t="s">
        <v>247</v>
      </c>
      <c r="B373" s="1" t="s">
        <v>604</v>
      </c>
      <c r="C373" s="30" t="str">
        <f t="shared" si="114"/>
        <v>LA England - Newcastle upon Tyne</v>
      </c>
      <c r="D373" s="51">
        <f t="shared" si="105"/>
        <v>125184</v>
      </c>
      <c r="E373" s="51">
        <f t="shared" si="106"/>
        <v>122718</v>
      </c>
      <c r="F373" s="52">
        <f t="shared" si="107"/>
        <v>306824</v>
      </c>
      <c r="G373" s="52">
        <f t="shared" si="108"/>
        <v>155520</v>
      </c>
      <c r="H373" s="53">
        <f t="shared" si="109"/>
        <v>151304</v>
      </c>
      <c r="I373" s="53">
        <f t="shared" si="110"/>
        <v>125184</v>
      </c>
      <c r="J373" s="53">
        <f t="shared" si="111"/>
        <v>122718</v>
      </c>
      <c r="K373" s="50">
        <f t="shared" si="112"/>
        <v>30336</v>
      </c>
      <c r="L373" s="51">
        <f t="shared" si="113"/>
        <v>28586</v>
      </c>
      <c r="M373" s="52">
        <v>1551</v>
      </c>
      <c r="N373" s="52">
        <v>1652</v>
      </c>
      <c r="O373" s="52">
        <v>1658</v>
      </c>
      <c r="P373" s="52">
        <v>1707</v>
      </c>
      <c r="Q373" s="52">
        <v>1805</v>
      </c>
      <c r="R373" s="52">
        <v>1762</v>
      </c>
      <c r="S373" s="52">
        <v>1686</v>
      </c>
      <c r="T373" s="52">
        <v>1778</v>
      </c>
      <c r="U373" s="52">
        <v>1881</v>
      </c>
      <c r="V373" s="52">
        <v>1811</v>
      </c>
      <c r="W373" s="52">
        <v>1755</v>
      </c>
      <c r="X373" s="52">
        <v>1729</v>
      </c>
      <c r="Y373" s="52">
        <v>1752</v>
      </c>
      <c r="Z373" s="52">
        <v>1677</v>
      </c>
      <c r="AA373" s="52">
        <v>1662</v>
      </c>
      <c r="AB373" s="52">
        <v>1393</v>
      </c>
      <c r="AC373" s="52">
        <v>1474</v>
      </c>
      <c r="AD373" s="52">
        <v>1603</v>
      </c>
      <c r="AE373" s="52">
        <v>1940</v>
      </c>
      <c r="AF373" s="52">
        <v>4085</v>
      </c>
      <c r="AG373" s="52">
        <v>4888</v>
      </c>
      <c r="AH373" s="52">
        <v>4994</v>
      </c>
      <c r="AI373" s="52">
        <v>4523</v>
      </c>
      <c r="AJ373" s="52">
        <v>3576</v>
      </c>
      <c r="AK373" s="52">
        <v>2956</v>
      </c>
      <c r="AL373" s="52">
        <v>3102</v>
      </c>
      <c r="AM373" s="52">
        <v>3206</v>
      </c>
      <c r="AN373" s="52">
        <v>3259</v>
      </c>
      <c r="AO373" s="52">
        <v>3177</v>
      </c>
      <c r="AP373" s="52">
        <v>3435</v>
      </c>
      <c r="AQ373" s="52">
        <v>3239</v>
      </c>
      <c r="AR373" s="52">
        <v>2732</v>
      </c>
      <c r="AS373" s="52">
        <v>2268</v>
      </c>
      <c r="AT373" s="52">
        <v>2246</v>
      </c>
      <c r="AU373" s="52">
        <v>2274</v>
      </c>
      <c r="AV373" s="52">
        <v>1993</v>
      </c>
      <c r="AW373" s="52">
        <v>1825</v>
      </c>
      <c r="AX373" s="52">
        <v>1981</v>
      </c>
      <c r="AY373" s="52">
        <v>1821</v>
      </c>
      <c r="AZ373" s="52">
        <v>1721</v>
      </c>
      <c r="BA373" s="52">
        <v>1780</v>
      </c>
      <c r="BB373" s="52">
        <v>1574</v>
      </c>
      <c r="BC373" s="52">
        <v>1355</v>
      </c>
      <c r="BD373" s="52">
        <v>1476</v>
      </c>
      <c r="BE373" s="52">
        <v>1585</v>
      </c>
      <c r="BF373" s="52">
        <v>1450</v>
      </c>
      <c r="BG373" s="52">
        <v>1485</v>
      </c>
      <c r="BH373" s="52">
        <v>1577</v>
      </c>
      <c r="BI373" s="52">
        <v>1654</v>
      </c>
      <c r="BJ373" s="52">
        <v>1750</v>
      </c>
      <c r="BK373" s="52">
        <v>1581</v>
      </c>
      <c r="BL373" s="52">
        <v>1659</v>
      </c>
      <c r="BM373" s="52">
        <v>1656</v>
      </c>
      <c r="BN373" s="52">
        <v>1624</v>
      </c>
      <c r="BO373" s="52">
        <v>1680</v>
      </c>
      <c r="BP373" s="52">
        <v>1650</v>
      </c>
      <c r="BQ373" s="52">
        <v>1610</v>
      </c>
      <c r="BR373" s="52">
        <v>1610</v>
      </c>
      <c r="BS373" s="52">
        <v>1663</v>
      </c>
      <c r="BT373" s="52">
        <v>1547</v>
      </c>
      <c r="BU373" s="52">
        <v>1570</v>
      </c>
      <c r="BV373" s="52">
        <v>1497</v>
      </c>
      <c r="BW373" s="52">
        <v>1629</v>
      </c>
      <c r="BX373" s="52">
        <v>1420</v>
      </c>
      <c r="BY373" s="52">
        <v>1432</v>
      </c>
      <c r="BZ373" s="52">
        <v>1278</v>
      </c>
      <c r="CA373" s="52">
        <v>1264</v>
      </c>
      <c r="CB373" s="52">
        <v>1212</v>
      </c>
      <c r="CC373" s="52">
        <v>1132</v>
      </c>
      <c r="CD373" s="52">
        <v>1129</v>
      </c>
      <c r="CE373" s="52">
        <v>1189</v>
      </c>
      <c r="CF373" s="52">
        <v>1183</v>
      </c>
      <c r="CG373" s="52">
        <v>1178</v>
      </c>
      <c r="CH373" s="52">
        <v>1334</v>
      </c>
      <c r="CI373" s="52">
        <v>922</v>
      </c>
      <c r="CJ373" s="52">
        <v>844</v>
      </c>
      <c r="CK373" s="52">
        <v>780</v>
      </c>
      <c r="CL373" s="52">
        <v>729</v>
      </c>
      <c r="CM373" s="52">
        <v>621</v>
      </c>
      <c r="CN373" s="52">
        <v>577</v>
      </c>
      <c r="CO373" s="52">
        <v>559</v>
      </c>
      <c r="CP373" s="52">
        <v>604</v>
      </c>
      <c r="CQ373" s="52">
        <v>499</v>
      </c>
      <c r="CR373" s="52">
        <v>487</v>
      </c>
      <c r="CS373" s="52">
        <v>457</v>
      </c>
      <c r="CT373" s="52">
        <v>429</v>
      </c>
      <c r="CU373" s="52">
        <v>384</v>
      </c>
      <c r="CV373" s="52">
        <v>291</v>
      </c>
      <c r="CW373" s="52">
        <v>287</v>
      </c>
      <c r="CX373" s="52">
        <v>252</v>
      </c>
      <c r="CY373" s="52">
        <v>808</v>
      </c>
      <c r="CZ373" s="52">
        <v>1499</v>
      </c>
      <c r="DA373" s="52">
        <v>1602</v>
      </c>
      <c r="DB373" s="52">
        <v>1556</v>
      </c>
      <c r="DC373" s="52">
        <v>1631</v>
      </c>
      <c r="DD373" s="52">
        <v>1722</v>
      </c>
      <c r="DE373" s="52">
        <v>1535</v>
      </c>
      <c r="DF373" s="52">
        <v>1710</v>
      </c>
      <c r="DG373" s="52">
        <v>1798</v>
      </c>
      <c r="DH373" s="52">
        <v>1711</v>
      </c>
      <c r="DI373" s="52">
        <v>1703</v>
      </c>
      <c r="DJ373" s="52">
        <v>1707</v>
      </c>
      <c r="DK373" s="52">
        <v>1586</v>
      </c>
      <c r="DL373" s="52">
        <v>1621</v>
      </c>
      <c r="DM373" s="52">
        <v>1514</v>
      </c>
      <c r="DN373" s="52">
        <v>1466</v>
      </c>
      <c r="DO373" s="52">
        <v>1485</v>
      </c>
      <c r="DP373" s="52">
        <v>1405</v>
      </c>
      <c r="DQ373" s="52">
        <v>1335</v>
      </c>
      <c r="DR373" s="52">
        <v>1869</v>
      </c>
      <c r="DS373" s="52">
        <v>4452</v>
      </c>
      <c r="DT373" s="52">
        <v>5040</v>
      </c>
      <c r="DU373" s="52">
        <v>4849</v>
      </c>
      <c r="DV373" s="52">
        <v>4134</v>
      </c>
      <c r="DW373" s="52">
        <v>3233</v>
      </c>
      <c r="DX373" s="52">
        <v>2987</v>
      </c>
      <c r="DY373" s="52">
        <v>2599</v>
      </c>
      <c r="DZ373" s="52">
        <v>2753</v>
      </c>
      <c r="EA373" s="52">
        <v>2797</v>
      </c>
      <c r="EB373" s="52">
        <v>2879</v>
      </c>
      <c r="EC373" s="52">
        <v>2734</v>
      </c>
      <c r="ED373" s="52">
        <v>2436</v>
      </c>
      <c r="EE373" s="52">
        <v>2127</v>
      </c>
      <c r="EF373" s="52">
        <v>2091</v>
      </c>
      <c r="EG373" s="52">
        <v>2021</v>
      </c>
      <c r="EH373" s="52">
        <v>1913</v>
      </c>
      <c r="EI373" s="52">
        <v>1724</v>
      </c>
      <c r="EJ373" s="52">
        <v>1788</v>
      </c>
      <c r="EK373" s="52">
        <v>1862</v>
      </c>
      <c r="EL373" s="52">
        <v>1755</v>
      </c>
      <c r="EM373" s="52">
        <v>1637</v>
      </c>
      <c r="EN373" s="52">
        <v>1660</v>
      </c>
      <c r="EO373" s="52">
        <v>1634</v>
      </c>
      <c r="EP373" s="52">
        <v>1435</v>
      </c>
      <c r="EQ373" s="52">
        <v>1350</v>
      </c>
      <c r="ER373" s="52">
        <v>1488</v>
      </c>
      <c r="ES373" s="52">
        <v>1506</v>
      </c>
      <c r="ET373" s="52">
        <v>1485</v>
      </c>
      <c r="EU373" s="52">
        <v>1510</v>
      </c>
      <c r="EV373" s="52">
        <v>1582</v>
      </c>
      <c r="EW373" s="52">
        <v>1662</v>
      </c>
      <c r="EX373" s="52">
        <v>1560</v>
      </c>
      <c r="EY373" s="52">
        <v>1596</v>
      </c>
      <c r="EZ373" s="52">
        <v>1571</v>
      </c>
      <c r="FA373" s="52">
        <v>1597</v>
      </c>
      <c r="FB373" s="52">
        <v>1650</v>
      </c>
      <c r="FC373" s="52">
        <v>1698</v>
      </c>
      <c r="FD373" s="52">
        <v>1713</v>
      </c>
      <c r="FE373" s="52">
        <v>1757</v>
      </c>
      <c r="FF373" s="52">
        <v>1720</v>
      </c>
      <c r="FG373" s="52">
        <v>1554</v>
      </c>
      <c r="FH373" s="52">
        <v>1535</v>
      </c>
      <c r="FI373" s="52">
        <v>1640</v>
      </c>
      <c r="FJ373" s="52">
        <v>1542</v>
      </c>
      <c r="FK373" s="52">
        <v>1401</v>
      </c>
      <c r="FL373" s="52">
        <v>1467</v>
      </c>
      <c r="FM373" s="52">
        <v>1318</v>
      </c>
      <c r="FN373" s="52">
        <v>1270</v>
      </c>
      <c r="FO373" s="52">
        <v>1233</v>
      </c>
      <c r="FP373" s="52">
        <v>1185</v>
      </c>
      <c r="FQ373" s="52">
        <v>1136</v>
      </c>
      <c r="FR373" s="52">
        <v>1232</v>
      </c>
      <c r="FS373" s="52">
        <v>1184</v>
      </c>
      <c r="FT373" s="52">
        <v>1227</v>
      </c>
      <c r="FU373" s="52">
        <v>1345</v>
      </c>
      <c r="FV373" s="52">
        <v>965</v>
      </c>
      <c r="FW373" s="52">
        <v>935</v>
      </c>
      <c r="FX373" s="52">
        <v>903</v>
      </c>
      <c r="FY373" s="52">
        <v>793</v>
      </c>
      <c r="FZ373" s="52">
        <v>751</v>
      </c>
      <c r="GA373" s="52">
        <v>706</v>
      </c>
      <c r="GB373" s="52">
        <v>787</v>
      </c>
      <c r="GC373" s="52">
        <v>762</v>
      </c>
      <c r="GD373" s="52">
        <v>754</v>
      </c>
      <c r="GE373" s="52">
        <v>716</v>
      </c>
      <c r="GF373" s="52">
        <v>601</v>
      </c>
      <c r="GG373" s="52">
        <v>582</v>
      </c>
      <c r="GH373" s="52">
        <v>513</v>
      </c>
      <c r="GI373" s="52">
        <v>477</v>
      </c>
      <c r="GJ373" s="52">
        <v>413</v>
      </c>
      <c r="GK373" s="52">
        <v>414</v>
      </c>
      <c r="GL373" s="53">
        <v>1523</v>
      </c>
    </row>
    <row r="374" spans="1:194" s="1" customFormat="1" hidden="1" x14ac:dyDescent="0.25">
      <c r="A374" s="31" t="s">
        <v>247</v>
      </c>
      <c r="B374" s="1" t="s">
        <v>605</v>
      </c>
      <c r="C374" s="30" t="str">
        <f t="shared" si="114"/>
        <v>LA England - Newcastle-under-Lyme</v>
      </c>
      <c r="D374" s="51">
        <f t="shared" si="105"/>
        <v>52295</v>
      </c>
      <c r="E374" s="51">
        <f t="shared" si="106"/>
        <v>53791</v>
      </c>
      <c r="F374" s="52">
        <f t="shared" si="107"/>
        <v>129610</v>
      </c>
      <c r="G374" s="52">
        <f t="shared" si="108"/>
        <v>64428</v>
      </c>
      <c r="H374" s="53">
        <f t="shared" si="109"/>
        <v>65182</v>
      </c>
      <c r="I374" s="53">
        <f t="shared" si="110"/>
        <v>52295</v>
      </c>
      <c r="J374" s="53">
        <f t="shared" si="111"/>
        <v>53791</v>
      </c>
      <c r="K374" s="50">
        <f t="shared" si="112"/>
        <v>12133</v>
      </c>
      <c r="L374" s="51">
        <f t="shared" si="113"/>
        <v>11391</v>
      </c>
      <c r="M374" s="52">
        <v>584</v>
      </c>
      <c r="N374" s="52">
        <v>512</v>
      </c>
      <c r="O374" s="52">
        <v>614</v>
      </c>
      <c r="P374" s="52">
        <v>653</v>
      </c>
      <c r="Q374" s="52">
        <v>628</v>
      </c>
      <c r="R374" s="52">
        <v>692</v>
      </c>
      <c r="S374" s="52">
        <v>695</v>
      </c>
      <c r="T374" s="52">
        <v>683</v>
      </c>
      <c r="U374" s="52">
        <v>709</v>
      </c>
      <c r="V374" s="52">
        <v>730</v>
      </c>
      <c r="W374" s="52">
        <v>697</v>
      </c>
      <c r="X374" s="52">
        <v>770</v>
      </c>
      <c r="Y374" s="52">
        <v>701</v>
      </c>
      <c r="Z374" s="52">
        <v>688</v>
      </c>
      <c r="AA374" s="52">
        <v>674</v>
      </c>
      <c r="AB374" s="52">
        <v>732</v>
      </c>
      <c r="AC374" s="52">
        <v>682</v>
      </c>
      <c r="AD374" s="52">
        <v>689</v>
      </c>
      <c r="AE374" s="52">
        <v>691</v>
      </c>
      <c r="AF374" s="52">
        <v>1074</v>
      </c>
      <c r="AG374" s="52">
        <v>1182</v>
      </c>
      <c r="AH374" s="52">
        <v>1093</v>
      </c>
      <c r="AI374" s="52">
        <v>1101</v>
      </c>
      <c r="AJ374" s="52">
        <v>1021</v>
      </c>
      <c r="AK374" s="52">
        <v>869</v>
      </c>
      <c r="AL374" s="52">
        <v>848</v>
      </c>
      <c r="AM374" s="52">
        <v>896</v>
      </c>
      <c r="AN374" s="52">
        <v>880</v>
      </c>
      <c r="AO374" s="52">
        <v>990</v>
      </c>
      <c r="AP374" s="52">
        <v>1098</v>
      </c>
      <c r="AQ374" s="52">
        <v>1066</v>
      </c>
      <c r="AR374" s="52">
        <v>941</v>
      </c>
      <c r="AS374" s="52">
        <v>729</v>
      </c>
      <c r="AT374" s="52">
        <v>780</v>
      </c>
      <c r="AU374" s="52">
        <v>794</v>
      </c>
      <c r="AV374" s="52">
        <v>743</v>
      </c>
      <c r="AW374" s="52">
        <v>739</v>
      </c>
      <c r="AX374" s="52">
        <v>727</v>
      </c>
      <c r="AY374" s="52">
        <v>743</v>
      </c>
      <c r="AZ374" s="52">
        <v>654</v>
      </c>
      <c r="BA374" s="52">
        <v>786</v>
      </c>
      <c r="BB374" s="52">
        <v>613</v>
      </c>
      <c r="BC374" s="52">
        <v>708</v>
      </c>
      <c r="BD374" s="52">
        <v>728</v>
      </c>
      <c r="BE374" s="52">
        <v>689</v>
      </c>
      <c r="BF374" s="52">
        <v>737</v>
      </c>
      <c r="BG374" s="52">
        <v>752</v>
      </c>
      <c r="BH374" s="52">
        <v>784</v>
      </c>
      <c r="BI374" s="52">
        <v>811</v>
      </c>
      <c r="BJ374" s="52">
        <v>887</v>
      </c>
      <c r="BK374" s="52">
        <v>919</v>
      </c>
      <c r="BL374" s="52">
        <v>855</v>
      </c>
      <c r="BM374" s="52">
        <v>863</v>
      </c>
      <c r="BN374" s="52">
        <v>943</v>
      </c>
      <c r="BO374" s="52">
        <v>928</v>
      </c>
      <c r="BP374" s="52">
        <v>884</v>
      </c>
      <c r="BQ374" s="52">
        <v>834</v>
      </c>
      <c r="BR374" s="52">
        <v>877</v>
      </c>
      <c r="BS374" s="52">
        <v>898</v>
      </c>
      <c r="BT374" s="52">
        <v>842</v>
      </c>
      <c r="BU374" s="52">
        <v>771</v>
      </c>
      <c r="BV374" s="52">
        <v>771</v>
      </c>
      <c r="BW374" s="52">
        <v>826</v>
      </c>
      <c r="BX374" s="52">
        <v>772</v>
      </c>
      <c r="BY374" s="52">
        <v>672</v>
      </c>
      <c r="BZ374" s="52">
        <v>670</v>
      </c>
      <c r="CA374" s="52">
        <v>727</v>
      </c>
      <c r="CB374" s="52">
        <v>709</v>
      </c>
      <c r="CC374" s="52">
        <v>623</v>
      </c>
      <c r="CD374" s="52">
        <v>654</v>
      </c>
      <c r="CE374" s="52">
        <v>689</v>
      </c>
      <c r="CF374" s="52">
        <v>727</v>
      </c>
      <c r="CG374" s="52">
        <v>762</v>
      </c>
      <c r="CH374" s="52">
        <v>786</v>
      </c>
      <c r="CI374" s="52">
        <v>574</v>
      </c>
      <c r="CJ374" s="52">
        <v>583</v>
      </c>
      <c r="CK374" s="52">
        <v>598</v>
      </c>
      <c r="CL374" s="52">
        <v>530</v>
      </c>
      <c r="CM374" s="52">
        <v>455</v>
      </c>
      <c r="CN374" s="52">
        <v>391</v>
      </c>
      <c r="CO374" s="52">
        <v>346</v>
      </c>
      <c r="CP374" s="52">
        <v>384</v>
      </c>
      <c r="CQ374" s="52">
        <v>350</v>
      </c>
      <c r="CR374" s="52">
        <v>332</v>
      </c>
      <c r="CS374" s="52">
        <v>264</v>
      </c>
      <c r="CT374" s="52">
        <v>220</v>
      </c>
      <c r="CU374" s="52">
        <v>207</v>
      </c>
      <c r="CV374" s="52">
        <v>191</v>
      </c>
      <c r="CW374" s="52">
        <v>161</v>
      </c>
      <c r="CX374" s="52">
        <v>137</v>
      </c>
      <c r="CY374" s="52">
        <v>416</v>
      </c>
      <c r="CZ374" s="52">
        <v>552</v>
      </c>
      <c r="DA374" s="52">
        <v>561</v>
      </c>
      <c r="DB374" s="52">
        <v>575</v>
      </c>
      <c r="DC374" s="52">
        <v>575</v>
      </c>
      <c r="DD374" s="52">
        <v>618</v>
      </c>
      <c r="DE374" s="52">
        <v>592</v>
      </c>
      <c r="DF374" s="52">
        <v>649</v>
      </c>
      <c r="DG374" s="52">
        <v>620</v>
      </c>
      <c r="DH374" s="52">
        <v>634</v>
      </c>
      <c r="DI374" s="52">
        <v>722</v>
      </c>
      <c r="DJ374" s="52">
        <v>623</v>
      </c>
      <c r="DK374" s="52">
        <v>647</v>
      </c>
      <c r="DL374" s="52">
        <v>721</v>
      </c>
      <c r="DM374" s="52">
        <v>663</v>
      </c>
      <c r="DN374" s="52">
        <v>692</v>
      </c>
      <c r="DO374" s="52">
        <v>689</v>
      </c>
      <c r="DP374" s="52">
        <v>630</v>
      </c>
      <c r="DQ374" s="52">
        <v>628</v>
      </c>
      <c r="DR374" s="52">
        <v>682</v>
      </c>
      <c r="DS374" s="52">
        <v>1145</v>
      </c>
      <c r="DT374" s="52">
        <v>1151</v>
      </c>
      <c r="DU374" s="52">
        <v>1143</v>
      </c>
      <c r="DV374" s="52">
        <v>994</v>
      </c>
      <c r="DW374" s="52">
        <v>854</v>
      </c>
      <c r="DX374" s="52">
        <v>792</v>
      </c>
      <c r="DY374" s="52">
        <v>750</v>
      </c>
      <c r="DZ374" s="52">
        <v>889</v>
      </c>
      <c r="EA374" s="52">
        <v>831</v>
      </c>
      <c r="EB374" s="52">
        <v>912</v>
      </c>
      <c r="EC374" s="52">
        <v>976</v>
      </c>
      <c r="ED374" s="52">
        <v>941</v>
      </c>
      <c r="EE374" s="52">
        <v>795</v>
      </c>
      <c r="EF374" s="52">
        <v>740</v>
      </c>
      <c r="EG374" s="52">
        <v>780</v>
      </c>
      <c r="EH374" s="52">
        <v>801</v>
      </c>
      <c r="EI374" s="52">
        <v>794</v>
      </c>
      <c r="EJ374" s="52">
        <v>682</v>
      </c>
      <c r="EK374" s="52">
        <v>768</v>
      </c>
      <c r="EL374" s="52">
        <v>798</v>
      </c>
      <c r="EM374" s="52">
        <v>725</v>
      </c>
      <c r="EN374" s="52">
        <v>791</v>
      </c>
      <c r="EO374" s="52">
        <v>706</v>
      </c>
      <c r="EP374" s="52">
        <v>685</v>
      </c>
      <c r="EQ374" s="52">
        <v>645</v>
      </c>
      <c r="ER374" s="52">
        <v>741</v>
      </c>
      <c r="ES374" s="52">
        <v>738</v>
      </c>
      <c r="ET374" s="52">
        <v>772</v>
      </c>
      <c r="EU374" s="52">
        <v>742</v>
      </c>
      <c r="EV374" s="52">
        <v>830</v>
      </c>
      <c r="EW374" s="52">
        <v>869</v>
      </c>
      <c r="EX374" s="52">
        <v>934</v>
      </c>
      <c r="EY374" s="52">
        <v>882</v>
      </c>
      <c r="EZ374" s="52">
        <v>879</v>
      </c>
      <c r="FA374" s="52">
        <v>956</v>
      </c>
      <c r="FB374" s="52">
        <v>913</v>
      </c>
      <c r="FC374" s="52">
        <v>856</v>
      </c>
      <c r="FD374" s="52">
        <v>902</v>
      </c>
      <c r="FE374" s="52">
        <v>901</v>
      </c>
      <c r="FF374" s="52">
        <v>875</v>
      </c>
      <c r="FG374" s="52">
        <v>909</v>
      </c>
      <c r="FH374" s="52">
        <v>814</v>
      </c>
      <c r="FI374" s="52">
        <v>800</v>
      </c>
      <c r="FJ374" s="52">
        <v>776</v>
      </c>
      <c r="FK374" s="52">
        <v>720</v>
      </c>
      <c r="FL374" s="52">
        <v>751</v>
      </c>
      <c r="FM374" s="52">
        <v>732</v>
      </c>
      <c r="FN374" s="52">
        <v>738</v>
      </c>
      <c r="FO374" s="52">
        <v>714</v>
      </c>
      <c r="FP374" s="52">
        <v>682</v>
      </c>
      <c r="FQ374" s="52">
        <v>747</v>
      </c>
      <c r="FR374" s="52">
        <v>758</v>
      </c>
      <c r="FS374" s="52">
        <v>729</v>
      </c>
      <c r="FT374" s="52">
        <v>837</v>
      </c>
      <c r="FU374" s="52">
        <v>824</v>
      </c>
      <c r="FV374" s="52">
        <v>590</v>
      </c>
      <c r="FW374" s="52">
        <v>661</v>
      </c>
      <c r="FX374" s="52">
        <v>634</v>
      </c>
      <c r="FY374" s="52">
        <v>522</v>
      </c>
      <c r="FZ374" s="52">
        <v>485</v>
      </c>
      <c r="GA374" s="52">
        <v>510</v>
      </c>
      <c r="GB374" s="52">
        <v>442</v>
      </c>
      <c r="GC374" s="52">
        <v>408</v>
      </c>
      <c r="GD374" s="52">
        <v>429</v>
      </c>
      <c r="GE374" s="52">
        <v>425</v>
      </c>
      <c r="GF374" s="52">
        <v>362</v>
      </c>
      <c r="GG374" s="52">
        <v>330</v>
      </c>
      <c r="GH374" s="52">
        <v>329</v>
      </c>
      <c r="GI374" s="52">
        <v>275</v>
      </c>
      <c r="GJ374" s="52">
        <v>273</v>
      </c>
      <c r="GK374" s="52">
        <v>183</v>
      </c>
      <c r="GL374" s="53">
        <v>842</v>
      </c>
    </row>
    <row r="375" spans="1:194" s="1" customFormat="1" hidden="1" x14ac:dyDescent="0.25">
      <c r="A375" s="31" t="s">
        <v>247</v>
      </c>
      <c r="B375" s="1" t="s">
        <v>606</v>
      </c>
      <c r="C375" s="30" t="str">
        <f t="shared" si="114"/>
        <v>LA England - Newham</v>
      </c>
      <c r="D375" s="51">
        <f t="shared" si="105"/>
        <v>144959</v>
      </c>
      <c r="E375" s="51">
        <f t="shared" si="106"/>
        <v>123793</v>
      </c>
      <c r="F375" s="52">
        <f t="shared" si="107"/>
        <v>355266</v>
      </c>
      <c r="G375" s="52">
        <f t="shared" si="108"/>
        <v>189139</v>
      </c>
      <c r="H375" s="53">
        <f t="shared" si="109"/>
        <v>166127</v>
      </c>
      <c r="I375" s="53">
        <f t="shared" si="110"/>
        <v>144959</v>
      </c>
      <c r="J375" s="53">
        <f t="shared" si="111"/>
        <v>123793</v>
      </c>
      <c r="K375" s="50">
        <f t="shared" si="112"/>
        <v>44180</v>
      </c>
      <c r="L375" s="51">
        <f t="shared" si="113"/>
        <v>42334</v>
      </c>
      <c r="M375" s="52">
        <v>2788</v>
      </c>
      <c r="N375" s="52">
        <v>2659</v>
      </c>
      <c r="O375" s="52">
        <v>2640</v>
      </c>
      <c r="P375" s="52">
        <v>2751</v>
      </c>
      <c r="Q375" s="52">
        <v>2753</v>
      </c>
      <c r="R375" s="52">
        <v>2797</v>
      </c>
      <c r="S375" s="52">
        <v>2889</v>
      </c>
      <c r="T375" s="52">
        <v>2730</v>
      </c>
      <c r="U375" s="52">
        <v>2673</v>
      </c>
      <c r="V375" s="52">
        <v>2377</v>
      </c>
      <c r="W375" s="52">
        <v>2200</v>
      </c>
      <c r="X375" s="52">
        <v>2261</v>
      </c>
      <c r="Y375" s="52">
        <v>2271</v>
      </c>
      <c r="Z375" s="52">
        <v>2109</v>
      </c>
      <c r="AA375" s="52">
        <v>2134</v>
      </c>
      <c r="AB375" s="52">
        <v>2111</v>
      </c>
      <c r="AC375" s="52">
        <v>2029</v>
      </c>
      <c r="AD375" s="52">
        <v>2008</v>
      </c>
      <c r="AE375" s="52">
        <v>1999</v>
      </c>
      <c r="AF375" s="52">
        <v>2128</v>
      </c>
      <c r="AG375" s="52">
        <v>2353</v>
      </c>
      <c r="AH375" s="52">
        <v>2473</v>
      </c>
      <c r="AI375" s="52">
        <v>2698</v>
      </c>
      <c r="AJ375" s="52">
        <v>3036</v>
      </c>
      <c r="AK375" s="52">
        <v>3426</v>
      </c>
      <c r="AL375" s="52">
        <v>3439</v>
      </c>
      <c r="AM375" s="52">
        <v>3820</v>
      </c>
      <c r="AN375" s="52">
        <v>3865</v>
      </c>
      <c r="AO375" s="52">
        <v>3839</v>
      </c>
      <c r="AP375" s="52">
        <v>4552</v>
      </c>
      <c r="AQ375" s="52">
        <v>4726</v>
      </c>
      <c r="AR375" s="52">
        <v>4903</v>
      </c>
      <c r="AS375" s="52">
        <v>4788</v>
      </c>
      <c r="AT375" s="52">
        <v>4680</v>
      </c>
      <c r="AU375" s="52">
        <v>4878</v>
      </c>
      <c r="AV375" s="52">
        <v>4734</v>
      </c>
      <c r="AW375" s="52">
        <v>4441</v>
      </c>
      <c r="AX375" s="52">
        <v>4293</v>
      </c>
      <c r="AY375" s="52">
        <v>3829</v>
      </c>
      <c r="AZ375" s="52">
        <v>3379</v>
      </c>
      <c r="BA375" s="52">
        <v>3165</v>
      </c>
      <c r="BB375" s="52">
        <v>3018</v>
      </c>
      <c r="BC375" s="52">
        <v>2670</v>
      </c>
      <c r="BD375" s="52">
        <v>2444</v>
      </c>
      <c r="BE375" s="52">
        <v>2580</v>
      </c>
      <c r="BF375" s="52">
        <v>2417</v>
      </c>
      <c r="BG375" s="52">
        <v>2299</v>
      </c>
      <c r="BH375" s="52">
        <v>2089</v>
      </c>
      <c r="BI375" s="52">
        <v>2247</v>
      </c>
      <c r="BJ375" s="52">
        <v>2262</v>
      </c>
      <c r="BK375" s="52">
        <v>2227</v>
      </c>
      <c r="BL375" s="52">
        <v>2185</v>
      </c>
      <c r="BM375" s="52">
        <v>2044</v>
      </c>
      <c r="BN375" s="52">
        <v>1947</v>
      </c>
      <c r="BO375" s="52">
        <v>1828</v>
      </c>
      <c r="BP375" s="52">
        <v>1763</v>
      </c>
      <c r="BQ375" s="52">
        <v>1776</v>
      </c>
      <c r="BR375" s="52">
        <v>1597</v>
      </c>
      <c r="BS375" s="52">
        <v>1557</v>
      </c>
      <c r="BT375" s="52">
        <v>1489</v>
      </c>
      <c r="BU375" s="52">
        <v>1430</v>
      </c>
      <c r="BV375" s="52">
        <v>1278</v>
      </c>
      <c r="BW375" s="52">
        <v>1296</v>
      </c>
      <c r="BX375" s="52">
        <v>1292</v>
      </c>
      <c r="BY375" s="52">
        <v>1133</v>
      </c>
      <c r="BZ375" s="52">
        <v>1009</v>
      </c>
      <c r="CA375" s="52">
        <v>915</v>
      </c>
      <c r="CB375" s="52">
        <v>851</v>
      </c>
      <c r="CC375" s="52">
        <v>830</v>
      </c>
      <c r="CD375" s="52">
        <v>767</v>
      </c>
      <c r="CE375" s="52">
        <v>791</v>
      </c>
      <c r="CF375" s="52">
        <v>623</v>
      </c>
      <c r="CG375" s="52">
        <v>654</v>
      </c>
      <c r="CH375" s="52">
        <v>630</v>
      </c>
      <c r="CI375" s="52">
        <v>522</v>
      </c>
      <c r="CJ375" s="52">
        <v>481</v>
      </c>
      <c r="CK375" s="52">
        <v>437</v>
      </c>
      <c r="CL375" s="52">
        <v>399</v>
      </c>
      <c r="CM375" s="52">
        <v>413</v>
      </c>
      <c r="CN375" s="52">
        <v>338</v>
      </c>
      <c r="CO375" s="52">
        <v>382</v>
      </c>
      <c r="CP375" s="52">
        <v>351</v>
      </c>
      <c r="CQ375" s="52">
        <v>352</v>
      </c>
      <c r="CR375" s="52">
        <v>305</v>
      </c>
      <c r="CS375" s="52">
        <v>241</v>
      </c>
      <c r="CT375" s="52">
        <v>227</v>
      </c>
      <c r="CU375" s="52">
        <v>204</v>
      </c>
      <c r="CV375" s="52">
        <v>148</v>
      </c>
      <c r="CW375" s="52">
        <v>168</v>
      </c>
      <c r="CX375" s="52">
        <v>126</v>
      </c>
      <c r="CY375" s="52">
        <v>483</v>
      </c>
      <c r="CZ375" s="52">
        <v>2653</v>
      </c>
      <c r="DA375" s="52">
        <v>2642</v>
      </c>
      <c r="DB375" s="52">
        <v>2713</v>
      </c>
      <c r="DC375" s="52">
        <v>2636</v>
      </c>
      <c r="DD375" s="52">
        <v>2658</v>
      </c>
      <c r="DE375" s="52">
        <v>2453</v>
      </c>
      <c r="DF375" s="52">
        <v>2573</v>
      </c>
      <c r="DG375" s="52">
        <v>2678</v>
      </c>
      <c r="DH375" s="52">
        <v>2655</v>
      </c>
      <c r="DI375" s="52">
        <v>2272</v>
      </c>
      <c r="DJ375" s="52">
        <v>2017</v>
      </c>
      <c r="DK375" s="52">
        <v>2039</v>
      </c>
      <c r="DL375" s="52">
        <v>2135</v>
      </c>
      <c r="DM375" s="52">
        <v>2090</v>
      </c>
      <c r="DN375" s="52">
        <v>2031</v>
      </c>
      <c r="DO375" s="52">
        <v>2043</v>
      </c>
      <c r="DP375" s="52">
        <v>1956</v>
      </c>
      <c r="DQ375" s="52">
        <v>2090</v>
      </c>
      <c r="DR375" s="52">
        <v>1894</v>
      </c>
      <c r="DS375" s="52">
        <v>1938</v>
      </c>
      <c r="DT375" s="52">
        <v>1953</v>
      </c>
      <c r="DU375" s="52">
        <v>2116</v>
      </c>
      <c r="DV375" s="52">
        <v>2354</v>
      </c>
      <c r="DW375" s="52">
        <v>2829</v>
      </c>
      <c r="DX375" s="52">
        <v>3111</v>
      </c>
      <c r="DY375" s="52">
        <v>3175</v>
      </c>
      <c r="DZ375" s="52">
        <v>3087</v>
      </c>
      <c r="EA375" s="52">
        <v>3252</v>
      </c>
      <c r="EB375" s="52">
        <v>3204</v>
      </c>
      <c r="EC375" s="52">
        <v>3191</v>
      </c>
      <c r="ED375" s="52">
        <v>3263</v>
      </c>
      <c r="EE375" s="52">
        <v>3227</v>
      </c>
      <c r="EF375" s="52">
        <v>3241</v>
      </c>
      <c r="EG375" s="52">
        <v>3074</v>
      </c>
      <c r="EH375" s="52">
        <v>3045</v>
      </c>
      <c r="EI375" s="52">
        <v>3064</v>
      </c>
      <c r="EJ375" s="52">
        <v>3056</v>
      </c>
      <c r="EK375" s="52">
        <v>2944</v>
      </c>
      <c r="EL375" s="52">
        <v>2954</v>
      </c>
      <c r="EM375" s="52">
        <v>2634</v>
      </c>
      <c r="EN375" s="52">
        <v>2541</v>
      </c>
      <c r="EO375" s="52">
        <v>2333</v>
      </c>
      <c r="EP375" s="52">
        <v>2192</v>
      </c>
      <c r="EQ375" s="52">
        <v>2253</v>
      </c>
      <c r="ER375" s="52">
        <v>2108</v>
      </c>
      <c r="ES375" s="52">
        <v>1902</v>
      </c>
      <c r="ET375" s="52">
        <v>1916</v>
      </c>
      <c r="EU375" s="52">
        <v>1956</v>
      </c>
      <c r="EV375" s="52">
        <v>1919</v>
      </c>
      <c r="EW375" s="52">
        <v>1973</v>
      </c>
      <c r="EX375" s="52">
        <v>2000</v>
      </c>
      <c r="EY375" s="52">
        <v>1973</v>
      </c>
      <c r="EZ375" s="52">
        <v>1951</v>
      </c>
      <c r="FA375" s="52">
        <v>1858</v>
      </c>
      <c r="FB375" s="52">
        <v>1826</v>
      </c>
      <c r="FC375" s="52">
        <v>1746</v>
      </c>
      <c r="FD375" s="52">
        <v>1704</v>
      </c>
      <c r="FE375" s="52">
        <v>1722</v>
      </c>
      <c r="FF375" s="52">
        <v>1555</v>
      </c>
      <c r="FG375" s="52">
        <v>1612</v>
      </c>
      <c r="FH375" s="52">
        <v>1490</v>
      </c>
      <c r="FI375" s="52">
        <v>1451</v>
      </c>
      <c r="FJ375" s="52">
        <v>1344</v>
      </c>
      <c r="FK375" s="52">
        <v>1288</v>
      </c>
      <c r="FL375" s="52">
        <v>1257</v>
      </c>
      <c r="FM375" s="52">
        <v>1050</v>
      </c>
      <c r="FN375" s="52">
        <v>1034</v>
      </c>
      <c r="FO375" s="52">
        <v>997</v>
      </c>
      <c r="FP375" s="52">
        <v>1022</v>
      </c>
      <c r="FQ375" s="52">
        <v>923</v>
      </c>
      <c r="FR375" s="52">
        <v>875</v>
      </c>
      <c r="FS375" s="52">
        <v>739</v>
      </c>
      <c r="FT375" s="52">
        <v>790</v>
      </c>
      <c r="FU375" s="52">
        <v>754</v>
      </c>
      <c r="FV375" s="52">
        <v>615</v>
      </c>
      <c r="FW375" s="52">
        <v>562</v>
      </c>
      <c r="FX375" s="52">
        <v>581</v>
      </c>
      <c r="FY375" s="52">
        <v>533</v>
      </c>
      <c r="FZ375" s="52">
        <v>524</v>
      </c>
      <c r="GA375" s="52">
        <v>449</v>
      </c>
      <c r="GB375" s="52">
        <v>435</v>
      </c>
      <c r="GC375" s="52">
        <v>428</v>
      </c>
      <c r="GD375" s="52">
        <v>397</v>
      </c>
      <c r="GE375" s="52">
        <v>383</v>
      </c>
      <c r="GF375" s="52">
        <v>348</v>
      </c>
      <c r="GG375" s="52">
        <v>295</v>
      </c>
      <c r="GH375" s="52">
        <v>274</v>
      </c>
      <c r="GI375" s="52">
        <v>210</v>
      </c>
      <c r="GJ375" s="52">
        <v>213</v>
      </c>
      <c r="GK375" s="52">
        <v>177</v>
      </c>
      <c r="GL375" s="53">
        <v>709</v>
      </c>
    </row>
    <row r="376" spans="1:194" s="1" customFormat="1" hidden="1" x14ac:dyDescent="0.25">
      <c r="A376" s="31" t="s">
        <v>247</v>
      </c>
      <c r="B376" s="1" t="s">
        <v>607</v>
      </c>
      <c r="C376" s="30" t="str">
        <f t="shared" si="114"/>
        <v>LA England - North Devon</v>
      </c>
      <c r="D376" s="51">
        <f t="shared" si="105"/>
        <v>38458</v>
      </c>
      <c r="E376" s="51">
        <f t="shared" si="106"/>
        <v>40760</v>
      </c>
      <c r="F376" s="52">
        <f t="shared" si="107"/>
        <v>98170</v>
      </c>
      <c r="G376" s="52">
        <f t="shared" si="108"/>
        <v>48184</v>
      </c>
      <c r="H376" s="53">
        <f t="shared" si="109"/>
        <v>49986</v>
      </c>
      <c r="I376" s="53">
        <f t="shared" si="110"/>
        <v>38458</v>
      </c>
      <c r="J376" s="53">
        <f t="shared" si="111"/>
        <v>40760</v>
      </c>
      <c r="K376" s="50">
        <f t="shared" si="112"/>
        <v>9726</v>
      </c>
      <c r="L376" s="51">
        <f t="shared" si="113"/>
        <v>9226</v>
      </c>
      <c r="M376" s="52">
        <v>428</v>
      </c>
      <c r="N376" s="52">
        <v>448</v>
      </c>
      <c r="O376" s="52">
        <v>488</v>
      </c>
      <c r="P376" s="52">
        <v>531</v>
      </c>
      <c r="Q376" s="52">
        <v>509</v>
      </c>
      <c r="R376" s="52">
        <v>538</v>
      </c>
      <c r="S376" s="52">
        <v>557</v>
      </c>
      <c r="T376" s="52">
        <v>596</v>
      </c>
      <c r="U376" s="52">
        <v>582</v>
      </c>
      <c r="V376" s="52">
        <v>661</v>
      </c>
      <c r="W376" s="52">
        <v>567</v>
      </c>
      <c r="X376" s="52">
        <v>555</v>
      </c>
      <c r="Y376" s="52">
        <v>602</v>
      </c>
      <c r="Z376" s="52">
        <v>554</v>
      </c>
      <c r="AA376" s="52">
        <v>504</v>
      </c>
      <c r="AB376" s="52">
        <v>564</v>
      </c>
      <c r="AC376" s="52">
        <v>536</v>
      </c>
      <c r="AD376" s="52">
        <v>506</v>
      </c>
      <c r="AE376" s="52">
        <v>512</v>
      </c>
      <c r="AF376" s="52">
        <v>414</v>
      </c>
      <c r="AG376" s="52">
        <v>369</v>
      </c>
      <c r="AH376" s="52">
        <v>421</v>
      </c>
      <c r="AI376" s="52">
        <v>454</v>
      </c>
      <c r="AJ376" s="52">
        <v>490</v>
      </c>
      <c r="AK376" s="52">
        <v>446</v>
      </c>
      <c r="AL376" s="52">
        <v>517</v>
      </c>
      <c r="AM376" s="52">
        <v>498</v>
      </c>
      <c r="AN376" s="52">
        <v>519</v>
      </c>
      <c r="AO376" s="52">
        <v>529</v>
      </c>
      <c r="AP376" s="52">
        <v>548</v>
      </c>
      <c r="AQ376" s="52">
        <v>525</v>
      </c>
      <c r="AR376" s="52">
        <v>584</v>
      </c>
      <c r="AS376" s="52">
        <v>600</v>
      </c>
      <c r="AT376" s="52">
        <v>438</v>
      </c>
      <c r="AU376" s="52">
        <v>521</v>
      </c>
      <c r="AV376" s="52">
        <v>435</v>
      </c>
      <c r="AW376" s="52">
        <v>467</v>
      </c>
      <c r="AX376" s="52">
        <v>489</v>
      </c>
      <c r="AY376" s="52">
        <v>492</v>
      </c>
      <c r="AZ376" s="52">
        <v>521</v>
      </c>
      <c r="BA376" s="52">
        <v>562</v>
      </c>
      <c r="BB376" s="52">
        <v>495</v>
      </c>
      <c r="BC376" s="52">
        <v>522</v>
      </c>
      <c r="BD376" s="52">
        <v>484</v>
      </c>
      <c r="BE376" s="52">
        <v>482</v>
      </c>
      <c r="BF376" s="52">
        <v>511</v>
      </c>
      <c r="BG376" s="52">
        <v>612</v>
      </c>
      <c r="BH376" s="52">
        <v>591</v>
      </c>
      <c r="BI376" s="52">
        <v>584</v>
      </c>
      <c r="BJ376" s="52">
        <v>711</v>
      </c>
      <c r="BK376" s="52">
        <v>638</v>
      </c>
      <c r="BL376" s="52">
        <v>671</v>
      </c>
      <c r="BM376" s="52">
        <v>666</v>
      </c>
      <c r="BN376" s="52">
        <v>734</v>
      </c>
      <c r="BO376" s="52">
        <v>721</v>
      </c>
      <c r="BP376" s="52">
        <v>764</v>
      </c>
      <c r="BQ376" s="52">
        <v>771</v>
      </c>
      <c r="BR376" s="52">
        <v>726</v>
      </c>
      <c r="BS376" s="52">
        <v>725</v>
      </c>
      <c r="BT376" s="52">
        <v>731</v>
      </c>
      <c r="BU376" s="52">
        <v>679</v>
      </c>
      <c r="BV376" s="52">
        <v>674</v>
      </c>
      <c r="BW376" s="52">
        <v>697</v>
      </c>
      <c r="BX376" s="52">
        <v>698</v>
      </c>
      <c r="BY376" s="52">
        <v>636</v>
      </c>
      <c r="BZ376" s="52">
        <v>583</v>
      </c>
      <c r="CA376" s="52">
        <v>612</v>
      </c>
      <c r="CB376" s="52">
        <v>608</v>
      </c>
      <c r="CC376" s="52">
        <v>610</v>
      </c>
      <c r="CD376" s="52">
        <v>609</v>
      </c>
      <c r="CE376" s="52">
        <v>622</v>
      </c>
      <c r="CF376" s="52">
        <v>667</v>
      </c>
      <c r="CG376" s="52">
        <v>725</v>
      </c>
      <c r="CH376" s="52">
        <v>766</v>
      </c>
      <c r="CI376" s="52">
        <v>566</v>
      </c>
      <c r="CJ376" s="52">
        <v>553</v>
      </c>
      <c r="CK376" s="52">
        <v>490</v>
      </c>
      <c r="CL376" s="52">
        <v>500</v>
      </c>
      <c r="CM376" s="52">
        <v>443</v>
      </c>
      <c r="CN376" s="52">
        <v>372</v>
      </c>
      <c r="CO376" s="52">
        <v>327</v>
      </c>
      <c r="CP376" s="52">
        <v>318</v>
      </c>
      <c r="CQ376" s="52">
        <v>319</v>
      </c>
      <c r="CR376" s="52">
        <v>296</v>
      </c>
      <c r="CS376" s="52">
        <v>282</v>
      </c>
      <c r="CT376" s="52">
        <v>257</v>
      </c>
      <c r="CU376" s="52">
        <v>171</v>
      </c>
      <c r="CV376" s="52">
        <v>182</v>
      </c>
      <c r="CW376" s="52">
        <v>154</v>
      </c>
      <c r="CX376" s="52">
        <v>128</v>
      </c>
      <c r="CY376" s="52">
        <v>424</v>
      </c>
      <c r="CZ376" s="52">
        <v>416</v>
      </c>
      <c r="DA376" s="52">
        <v>408</v>
      </c>
      <c r="DB376" s="52">
        <v>467</v>
      </c>
      <c r="DC376" s="52">
        <v>472</v>
      </c>
      <c r="DD376" s="52">
        <v>497</v>
      </c>
      <c r="DE376" s="52">
        <v>491</v>
      </c>
      <c r="DF376" s="52">
        <v>515</v>
      </c>
      <c r="DG376" s="52">
        <v>543</v>
      </c>
      <c r="DH376" s="52">
        <v>562</v>
      </c>
      <c r="DI376" s="52">
        <v>568</v>
      </c>
      <c r="DJ376" s="52">
        <v>559</v>
      </c>
      <c r="DK376" s="52">
        <v>534</v>
      </c>
      <c r="DL376" s="52">
        <v>558</v>
      </c>
      <c r="DM376" s="52">
        <v>552</v>
      </c>
      <c r="DN376" s="52">
        <v>576</v>
      </c>
      <c r="DO376" s="52">
        <v>527</v>
      </c>
      <c r="DP376" s="52">
        <v>538</v>
      </c>
      <c r="DQ376" s="52">
        <v>443</v>
      </c>
      <c r="DR376" s="52">
        <v>444</v>
      </c>
      <c r="DS376" s="52">
        <v>353</v>
      </c>
      <c r="DT376" s="52">
        <v>332</v>
      </c>
      <c r="DU376" s="52">
        <v>323</v>
      </c>
      <c r="DV376" s="52">
        <v>383</v>
      </c>
      <c r="DW376" s="52">
        <v>430</v>
      </c>
      <c r="DX376" s="52">
        <v>533</v>
      </c>
      <c r="DY376" s="52">
        <v>434</v>
      </c>
      <c r="DZ376" s="52">
        <v>441</v>
      </c>
      <c r="EA376" s="52">
        <v>452</v>
      </c>
      <c r="EB376" s="52">
        <v>475</v>
      </c>
      <c r="EC376" s="52">
        <v>513</v>
      </c>
      <c r="ED376" s="52">
        <v>474</v>
      </c>
      <c r="EE376" s="52">
        <v>508</v>
      </c>
      <c r="EF376" s="52">
        <v>594</v>
      </c>
      <c r="EG376" s="52">
        <v>450</v>
      </c>
      <c r="EH376" s="52">
        <v>494</v>
      </c>
      <c r="EI376" s="52">
        <v>486</v>
      </c>
      <c r="EJ376" s="52">
        <v>522</v>
      </c>
      <c r="EK376" s="52">
        <v>465</v>
      </c>
      <c r="EL376" s="52">
        <v>570</v>
      </c>
      <c r="EM376" s="52">
        <v>573</v>
      </c>
      <c r="EN376" s="52">
        <v>510</v>
      </c>
      <c r="EO376" s="52">
        <v>581</v>
      </c>
      <c r="EP376" s="52">
        <v>484</v>
      </c>
      <c r="EQ376" s="52">
        <v>518</v>
      </c>
      <c r="ER376" s="52">
        <v>553</v>
      </c>
      <c r="ES376" s="52">
        <v>524</v>
      </c>
      <c r="ET376" s="52">
        <v>539</v>
      </c>
      <c r="EU376" s="52">
        <v>661</v>
      </c>
      <c r="EV376" s="52">
        <v>675</v>
      </c>
      <c r="EW376" s="52">
        <v>699</v>
      </c>
      <c r="EX376" s="52">
        <v>702</v>
      </c>
      <c r="EY376" s="52">
        <v>728</v>
      </c>
      <c r="EZ376" s="52">
        <v>745</v>
      </c>
      <c r="FA376" s="52">
        <v>817</v>
      </c>
      <c r="FB376" s="52">
        <v>773</v>
      </c>
      <c r="FC376" s="52">
        <v>789</v>
      </c>
      <c r="FD376" s="52">
        <v>792</v>
      </c>
      <c r="FE376" s="52">
        <v>780</v>
      </c>
      <c r="FF376" s="52">
        <v>808</v>
      </c>
      <c r="FG376" s="52">
        <v>760</v>
      </c>
      <c r="FH376" s="52">
        <v>723</v>
      </c>
      <c r="FI376" s="52">
        <v>730</v>
      </c>
      <c r="FJ376" s="52">
        <v>709</v>
      </c>
      <c r="FK376" s="52">
        <v>738</v>
      </c>
      <c r="FL376" s="52">
        <v>636</v>
      </c>
      <c r="FM376" s="52">
        <v>700</v>
      </c>
      <c r="FN376" s="52">
        <v>654</v>
      </c>
      <c r="FO376" s="52">
        <v>629</v>
      </c>
      <c r="FP376" s="52">
        <v>604</v>
      </c>
      <c r="FQ376" s="52">
        <v>682</v>
      </c>
      <c r="FR376" s="52">
        <v>627</v>
      </c>
      <c r="FS376" s="52">
        <v>687</v>
      </c>
      <c r="FT376" s="52">
        <v>754</v>
      </c>
      <c r="FU376" s="52">
        <v>819</v>
      </c>
      <c r="FV376" s="52">
        <v>614</v>
      </c>
      <c r="FW376" s="52">
        <v>640</v>
      </c>
      <c r="FX376" s="52">
        <v>609</v>
      </c>
      <c r="FY376" s="52">
        <v>576</v>
      </c>
      <c r="FZ376" s="52">
        <v>489</v>
      </c>
      <c r="GA376" s="52">
        <v>443</v>
      </c>
      <c r="GB376" s="52">
        <v>419</v>
      </c>
      <c r="GC376" s="52">
        <v>409</v>
      </c>
      <c r="GD376" s="52">
        <v>356</v>
      </c>
      <c r="GE376" s="52">
        <v>363</v>
      </c>
      <c r="GF376" s="52">
        <v>326</v>
      </c>
      <c r="GG376" s="52">
        <v>284</v>
      </c>
      <c r="GH376" s="52">
        <v>242</v>
      </c>
      <c r="GI376" s="52">
        <v>239</v>
      </c>
      <c r="GJ376" s="52">
        <v>246</v>
      </c>
      <c r="GK376" s="52">
        <v>183</v>
      </c>
      <c r="GL376" s="53">
        <v>943</v>
      </c>
    </row>
    <row r="377" spans="1:194" s="1" customFormat="1" hidden="1" x14ac:dyDescent="0.25">
      <c r="A377" s="31" t="s">
        <v>247</v>
      </c>
      <c r="B377" s="1" t="s">
        <v>608</v>
      </c>
      <c r="C377" s="30" t="str">
        <f t="shared" si="114"/>
        <v>LA England - North East Derbyshire</v>
      </c>
      <c r="D377" s="51">
        <f t="shared" si="105"/>
        <v>40401</v>
      </c>
      <c r="E377" s="51">
        <f t="shared" si="106"/>
        <v>43089</v>
      </c>
      <c r="F377" s="52">
        <f t="shared" si="107"/>
        <v>102216</v>
      </c>
      <c r="G377" s="52">
        <f t="shared" si="108"/>
        <v>49914</v>
      </c>
      <c r="H377" s="53">
        <f t="shared" si="109"/>
        <v>52302</v>
      </c>
      <c r="I377" s="53">
        <f t="shared" si="110"/>
        <v>40401</v>
      </c>
      <c r="J377" s="53">
        <f t="shared" si="111"/>
        <v>43089</v>
      </c>
      <c r="K377" s="50">
        <f t="shared" si="112"/>
        <v>9513</v>
      </c>
      <c r="L377" s="51">
        <f t="shared" si="113"/>
        <v>9213</v>
      </c>
      <c r="M377" s="52">
        <v>408</v>
      </c>
      <c r="N377" s="52">
        <v>491</v>
      </c>
      <c r="O377" s="52">
        <v>461</v>
      </c>
      <c r="P377" s="52">
        <v>530</v>
      </c>
      <c r="Q377" s="52">
        <v>550</v>
      </c>
      <c r="R377" s="52">
        <v>499</v>
      </c>
      <c r="S377" s="52">
        <v>510</v>
      </c>
      <c r="T377" s="52">
        <v>520</v>
      </c>
      <c r="U377" s="52">
        <v>580</v>
      </c>
      <c r="V377" s="52">
        <v>607</v>
      </c>
      <c r="W377" s="52">
        <v>606</v>
      </c>
      <c r="X377" s="52">
        <v>559</v>
      </c>
      <c r="Y377" s="52">
        <v>566</v>
      </c>
      <c r="Z377" s="52">
        <v>540</v>
      </c>
      <c r="AA377" s="52">
        <v>512</v>
      </c>
      <c r="AB377" s="52">
        <v>532</v>
      </c>
      <c r="AC377" s="52">
        <v>538</v>
      </c>
      <c r="AD377" s="52">
        <v>504</v>
      </c>
      <c r="AE377" s="52">
        <v>476</v>
      </c>
      <c r="AF377" s="52">
        <v>455</v>
      </c>
      <c r="AG377" s="52">
        <v>409</v>
      </c>
      <c r="AH377" s="52">
        <v>457</v>
      </c>
      <c r="AI377" s="52">
        <v>485</v>
      </c>
      <c r="AJ377" s="52">
        <v>481</v>
      </c>
      <c r="AK377" s="52">
        <v>566</v>
      </c>
      <c r="AL377" s="52">
        <v>575</v>
      </c>
      <c r="AM377" s="52">
        <v>591</v>
      </c>
      <c r="AN377" s="52">
        <v>564</v>
      </c>
      <c r="AO377" s="52">
        <v>581</v>
      </c>
      <c r="AP377" s="52">
        <v>586</v>
      </c>
      <c r="AQ377" s="52">
        <v>552</v>
      </c>
      <c r="AR377" s="52">
        <v>559</v>
      </c>
      <c r="AS377" s="52">
        <v>538</v>
      </c>
      <c r="AT377" s="52">
        <v>556</v>
      </c>
      <c r="AU377" s="52">
        <v>517</v>
      </c>
      <c r="AV377" s="52">
        <v>504</v>
      </c>
      <c r="AW377" s="52">
        <v>523</v>
      </c>
      <c r="AX377" s="52">
        <v>490</v>
      </c>
      <c r="AY377" s="52">
        <v>535</v>
      </c>
      <c r="AZ377" s="52">
        <v>589</v>
      </c>
      <c r="BA377" s="52">
        <v>577</v>
      </c>
      <c r="BB377" s="52">
        <v>489</v>
      </c>
      <c r="BC377" s="52">
        <v>480</v>
      </c>
      <c r="BD377" s="52">
        <v>488</v>
      </c>
      <c r="BE377" s="52">
        <v>546</v>
      </c>
      <c r="BF377" s="52">
        <v>542</v>
      </c>
      <c r="BG377" s="52">
        <v>616</v>
      </c>
      <c r="BH377" s="52">
        <v>640</v>
      </c>
      <c r="BI377" s="52">
        <v>716</v>
      </c>
      <c r="BJ377" s="52">
        <v>772</v>
      </c>
      <c r="BK377" s="52">
        <v>662</v>
      </c>
      <c r="BL377" s="52">
        <v>742</v>
      </c>
      <c r="BM377" s="52">
        <v>775</v>
      </c>
      <c r="BN377" s="52">
        <v>795</v>
      </c>
      <c r="BO377" s="52">
        <v>788</v>
      </c>
      <c r="BP377" s="52">
        <v>812</v>
      </c>
      <c r="BQ377" s="52">
        <v>747</v>
      </c>
      <c r="BR377" s="52">
        <v>746</v>
      </c>
      <c r="BS377" s="52">
        <v>772</v>
      </c>
      <c r="BT377" s="52">
        <v>745</v>
      </c>
      <c r="BU377" s="52">
        <v>721</v>
      </c>
      <c r="BV377" s="52">
        <v>711</v>
      </c>
      <c r="BW377" s="52">
        <v>761</v>
      </c>
      <c r="BX377" s="52">
        <v>649</v>
      </c>
      <c r="BY377" s="52">
        <v>641</v>
      </c>
      <c r="BZ377" s="52">
        <v>661</v>
      </c>
      <c r="CA377" s="52">
        <v>686</v>
      </c>
      <c r="CB377" s="52">
        <v>660</v>
      </c>
      <c r="CC377" s="52">
        <v>569</v>
      </c>
      <c r="CD377" s="52">
        <v>615</v>
      </c>
      <c r="CE377" s="52">
        <v>640</v>
      </c>
      <c r="CF377" s="52">
        <v>696</v>
      </c>
      <c r="CG377" s="52">
        <v>697</v>
      </c>
      <c r="CH377" s="52">
        <v>732</v>
      </c>
      <c r="CI377" s="52">
        <v>600</v>
      </c>
      <c r="CJ377" s="52">
        <v>640</v>
      </c>
      <c r="CK377" s="52">
        <v>580</v>
      </c>
      <c r="CL377" s="52">
        <v>489</v>
      </c>
      <c r="CM377" s="52">
        <v>437</v>
      </c>
      <c r="CN377" s="52">
        <v>371</v>
      </c>
      <c r="CO377" s="52">
        <v>375</v>
      </c>
      <c r="CP377" s="52">
        <v>399</v>
      </c>
      <c r="CQ377" s="52">
        <v>348</v>
      </c>
      <c r="CR377" s="52">
        <v>256</v>
      </c>
      <c r="CS377" s="52">
        <v>225</v>
      </c>
      <c r="CT377" s="52">
        <v>222</v>
      </c>
      <c r="CU377" s="52">
        <v>183</v>
      </c>
      <c r="CV377" s="52">
        <v>171</v>
      </c>
      <c r="CW377" s="52">
        <v>126</v>
      </c>
      <c r="CX377" s="52">
        <v>129</v>
      </c>
      <c r="CY377" s="52">
        <v>372</v>
      </c>
      <c r="CZ377" s="52">
        <v>400</v>
      </c>
      <c r="DA377" s="52">
        <v>424</v>
      </c>
      <c r="DB377" s="52">
        <v>448</v>
      </c>
      <c r="DC377" s="52">
        <v>524</v>
      </c>
      <c r="DD377" s="52">
        <v>483</v>
      </c>
      <c r="DE377" s="52">
        <v>538</v>
      </c>
      <c r="DF377" s="52">
        <v>568</v>
      </c>
      <c r="DG377" s="52">
        <v>487</v>
      </c>
      <c r="DH377" s="52">
        <v>570</v>
      </c>
      <c r="DI377" s="52">
        <v>536</v>
      </c>
      <c r="DJ377" s="52">
        <v>554</v>
      </c>
      <c r="DK377" s="52">
        <v>507</v>
      </c>
      <c r="DL377" s="52">
        <v>550</v>
      </c>
      <c r="DM377" s="52">
        <v>519</v>
      </c>
      <c r="DN377" s="52">
        <v>575</v>
      </c>
      <c r="DO377" s="52">
        <v>538</v>
      </c>
      <c r="DP377" s="52">
        <v>538</v>
      </c>
      <c r="DQ377" s="52">
        <v>454</v>
      </c>
      <c r="DR377" s="52">
        <v>511</v>
      </c>
      <c r="DS377" s="52">
        <v>403</v>
      </c>
      <c r="DT377" s="52">
        <v>299</v>
      </c>
      <c r="DU377" s="52">
        <v>443</v>
      </c>
      <c r="DV377" s="52">
        <v>432</v>
      </c>
      <c r="DW377" s="52">
        <v>545</v>
      </c>
      <c r="DX377" s="52">
        <v>541</v>
      </c>
      <c r="DY377" s="52">
        <v>634</v>
      </c>
      <c r="DZ377" s="52">
        <v>529</v>
      </c>
      <c r="EA377" s="52">
        <v>552</v>
      </c>
      <c r="EB377" s="52">
        <v>583</v>
      </c>
      <c r="EC377" s="52">
        <v>584</v>
      </c>
      <c r="ED377" s="52">
        <v>576</v>
      </c>
      <c r="EE377" s="52">
        <v>610</v>
      </c>
      <c r="EF377" s="52">
        <v>568</v>
      </c>
      <c r="EG377" s="52">
        <v>560</v>
      </c>
      <c r="EH377" s="52">
        <v>582</v>
      </c>
      <c r="EI377" s="52">
        <v>628</v>
      </c>
      <c r="EJ377" s="52">
        <v>533</v>
      </c>
      <c r="EK377" s="52">
        <v>598</v>
      </c>
      <c r="EL377" s="52">
        <v>561</v>
      </c>
      <c r="EM377" s="52">
        <v>520</v>
      </c>
      <c r="EN377" s="52">
        <v>643</v>
      </c>
      <c r="EO377" s="52">
        <v>558</v>
      </c>
      <c r="EP377" s="52">
        <v>551</v>
      </c>
      <c r="EQ377" s="52">
        <v>563</v>
      </c>
      <c r="ER377" s="52">
        <v>568</v>
      </c>
      <c r="ES377" s="52">
        <v>601</v>
      </c>
      <c r="ET377" s="52">
        <v>588</v>
      </c>
      <c r="EU377" s="52">
        <v>684</v>
      </c>
      <c r="EV377" s="52">
        <v>707</v>
      </c>
      <c r="EW377" s="52">
        <v>826</v>
      </c>
      <c r="EX377" s="52">
        <v>762</v>
      </c>
      <c r="EY377" s="52">
        <v>748</v>
      </c>
      <c r="EZ377" s="52">
        <v>793</v>
      </c>
      <c r="FA377" s="52">
        <v>873</v>
      </c>
      <c r="FB377" s="52">
        <v>781</v>
      </c>
      <c r="FC377" s="52">
        <v>845</v>
      </c>
      <c r="FD377" s="52">
        <v>855</v>
      </c>
      <c r="FE377" s="52">
        <v>751</v>
      </c>
      <c r="FF377" s="52">
        <v>730</v>
      </c>
      <c r="FG377" s="52">
        <v>718</v>
      </c>
      <c r="FH377" s="52">
        <v>757</v>
      </c>
      <c r="FI377" s="52">
        <v>773</v>
      </c>
      <c r="FJ377" s="52">
        <v>750</v>
      </c>
      <c r="FK377" s="52">
        <v>647</v>
      </c>
      <c r="FL377" s="52">
        <v>706</v>
      </c>
      <c r="FM377" s="52">
        <v>667</v>
      </c>
      <c r="FN377" s="52">
        <v>731</v>
      </c>
      <c r="FO377" s="52">
        <v>611</v>
      </c>
      <c r="FP377" s="52">
        <v>676</v>
      </c>
      <c r="FQ377" s="52">
        <v>681</v>
      </c>
      <c r="FR377" s="52">
        <v>682</v>
      </c>
      <c r="FS377" s="52">
        <v>748</v>
      </c>
      <c r="FT377" s="52">
        <v>745</v>
      </c>
      <c r="FU377" s="52">
        <v>796</v>
      </c>
      <c r="FV377" s="52">
        <v>688</v>
      </c>
      <c r="FW377" s="52">
        <v>657</v>
      </c>
      <c r="FX377" s="52">
        <v>666</v>
      </c>
      <c r="FY377" s="52">
        <v>592</v>
      </c>
      <c r="FZ377" s="52">
        <v>494</v>
      </c>
      <c r="GA377" s="52">
        <v>454</v>
      </c>
      <c r="GB377" s="52">
        <v>423</v>
      </c>
      <c r="GC377" s="52">
        <v>433</v>
      </c>
      <c r="GD377" s="52">
        <v>402</v>
      </c>
      <c r="GE377" s="52">
        <v>358</v>
      </c>
      <c r="GF377" s="52">
        <v>314</v>
      </c>
      <c r="GG377" s="52">
        <v>313</v>
      </c>
      <c r="GH377" s="52">
        <v>227</v>
      </c>
      <c r="GI377" s="52">
        <v>235</v>
      </c>
      <c r="GJ377" s="52">
        <v>193</v>
      </c>
      <c r="GK377" s="52">
        <v>179</v>
      </c>
      <c r="GL377" s="53">
        <v>554</v>
      </c>
    </row>
    <row r="378" spans="1:194" s="1" customFormat="1" hidden="1" x14ac:dyDescent="0.25">
      <c r="A378" s="31" t="s">
        <v>247</v>
      </c>
      <c r="B378" s="1" t="s">
        <v>609</v>
      </c>
      <c r="C378" s="30" t="str">
        <f t="shared" si="114"/>
        <v>LA England - North East Lincolnshire</v>
      </c>
      <c r="D378" s="51">
        <f t="shared" si="105"/>
        <v>60580</v>
      </c>
      <c r="E378" s="51">
        <f t="shared" si="106"/>
        <v>64324</v>
      </c>
      <c r="F378" s="52">
        <f t="shared" si="107"/>
        <v>159364</v>
      </c>
      <c r="G378" s="52">
        <f t="shared" si="108"/>
        <v>78063</v>
      </c>
      <c r="H378" s="53">
        <f t="shared" si="109"/>
        <v>81301</v>
      </c>
      <c r="I378" s="53">
        <f t="shared" si="110"/>
        <v>60580</v>
      </c>
      <c r="J378" s="53">
        <f t="shared" si="111"/>
        <v>64324</v>
      </c>
      <c r="K378" s="50">
        <f t="shared" si="112"/>
        <v>17483</v>
      </c>
      <c r="L378" s="51">
        <f t="shared" si="113"/>
        <v>16977</v>
      </c>
      <c r="M378" s="52">
        <v>873</v>
      </c>
      <c r="N378" s="52">
        <v>807</v>
      </c>
      <c r="O378" s="52">
        <v>916</v>
      </c>
      <c r="P378" s="52">
        <v>981</v>
      </c>
      <c r="Q378" s="52">
        <v>977</v>
      </c>
      <c r="R378" s="52">
        <v>1009</v>
      </c>
      <c r="S378" s="52">
        <v>970</v>
      </c>
      <c r="T378" s="52">
        <v>1006</v>
      </c>
      <c r="U378" s="52">
        <v>1009</v>
      </c>
      <c r="V378" s="52">
        <v>1069</v>
      </c>
      <c r="W378" s="52">
        <v>1043</v>
      </c>
      <c r="X378" s="52">
        <v>1016</v>
      </c>
      <c r="Y378" s="52">
        <v>1029</v>
      </c>
      <c r="Z378" s="52">
        <v>1040</v>
      </c>
      <c r="AA378" s="52">
        <v>1059</v>
      </c>
      <c r="AB378" s="52">
        <v>967</v>
      </c>
      <c r="AC378" s="52">
        <v>886</v>
      </c>
      <c r="AD378" s="52">
        <v>826</v>
      </c>
      <c r="AE378" s="52">
        <v>866</v>
      </c>
      <c r="AF378" s="52">
        <v>690</v>
      </c>
      <c r="AG378" s="52">
        <v>738</v>
      </c>
      <c r="AH378" s="52">
        <v>813</v>
      </c>
      <c r="AI378" s="52">
        <v>785</v>
      </c>
      <c r="AJ378" s="52">
        <v>851</v>
      </c>
      <c r="AK378" s="52">
        <v>931</v>
      </c>
      <c r="AL378" s="52">
        <v>867</v>
      </c>
      <c r="AM378" s="52">
        <v>941</v>
      </c>
      <c r="AN378" s="52">
        <v>967</v>
      </c>
      <c r="AO378" s="52">
        <v>1056</v>
      </c>
      <c r="AP378" s="52">
        <v>1065</v>
      </c>
      <c r="AQ378" s="52">
        <v>991</v>
      </c>
      <c r="AR378" s="52">
        <v>1070</v>
      </c>
      <c r="AS378" s="52">
        <v>1121</v>
      </c>
      <c r="AT378" s="52">
        <v>1000</v>
      </c>
      <c r="AU378" s="52">
        <v>1049</v>
      </c>
      <c r="AV378" s="52">
        <v>928</v>
      </c>
      <c r="AW378" s="52">
        <v>827</v>
      </c>
      <c r="AX378" s="52">
        <v>863</v>
      </c>
      <c r="AY378" s="52">
        <v>907</v>
      </c>
      <c r="AZ378" s="52">
        <v>914</v>
      </c>
      <c r="BA378" s="52">
        <v>854</v>
      </c>
      <c r="BB378" s="52">
        <v>901</v>
      </c>
      <c r="BC378" s="52">
        <v>792</v>
      </c>
      <c r="BD378" s="52">
        <v>746</v>
      </c>
      <c r="BE378" s="52">
        <v>865</v>
      </c>
      <c r="BF378" s="52">
        <v>892</v>
      </c>
      <c r="BG378" s="52">
        <v>896</v>
      </c>
      <c r="BH378" s="52">
        <v>993</v>
      </c>
      <c r="BI378" s="52">
        <v>1041</v>
      </c>
      <c r="BJ378" s="52">
        <v>1106</v>
      </c>
      <c r="BK378" s="52">
        <v>1053</v>
      </c>
      <c r="BL378" s="52">
        <v>1052</v>
      </c>
      <c r="BM378" s="52">
        <v>1038</v>
      </c>
      <c r="BN378" s="52">
        <v>1116</v>
      </c>
      <c r="BO378" s="52">
        <v>1090</v>
      </c>
      <c r="BP378" s="52">
        <v>1140</v>
      </c>
      <c r="BQ378" s="52">
        <v>1165</v>
      </c>
      <c r="BR378" s="52">
        <v>1129</v>
      </c>
      <c r="BS378" s="52">
        <v>1154</v>
      </c>
      <c r="BT378" s="52">
        <v>1119</v>
      </c>
      <c r="BU378" s="52">
        <v>1083</v>
      </c>
      <c r="BV378" s="52">
        <v>972</v>
      </c>
      <c r="BW378" s="52">
        <v>1013</v>
      </c>
      <c r="BX378" s="52">
        <v>941</v>
      </c>
      <c r="BY378" s="52">
        <v>934</v>
      </c>
      <c r="BZ378" s="52">
        <v>915</v>
      </c>
      <c r="CA378" s="52">
        <v>906</v>
      </c>
      <c r="CB378" s="52">
        <v>872</v>
      </c>
      <c r="CC378" s="52">
        <v>833</v>
      </c>
      <c r="CD378" s="52">
        <v>837</v>
      </c>
      <c r="CE378" s="52">
        <v>810</v>
      </c>
      <c r="CF378" s="52">
        <v>852</v>
      </c>
      <c r="CG378" s="52">
        <v>895</v>
      </c>
      <c r="CH378" s="52">
        <v>1001</v>
      </c>
      <c r="CI378" s="52">
        <v>704</v>
      </c>
      <c r="CJ378" s="52">
        <v>670</v>
      </c>
      <c r="CK378" s="52">
        <v>640</v>
      </c>
      <c r="CL378" s="52">
        <v>581</v>
      </c>
      <c r="CM378" s="52">
        <v>536</v>
      </c>
      <c r="CN378" s="52">
        <v>496</v>
      </c>
      <c r="CO378" s="52">
        <v>442</v>
      </c>
      <c r="CP378" s="52">
        <v>403</v>
      </c>
      <c r="CQ378" s="52">
        <v>400</v>
      </c>
      <c r="CR378" s="52">
        <v>421</v>
      </c>
      <c r="CS378" s="52">
        <v>298</v>
      </c>
      <c r="CT378" s="52">
        <v>358</v>
      </c>
      <c r="CU378" s="52">
        <v>290</v>
      </c>
      <c r="CV378" s="52">
        <v>241</v>
      </c>
      <c r="CW378" s="52">
        <v>181</v>
      </c>
      <c r="CX378" s="52">
        <v>165</v>
      </c>
      <c r="CY378" s="52">
        <v>508</v>
      </c>
      <c r="CZ378" s="52">
        <v>788</v>
      </c>
      <c r="DA378" s="52">
        <v>815</v>
      </c>
      <c r="DB378" s="52">
        <v>870</v>
      </c>
      <c r="DC378" s="52">
        <v>910</v>
      </c>
      <c r="DD378" s="52">
        <v>926</v>
      </c>
      <c r="DE378" s="52">
        <v>986</v>
      </c>
      <c r="DF378" s="52">
        <v>994</v>
      </c>
      <c r="DG378" s="52">
        <v>998</v>
      </c>
      <c r="DH378" s="52">
        <v>1085</v>
      </c>
      <c r="DI378" s="52">
        <v>996</v>
      </c>
      <c r="DJ378" s="52">
        <v>1053</v>
      </c>
      <c r="DK378" s="52">
        <v>1027</v>
      </c>
      <c r="DL378" s="52">
        <v>929</v>
      </c>
      <c r="DM378" s="52">
        <v>915</v>
      </c>
      <c r="DN378" s="52">
        <v>928</v>
      </c>
      <c r="DO378" s="52">
        <v>985</v>
      </c>
      <c r="DP378" s="52">
        <v>860</v>
      </c>
      <c r="DQ378" s="52">
        <v>912</v>
      </c>
      <c r="DR378" s="52">
        <v>843</v>
      </c>
      <c r="DS378" s="52">
        <v>677</v>
      </c>
      <c r="DT378" s="52">
        <v>595</v>
      </c>
      <c r="DU378" s="52">
        <v>700</v>
      </c>
      <c r="DV378" s="52">
        <v>750</v>
      </c>
      <c r="DW378" s="52">
        <v>868</v>
      </c>
      <c r="DX378" s="52">
        <v>837</v>
      </c>
      <c r="DY378" s="52">
        <v>771</v>
      </c>
      <c r="DZ378" s="52">
        <v>965</v>
      </c>
      <c r="EA378" s="52">
        <v>921</v>
      </c>
      <c r="EB378" s="52">
        <v>1040</v>
      </c>
      <c r="EC378" s="52">
        <v>1045</v>
      </c>
      <c r="ED378" s="52">
        <v>1045</v>
      </c>
      <c r="EE378" s="52">
        <v>1102</v>
      </c>
      <c r="EF378" s="52">
        <v>1144</v>
      </c>
      <c r="EG378" s="52">
        <v>1039</v>
      </c>
      <c r="EH378" s="52">
        <v>1066</v>
      </c>
      <c r="EI378" s="52">
        <v>1003</v>
      </c>
      <c r="EJ378" s="52">
        <v>1044</v>
      </c>
      <c r="EK378" s="52">
        <v>982</v>
      </c>
      <c r="EL378" s="52">
        <v>977</v>
      </c>
      <c r="EM378" s="52">
        <v>969</v>
      </c>
      <c r="EN378" s="52">
        <v>909</v>
      </c>
      <c r="EO378" s="52">
        <v>847</v>
      </c>
      <c r="EP378" s="52">
        <v>808</v>
      </c>
      <c r="EQ378" s="52">
        <v>808</v>
      </c>
      <c r="ER378" s="52">
        <v>833</v>
      </c>
      <c r="ES378" s="52">
        <v>876</v>
      </c>
      <c r="ET378" s="52">
        <v>917</v>
      </c>
      <c r="EU378" s="52">
        <v>954</v>
      </c>
      <c r="EV378" s="52">
        <v>1131</v>
      </c>
      <c r="EW378" s="52">
        <v>1154</v>
      </c>
      <c r="EX378" s="52">
        <v>1044</v>
      </c>
      <c r="EY378" s="52">
        <v>1213</v>
      </c>
      <c r="EZ378" s="52">
        <v>1148</v>
      </c>
      <c r="FA378" s="52">
        <v>1141</v>
      </c>
      <c r="FB378" s="52">
        <v>1216</v>
      </c>
      <c r="FC378" s="52">
        <v>1166</v>
      </c>
      <c r="FD378" s="52">
        <v>1153</v>
      </c>
      <c r="FE378" s="52">
        <v>1253</v>
      </c>
      <c r="FF378" s="52">
        <v>1161</v>
      </c>
      <c r="FG378" s="52">
        <v>1108</v>
      </c>
      <c r="FH378" s="52">
        <v>1048</v>
      </c>
      <c r="FI378" s="52">
        <v>1091</v>
      </c>
      <c r="FJ378" s="52">
        <v>1051</v>
      </c>
      <c r="FK378" s="52">
        <v>934</v>
      </c>
      <c r="FL378" s="52">
        <v>974</v>
      </c>
      <c r="FM378" s="52">
        <v>901</v>
      </c>
      <c r="FN378" s="52">
        <v>935</v>
      </c>
      <c r="FO378" s="52">
        <v>876</v>
      </c>
      <c r="FP378" s="52">
        <v>898</v>
      </c>
      <c r="FQ378" s="52">
        <v>880</v>
      </c>
      <c r="FR378" s="52">
        <v>887</v>
      </c>
      <c r="FS378" s="52">
        <v>886</v>
      </c>
      <c r="FT378" s="52">
        <v>953</v>
      </c>
      <c r="FU378" s="52">
        <v>1070</v>
      </c>
      <c r="FV378" s="52">
        <v>815</v>
      </c>
      <c r="FW378" s="52">
        <v>746</v>
      </c>
      <c r="FX378" s="52">
        <v>730</v>
      </c>
      <c r="FY378" s="52">
        <v>669</v>
      </c>
      <c r="FZ378" s="52">
        <v>569</v>
      </c>
      <c r="GA378" s="52">
        <v>582</v>
      </c>
      <c r="GB378" s="52">
        <v>619</v>
      </c>
      <c r="GC378" s="52">
        <v>595</v>
      </c>
      <c r="GD378" s="52">
        <v>562</v>
      </c>
      <c r="GE378" s="52">
        <v>517</v>
      </c>
      <c r="GF378" s="52">
        <v>467</v>
      </c>
      <c r="GG378" s="52">
        <v>434</v>
      </c>
      <c r="GH378" s="52">
        <v>379</v>
      </c>
      <c r="GI378" s="52">
        <v>334</v>
      </c>
      <c r="GJ378" s="52">
        <v>310</v>
      </c>
      <c r="GK378" s="52">
        <v>280</v>
      </c>
      <c r="GL378" s="53">
        <v>1109</v>
      </c>
    </row>
    <row r="379" spans="1:194" s="1" customFormat="1" hidden="1" x14ac:dyDescent="0.25">
      <c r="A379" s="31" t="s">
        <v>247</v>
      </c>
      <c r="B379" s="1" t="s">
        <v>610</v>
      </c>
      <c r="C379" s="30" t="str">
        <f t="shared" si="114"/>
        <v>LA England - North Hertfordshire</v>
      </c>
      <c r="D379" s="51">
        <f t="shared" si="105"/>
        <v>50502</v>
      </c>
      <c r="E379" s="51">
        <f t="shared" si="106"/>
        <v>53826</v>
      </c>
      <c r="F379" s="52">
        <f t="shared" si="107"/>
        <v>133463</v>
      </c>
      <c r="G379" s="52">
        <f t="shared" si="108"/>
        <v>65392</v>
      </c>
      <c r="H379" s="53">
        <f t="shared" si="109"/>
        <v>68071</v>
      </c>
      <c r="I379" s="53">
        <f t="shared" si="110"/>
        <v>50502</v>
      </c>
      <c r="J379" s="53">
        <f t="shared" si="111"/>
        <v>53826</v>
      </c>
      <c r="K379" s="50">
        <f t="shared" si="112"/>
        <v>14890</v>
      </c>
      <c r="L379" s="51">
        <f t="shared" si="113"/>
        <v>14245</v>
      </c>
      <c r="M379" s="52">
        <v>756</v>
      </c>
      <c r="N379" s="52">
        <v>730</v>
      </c>
      <c r="O379" s="52">
        <v>797</v>
      </c>
      <c r="P379" s="52">
        <v>823</v>
      </c>
      <c r="Q379" s="52">
        <v>866</v>
      </c>
      <c r="R379" s="52">
        <v>799</v>
      </c>
      <c r="S379" s="52">
        <v>868</v>
      </c>
      <c r="T379" s="52">
        <v>931</v>
      </c>
      <c r="U379" s="52">
        <v>943</v>
      </c>
      <c r="V379" s="52">
        <v>827</v>
      </c>
      <c r="W379" s="52">
        <v>934</v>
      </c>
      <c r="X379" s="52">
        <v>885</v>
      </c>
      <c r="Y379" s="52">
        <v>847</v>
      </c>
      <c r="Z379" s="52">
        <v>810</v>
      </c>
      <c r="AA379" s="52">
        <v>745</v>
      </c>
      <c r="AB379" s="52">
        <v>782</v>
      </c>
      <c r="AC379" s="52">
        <v>812</v>
      </c>
      <c r="AD379" s="52">
        <v>735</v>
      </c>
      <c r="AE379" s="52">
        <v>655</v>
      </c>
      <c r="AF379" s="52">
        <v>524</v>
      </c>
      <c r="AG379" s="52">
        <v>448</v>
      </c>
      <c r="AH379" s="52">
        <v>504</v>
      </c>
      <c r="AI379" s="52">
        <v>571</v>
      </c>
      <c r="AJ379" s="52">
        <v>687</v>
      </c>
      <c r="AK379" s="52">
        <v>713</v>
      </c>
      <c r="AL379" s="52">
        <v>698</v>
      </c>
      <c r="AM379" s="52">
        <v>737</v>
      </c>
      <c r="AN379" s="52">
        <v>710</v>
      </c>
      <c r="AO379" s="52">
        <v>755</v>
      </c>
      <c r="AP379" s="52">
        <v>786</v>
      </c>
      <c r="AQ379" s="52">
        <v>790</v>
      </c>
      <c r="AR379" s="52">
        <v>773</v>
      </c>
      <c r="AS379" s="52">
        <v>819</v>
      </c>
      <c r="AT379" s="52">
        <v>840</v>
      </c>
      <c r="AU379" s="52">
        <v>805</v>
      </c>
      <c r="AV379" s="52">
        <v>818</v>
      </c>
      <c r="AW379" s="52">
        <v>862</v>
      </c>
      <c r="AX379" s="52">
        <v>817</v>
      </c>
      <c r="AY379" s="52">
        <v>952</v>
      </c>
      <c r="AZ379" s="52">
        <v>905</v>
      </c>
      <c r="BA379" s="52">
        <v>1001</v>
      </c>
      <c r="BB379" s="52">
        <v>937</v>
      </c>
      <c r="BC379" s="52">
        <v>920</v>
      </c>
      <c r="BD379" s="52">
        <v>907</v>
      </c>
      <c r="BE379" s="52">
        <v>895</v>
      </c>
      <c r="BF379" s="52">
        <v>965</v>
      </c>
      <c r="BG379" s="52">
        <v>949</v>
      </c>
      <c r="BH379" s="52">
        <v>989</v>
      </c>
      <c r="BI379" s="52">
        <v>991</v>
      </c>
      <c r="BJ379" s="52">
        <v>917</v>
      </c>
      <c r="BK379" s="52">
        <v>979</v>
      </c>
      <c r="BL379" s="52">
        <v>922</v>
      </c>
      <c r="BM379" s="52">
        <v>960</v>
      </c>
      <c r="BN379" s="52">
        <v>977</v>
      </c>
      <c r="BO379" s="52">
        <v>964</v>
      </c>
      <c r="BP379" s="52">
        <v>1002</v>
      </c>
      <c r="BQ379" s="52">
        <v>930</v>
      </c>
      <c r="BR379" s="52">
        <v>937</v>
      </c>
      <c r="BS379" s="52">
        <v>884</v>
      </c>
      <c r="BT379" s="52">
        <v>896</v>
      </c>
      <c r="BU379" s="52">
        <v>821</v>
      </c>
      <c r="BV379" s="52">
        <v>792</v>
      </c>
      <c r="BW379" s="52">
        <v>760</v>
      </c>
      <c r="BX379" s="52">
        <v>712</v>
      </c>
      <c r="BY379" s="52">
        <v>667</v>
      </c>
      <c r="BZ379" s="52">
        <v>619</v>
      </c>
      <c r="CA379" s="52">
        <v>656</v>
      </c>
      <c r="CB379" s="52">
        <v>632</v>
      </c>
      <c r="CC379" s="52">
        <v>610</v>
      </c>
      <c r="CD379" s="52">
        <v>594</v>
      </c>
      <c r="CE379" s="52">
        <v>664</v>
      </c>
      <c r="CF379" s="52">
        <v>602</v>
      </c>
      <c r="CG379" s="52">
        <v>649</v>
      </c>
      <c r="CH379" s="52">
        <v>704</v>
      </c>
      <c r="CI379" s="52">
        <v>540</v>
      </c>
      <c r="CJ379" s="52">
        <v>540</v>
      </c>
      <c r="CK379" s="52">
        <v>513</v>
      </c>
      <c r="CL379" s="52">
        <v>479</v>
      </c>
      <c r="CM379" s="52">
        <v>423</v>
      </c>
      <c r="CN379" s="52">
        <v>365</v>
      </c>
      <c r="CO379" s="52">
        <v>338</v>
      </c>
      <c r="CP379" s="52">
        <v>331</v>
      </c>
      <c r="CQ379" s="52">
        <v>340</v>
      </c>
      <c r="CR379" s="52">
        <v>325</v>
      </c>
      <c r="CS379" s="52">
        <v>275</v>
      </c>
      <c r="CT379" s="52">
        <v>291</v>
      </c>
      <c r="CU379" s="52">
        <v>231</v>
      </c>
      <c r="CV379" s="52">
        <v>193</v>
      </c>
      <c r="CW379" s="52">
        <v>171</v>
      </c>
      <c r="CX379" s="52">
        <v>131</v>
      </c>
      <c r="CY379" s="52">
        <v>443</v>
      </c>
      <c r="CZ379" s="52">
        <v>714</v>
      </c>
      <c r="DA379" s="52">
        <v>702</v>
      </c>
      <c r="DB379" s="52">
        <v>797</v>
      </c>
      <c r="DC379" s="52">
        <v>749</v>
      </c>
      <c r="DD379" s="52">
        <v>777</v>
      </c>
      <c r="DE379" s="52">
        <v>792</v>
      </c>
      <c r="DF379" s="52">
        <v>826</v>
      </c>
      <c r="DG379" s="52">
        <v>814</v>
      </c>
      <c r="DH379" s="52">
        <v>883</v>
      </c>
      <c r="DI379" s="52">
        <v>860</v>
      </c>
      <c r="DJ379" s="52">
        <v>875</v>
      </c>
      <c r="DK379" s="52">
        <v>871</v>
      </c>
      <c r="DL379" s="52">
        <v>825</v>
      </c>
      <c r="DM379" s="52">
        <v>795</v>
      </c>
      <c r="DN379" s="52">
        <v>786</v>
      </c>
      <c r="DO379" s="52">
        <v>753</v>
      </c>
      <c r="DP379" s="52">
        <v>737</v>
      </c>
      <c r="DQ379" s="52">
        <v>689</v>
      </c>
      <c r="DR379" s="52">
        <v>643</v>
      </c>
      <c r="DS379" s="52">
        <v>420</v>
      </c>
      <c r="DT379" s="52">
        <v>387</v>
      </c>
      <c r="DU379" s="52">
        <v>472</v>
      </c>
      <c r="DV379" s="52">
        <v>525</v>
      </c>
      <c r="DW379" s="52">
        <v>687</v>
      </c>
      <c r="DX379" s="52">
        <v>678</v>
      </c>
      <c r="DY379" s="52">
        <v>703</v>
      </c>
      <c r="DZ379" s="52">
        <v>688</v>
      </c>
      <c r="EA379" s="52">
        <v>658</v>
      </c>
      <c r="EB379" s="52">
        <v>738</v>
      </c>
      <c r="EC379" s="52">
        <v>803</v>
      </c>
      <c r="ED379" s="52">
        <v>812</v>
      </c>
      <c r="EE379" s="52">
        <v>780</v>
      </c>
      <c r="EF379" s="52">
        <v>846</v>
      </c>
      <c r="EG379" s="52">
        <v>885</v>
      </c>
      <c r="EH379" s="52">
        <v>920</v>
      </c>
      <c r="EI379" s="52">
        <v>865</v>
      </c>
      <c r="EJ379" s="52">
        <v>978</v>
      </c>
      <c r="EK379" s="52">
        <v>956</v>
      </c>
      <c r="EL379" s="52">
        <v>1021</v>
      </c>
      <c r="EM379" s="52">
        <v>1060</v>
      </c>
      <c r="EN379" s="52">
        <v>1123</v>
      </c>
      <c r="EO379" s="52">
        <v>963</v>
      </c>
      <c r="EP379" s="52">
        <v>922</v>
      </c>
      <c r="EQ379" s="52">
        <v>910</v>
      </c>
      <c r="ER379" s="52">
        <v>933</v>
      </c>
      <c r="ES379" s="52">
        <v>972</v>
      </c>
      <c r="ET379" s="52">
        <v>964</v>
      </c>
      <c r="EU379" s="52">
        <v>949</v>
      </c>
      <c r="EV379" s="52">
        <v>1048</v>
      </c>
      <c r="EW379" s="52">
        <v>1069</v>
      </c>
      <c r="EX379" s="52">
        <v>887</v>
      </c>
      <c r="EY379" s="52">
        <v>986</v>
      </c>
      <c r="EZ379" s="52">
        <v>937</v>
      </c>
      <c r="FA379" s="52">
        <v>1031</v>
      </c>
      <c r="FB379" s="52">
        <v>1014</v>
      </c>
      <c r="FC379" s="52">
        <v>1073</v>
      </c>
      <c r="FD379" s="52">
        <v>940</v>
      </c>
      <c r="FE379" s="52">
        <v>900</v>
      </c>
      <c r="FF379" s="52">
        <v>893</v>
      </c>
      <c r="FG379" s="52">
        <v>815</v>
      </c>
      <c r="FH379" s="52">
        <v>827</v>
      </c>
      <c r="FI379" s="52">
        <v>750</v>
      </c>
      <c r="FJ379" s="52">
        <v>728</v>
      </c>
      <c r="FK379" s="52">
        <v>766</v>
      </c>
      <c r="FL379" s="52">
        <v>704</v>
      </c>
      <c r="FM379" s="52">
        <v>705</v>
      </c>
      <c r="FN379" s="52">
        <v>681</v>
      </c>
      <c r="FO379" s="52">
        <v>686</v>
      </c>
      <c r="FP379" s="52">
        <v>617</v>
      </c>
      <c r="FQ379" s="52">
        <v>652</v>
      </c>
      <c r="FR379" s="52">
        <v>716</v>
      </c>
      <c r="FS379" s="52">
        <v>754</v>
      </c>
      <c r="FT379" s="52">
        <v>717</v>
      </c>
      <c r="FU379" s="52">
        <v>813</v>
      </c>
      <c r="FV379" s="52">
        <v>595</v>
      </c>
      <c r="FW379" s="52">
        <v>571</v>
      </c>
      <c r="FX379" s="52">
        <v>590</v>
      </c>
      <c r="FY379" s="52">
        <v>570</v>
      </c>
      <c r="FZ379" s="52">
        <v>497</v>
      </c>
      <c r="GA379" s="52">
        <v>391</v>
      </c>
      <c r="GB379" s="52">
        <v>472</v>
      </c>
      <c r="GC379" s="52">
        <v>425</v>
      </c>
      <c r="GD379" s="52">
        <v>429</v>
      </c>
      <c r="GE379" s="52">
        <v>429</v>
      </c>
      <c r="GF379" s="52">
        <v>364</v>
      </c>
      <c r="GG379" s="52">
        <v>375</v>
      </c>
      <c r="GH379" s="52">
        <v>324</v>
      </c>
      <c r="GI379" s="52">
        <v>303</v>
      </c>
      <c r="GJ379" s="52">
        <v>296</v>
      </c>
      <c r="GK379" s="52">
        <v>253</v>
      </c>
      <c r="GL379" s="53">
        <v>972</v>
      </c>
    </row>
    <row r="380" spans="1:194" s="1" customFormat="1" hidden="1" x14ac:dyDescent="0.25">
      <c r="A380" s="31" t="s">
        <v>247</v>
      </c>
      <c r="B380" s="1" t="s">
        <v>611</v>
      </c>
      <c r="C380" s="30" t="str">
        <f t="shared" si="114"/>
        <v>LA England - North Kesteven</v>
      </c>
      <c r="D380" s="51">
        <f t="shared" si="105"/>
        <v>46093</v>
      </c>
      <c r="E380" s="51">
        <f t="shared" si="106"/>
        <v>49040</v>
      </c>
      <c r="F380" s="52">
        <f t="shared" si="107"/>
        <v>118149</v>
      </c>
      <c r="G380" s="52">
        <f t="shared" si="108"/>
        <v>57612</v>
      </c>
      <c r="H380" s="53">
        <f t="shared" si="109"/>
        <v>60537</v>
      </c>
      <c r="I380" s="53">
        <f t="shared" si="110"/>
        <v>46093</v>
      </c>
      <c r="J380" s="53">
        <f t="shared" si="111"/>
        <v>49040</v>
      </c>
      <c r="K380" s="50">
        <f t="shared" si="112"/>
        <v>11519</v>
      </c>
      <c r="L380" s="51">
        <f t="shared" si="113"/>
        <v>11497</v>
      </c>
      <c r="M380" s="52">
        <v>464</v>
      </c>
      <c r="N380" s="52">
        <v>514</v>
      </c>
      <c r="O380" s="52">
        <v>532</v>
      </c>
      <c r="P380" s="52">
        <v>651</v>
      </c>
      <c r="Q380" s="52">
        <v>686</v>
      </c>
      <c r="R380" s="52">
        <v>675</v>
      </c>
      <c r="S380" s="52">
        <v>672</v>
      </c>
      <c r="T380" s="52">
        <v>646</v>
      </c>
      <c r="U380" s="52">
        <v>753</v>
      </c>
      <c r="V380" s="52">
        <v>724</v>
      </c>
      <c r="W380" s="52">
        <v>658</v>
      </c>
      <c r="X380" s="52">
        <v>702</v>
      </c>
      <c r="Y380" s="52">
        <v>634</v>
      </c>
      <c r="Z380" s="52">
        <v>643</v>
      </c>
      <c r="AA380" s="52">
        <v>661</v>
      </c>
      <c r="AB380" s="52">
        <v>689</v>
      </c>
      <c r="AC380" s="52">
        <v>620</v>
      </c>
      <c r="AD380" s="52">
        <v>595</v>
      </c>
      <c r="AE380" s="52">
        <v>551</v>
      </c>
      <c r="AF380" s="52">
        <v>420</v>
      </c>
      <c r="AG380" s="52">
        <v>464</v>
      </c>
      <c r="AH380" s="52">
        <v>480</v>
      </c>
      <c r="AI380" s="52">
        <v>500</v>
      </c>
      <c r="AJ380" s="52">
        <v>618</v>
      </c>
      <c r="AK380" s="52">
        <v>652</v>
      </c>
      <c r="AL380" s="52">
        <v>648</v>
      </c>
      <c r="AM380" s="52">
        <v>627</v>
      </c>
      <c r="AN380" s="52">
        <v>614</v>
      </c>
      <c r="AO380" s="52">
        <v>686</v>
      </c>
      <c r="AP380" s="52">
        <v>712</v>
      </c>
      <c r="AQ380" s="52">
        <v>716</v>
      </c>
      <c r="AR380" s="52">
        <v>659</v>
      </c>
      <c r="AS380" s="52">
        <v>754</v>
      </c>
      <c r="AT380" s="52">
        <v>695</v>
      </c>
      <c r="AU380" s="52">
        <v>629</v>
      </c>
      <c r="AV380" s="52">
        <v>675</v>
      </c>
      <c r="AW380" s="52">
        <v>696</v>
      </c>
      <c r="AX380" s="52">
        <v>711</v>
      </c>
      <c r="AY380" s="52">
        <v>685</v>
      </c>
      <c r="AZ380" s="52">
        <v>642</v>
      </c>
      <c r="BA380" s="52">
        <v>717</v>
      </c>
      <c r="BB380" s="52">
        <v>734</v>
      </c>
      <c r="BC380" s="52">
        <v>594</v>
      </c>
      <c r="BD380" s="52">
        <v>586</v>
      </c>
      <c r="BE380" s="52">
        <v>615</v>
      </c>
      <c r="BF380" s="52">
        <v>628</v>
      </c>
      <c r="BG380" s="52">
        <v>679</v>
      </c>
      <c r="BH380" s="52">
        <v>717</v>
      </c>
      <c r="BI380" s="52">
        <v>870</v>
      </c>
      <c r="BJ380" s="52">
        <v>822</v>
      </c>
      <c r="BK380" s="52">
        <v>783</v>
      </c>
      <c r="BL380" s="52">
        <v>840</v>
      </c>
      <c r="BM380" s="52">
        <v>912</v>
      </c>
      <c r="BN380" s="52">
        <v>902</v>
      </c>
      <c r="BO380" s="52">
        <v>845</v>
      </c>
      <c r="BP380" s="52">
        <v>847</v>
      </c>
      <c r="BQ380" s="52">
        <v>941</v>
      </c>
      <c r="BR380" s="52">
        <v>900</v>
      </c>
      <c r="BS380" s="52">
        <v>873</v>
      </c>
      <c r="BT380" s="52">
        <v>773</v>
      </c>
      <c r="BU380" s="52">
        <v>787</v>
      </c>
      <c r="BV380" s="52">
        <v>671</v>
      </c>
      <c r="BW380" s="52">
        <v>729</v>
      </c>
      <c r="BX380" s="52">
        <v>734</v>
      </c>
      <c r="BY380" s="52">
        <v>646</v>
      </c>
      <c r="BZ380" s="52">
        <v>676</v>
      </c>
      <c r="CA380" s="52">
        <v>664</v>
      </c>
      <c r="CB380" s="52">
        <v>664</v>
      </c>
      <c r="CC380" s="52">
        <v>678</v>
      </c>
      <c r="CD380" s="52">
        <v>668</v>
      </c>
      <c r="CE380" s="52">
        <v>695</v>
      </c>
      <c r="CF380" s="52">
        <v>707</v>
      </c>
      <c r="CG380" s="52">
        <v>763</v>
      </c>
      <c r="CH380" s="52">
        <v>873</v>
      </c>
      <c r="CI380" s="52">
        <v>679</v>
      </c>
      <c r="CJ380" s="52">
        <v>653</v>
      </c>
      <c r="CK380" s="52">
        <v>640</v>
      </c>
      <c r="CL380" s="52">
        <v>551</v>
      </c>
      <c r="CM380" s="52">
        <v>520</v>
      </c>
      <c r="CN380" s="52">
        <v>427</v>
      </c>
      <c r="CO380" s="52">
        <v>446</v>
      </c>
      <c r="CP380" s="52">
        <v>442</v>
      </c>
      <c r="CQ380" s="52">
        <v>429</v>
      </c>
      <c r="CR380" s="52">
        <v>340</v>
      </c>
      <c r="CS380" s="52">
        <v>289</v>
      </c>
      <c r="CT380" s="52">
        <v>244</v>
      </c>
      <c r="CU380" s="52">
        <v>207</v>
      </c>
      <c r="CV380" s="52">
        <v>171</v>
      </c>
      <c r="CW380" s="52">
        <v>162</v>
      </c>
      <c r="CX380" s="52">
        <v>150</v>
      </c>
      <c r="CY380" s="52">
        <v>376</v>
      </c>
      <c r="CZ380" s="52">
        <v>535</v>
      </c>
      <c r="DA380" s="52">
        <v>553</v>
      </c>
      <c r="DB380" s="52">
        <v>535</v>
      </c>
      <c r="DC380" s="52">
        <v>602</v>
      </c>
      <c r="DD380" s="52">
        <v>646</v>
      </c>
      <c r="DE380" s="52">
        <v>628</v>
      </c>
      <c r="DF380" s="52">
        <v>633</v>
      </c>
      <c r="DG380" s="52">
        <v>683</v>
      </c>
      <c r="DH380" s="52">
        <v>669</v>
      </c>
      <c r="DI380" s="52">
        <v>746</v>
      </c>
      <c r="DJ380" s="52">
        <v>754</v>
      </c>
      <c r="DK380" s="52">
        <v>671</v>
      </c>
      <c r="DL380" s="52">
        <v>685</v>
      </c>
      <c r="DM380" s="52">
        <v>662</v>
      </c>
      <c r="DN380" s="52">
        <v>620</v>
      </c>
      <c r="DO380" s="52">
        <v>616</v>
      </c>
      <c r="DP380" s="52">
        <v>630</v>
      </c>
      <c r="DQ380" s="52">
        <v>629</v>
      </c>
      <c r="DR380" s="52">
        <v>587</v>
      </c>
      <c r="DS380" s="52">
        <v>403</v>
      </c>
      <c r="DT380" s="52">
        <v>355</v>
      </c>
      <c r="DU380" s="52">
        <v>486</v>
      </c>
      <c r="DV380" s="52">
        <v>514</v>
      </c>
      <c r="DW380" s="52">
        <v>594</v>
      </c>
      <c r="DX380" s="52">
        <v>587</v>
      </c>
      <c r="DY380" s="52">
        <v>570</v>
      </c>
      <c r="DZ380" s="52">
        <v>624</v>
      </c>
      <c r="EA380" s="52">
        <v>581</v>
      </c>
      <c r="EB380" s="52">
        <v>735</v>
      </c>
      <c r="EC380" s="52">
        <v>709</v>
      </c>
      <c r="ED380" s="52">
        <v>668</v>
      </c>
      <c r="EE380" s="52">
        <v>681</v>
      </c>
      <c r="EF380" s="52">
        <v>766</v>
      </c>
      <c r="EG380" s="52">
        <v>706</v>
      </c>
      <c r="EH380" s="52">
        <v>669</v>
      </c>
      <c r="EI380" s="52">
        <v>738</v>
      </c>
      <c r="EJ380" s="52">
        <v>747</v>
      </c>
      <c r="EK380" s="52">
        <v>739</v>
      </c>
      <c r="EL380" s="52">
        <v>744</v>
      </c>
      <c r="EM380" s="52">
        <v>615</v>
      </c>
      <c r="EN380" s="52">
        <v>772</v>
      </c>
      <c r="EO380" s="52">
        <v>703</v>
      </c>
      <c r="EP380" s="52">
        <v>635</v>
      </c>
      <c r="EQ380" s="52">
        <v>626</v>
      </c>
      <c r="ER380" s="52">
        <v>629</v>
      </c>
      <c r="ES380" s="52">
        <v>715</v>
      </c>
      <c r="ET380" s="52">
        <v>717</v>
      </c>
      <c r="EU380" s="52">
        <v>797</v>
      </c>
      <c r="EV380" s="52">
        <v>857</v>
      </c>
      <c r="EW380" s="52">
        <v>955</v>
      </c>
      <c r="EX380" s="52">
        <v>956</v>
      </c>
      <c r="EY380" s="52">
        <v>887</v>
      </c>
      <c r="EZ380" s="52">
        <v>941</v>
      </c>
      <c r="FA380" s="52">
        <v>942</v>
      </c>
      <c r="FB380" s="52">
        <v>952</v>
      </c>
      <c r="FC380" s="52">
        <v>945</v>
      </c>
      <c r="FD380" s="52">
        <v>907</v>
      </c>
      <c r="FE380" s="52">
        <v>919</v>
      </c>
      <c r="FF380" s="52">
        <v>874</v>
      </c>
      <c r="FG380" s="52">
        <v>912</v>
      </c>
      <c r="FH380" s="52">
        <v>829</v>
      </c>
      <c r="FI380" s="52">
        <v>800</v>
      </c>
      <c r="FJ380" s="52">
        <v>748</v>
      </c>
      <c r="FK380" s="52">
        <v>738</v>
      </c>
      <c r="FL380" s="52">
        <v>712</v>
      </c>
      <c r="FM380" s="52">
        <v>688</v>
      </c>
      <c r="FN380" s="52">
        <v>705</v>
      </c>
      <c r="FO380" s="52">
        <v>717</v>
      </c>
      <c r="FP380" s="52">
        <v>675</v>
      </c>
      <c r="FQ380" s="52">
        <v>727</v>
      </c>
      <c r="FR380" s="52">
        <v>807</v>
      </c>
      <c r="FS380" s="52">
        <v>793</v>
      </c>
      <c r="FT380" s="52">
        <v>879</v>
      </c>
      <c r="FU380" s="52">
        <v>863</v>
      </c>
      <c r="FV380" s="52">
        <v>648</v>
      </c>
      <c r="FW380" s="52">
        <v>695</v>
      </c>
      <c r="FX380" s="52">
        <v>710</v>
      </c>
      <c r="FY380" s="52">
        <v>619</v>
      </c>
      <c r="FZ380" s="52">
        <v>558</v>
      </c>
      <c r="GA380" s="52">
        <v>500</v>
      </c>
      <c r="GB380" s="52">
        <v>533</v>
      </c>
      <c r="GC380" s="52">
        <v>499</v>
      </c>
      <c r="GD380" s="52">
        <v>437</v>
      </c>
      <c r="GE380" s="52">
        <v>399</v>
      </c>
      <c r="GF380" s="52">
        <v>331</v>
      </c>
      <c r="GG380" s="52">
        <v>269</v>
      </c>
      <c r="GH380" s="52">
        <v>305</v>
      </c>
      <c r="GI380" s="52">
        <v>252</v>
      </c>
      <c r="GJ380" s="52">
        <v>224</v>
      </c>
      <c r="GK380" s="52">
        <v>193</v>
      </c>
      <c r="GL380" s="53">
        <v>728</v>
      </c>
    </row>
    <row r="381" spans="1:194" s="1" customFormat="1" hidden="1" x14ac:dyDescent="0.25">
      <c r="A381" s="31" t="s">
        <v>247</v>
      </c>
      <c r="B381" s="1" t="s">
        <v>612</v>
      </c>
      <c r="C381" s="30" t="str">
        <f t="shared" si="114"/>
        <v>LA England - North Lincolnshire</v>
      </c>
      <c r="D381" s="51">
        <f t="shared" si="105"/>
        <v>67256</v>
      </c>
      <c r="E381" s="51">
        <f t="shared" si="106"/>
        <v>69815</v>
      </c>
      <c r="F381" s="52">
        <f t="shared" si="107"/>
        <v>172748</v>
      </c>
      <c r="G381" s="52">
        <f t="shared" si="108"/>
        <v>85356</v>
      </c>
      <c r="H381" s="53">
        <f t="shared" si="109"/>
        <v>87392</v>
      </c>
      <c r="I381" s="53">
        <f t="shared" si="110"/>
        <v>67256</v>
      </c>
      <c r="J381" s="53">
        <f t="shared" si="111"/>
        <v>69815</v>
      </c>
      <c r="K381" s="50">
        <f t="shared" si="112"/>
        <v>18100</v>
      </c>
      <c r="L381" s="51">
        <f t="shared" si="113"/>
        <v>17577</v>
      </c>
      <c r="M381" s="52">
        <v>800</v>
      </c>
      <c r="N381" s="52">
        <v>796</v>
      </c>
      <c r="O381" s="52">
        <v>884</v>
      </c>
      <c r="P381" s="52">
        <v>942</v>
      </c>
      <c r="Q381" s="52">
        <v>939</v>
      </c>
      <c r="R381" s="52">
        <v>969</v>
      </c>
      <c r="S381" s="52">
        <v>1035</v>
      </c>
      <c r="T381" s="52">
        <v>1010</v>
      </c>
      <c r="U381" s="52">
        <v>1070</v>
      </c>
      <c r="V381" s="52">
        <v>1052</v>
      </c>
      <c r="W381" s="52">
        <v>1150</v>
      </c>
      <c r="X381" s="52">
        <v>1181</v>
      </c>
      <c r="Y381" s="52">
        <v>1103</v>
      </c>
      <c r="Z381" s="52">
        <v>1080</v>
      </c>
      <c r="AA381" s="52">
        <v>1110</v>
      </c>
      <c r="AB381" s="52">
        <v>1029</v>
      </c>
      <c r="AC381" s="52">
        <v>993</v>
      </c>
      <c r="AD381" s="52">
        <v>957</v>
      </c>
      <c r="AE381" s="52">
        <v>966</v>
      </c>
      <c r="AF381" s="52">
        <v>738</v>
      </c>
      <c r="AG381" s="52">
        <v>752</v>
      </c>
      <c r="AH381" s="52">
        <v>765</v>
      </c>
      <c r="AI381" s="52">
        <v>864</v>
      </c>
      <c r="AJ381" s="52">
        <v>880</v>
      </c>
      <c r="AK381" s="52">
        <v>968</v>
      </c>
      <c r="AL381" s="52">
        <v>985</v>
      </c>
      <c r="AM381" s="52">
        <v>957</v>
      </c>
      <c r="AN381" s="52">
        <v>1014</v>
      </c>
      <c r="AO381" s="52">
        <v>1000</v>
      </c>
      <c r="AP381" s="52">
        <v>1057</v>
      </c>
      <c r="AQ381" s="52">
        <v>976</v>
      </c>
      <c r="AR381" s="52">
        <v>997</v>
      </c>
      <c r="AS381" s="52">
        <v>1044</v>
      </c>
      <c r="AT381" s="52">
        <v>1022</v>
      </c>
      <c r="AU381" s="52">
        <v>1059</v>
      </c>
      <c r="AV381" s="52">
        <v>1086</v>
      </c>
      <c r="AW381" s="52">
        <v>1085</v>
      </c>
      <c r="AX381" s="52">
        <v>1032</v>
      </c>
      <c r="AY381" s="52">
        <v>969</v>
      </c>
      <c r="AZ381" s="52">
        <v>1018</v>
      </c>
      <c r="BA381" s="52">
        <v>1029</v>
      </c>
      <c r="BB381" s="52">
        <v>979</v>
      </c>
      <c r="BC381" s="52">
        <v>921</v>
      </c>
      <c r="BD381" s="52">
        <v>920</v>
      </c>
      <c r="BE381" s="52">
        <v>911</v>
      </c>
      <c r="BF381" s="52">
        <v>980</v>
      </c>
      <c r="BG381" s="52">
        <v>999</v>
      </c>
      <c r="BH381" s="52">
        <v>1054</v>
      </c>
      <c r="BI381" s="52">
        <v>1192</v>
      </c>
      <c r="BJ381" s="52">
        <v>1145</v>
      </c>
      <c r="BK381" s="52">
        <v>1174</v>
      </c>
      <c r="BL381" s="52">
        <v>1286</v>
      </c>
      <c r="BM381" s="52">
        <v>1209</v>
      </c>
      <c r="BN381" s="52">
        <v>1323</v>
      </c>
      <c r="BO381" s="52">
        <v>1261</v>
      </c>
      <c r="BP381" s="52">
        <v>1297</v>
      </c>
      <c r="BQ381" s="52">
        <v>1356</v>
      </c>
      <c r="BR381" s="52">
        <v>1348</v>
      </c>
      <c r="BS381" s="52">
        <v>1305</v>
      </c>
      <c r="BT381" s="52">
        <v>1220</v>
      </c>
      <c r="BU381" s="52">
        <v>1213</v>
      </c>
      <c r="BV381" s="52">
        <v>1166</v>
      </c>
      <c r="BW381" s="52">
        <v>1169</v>
      </c>
      <c r="BX381" s="52">
        <v>1111</v>
      </c>
      <c r="BY381" s="52">
        <v>1134</v>
      </c>
      <c r="BZ381" s="52">
        <v>1031</v>
      </c>
      <c r="CA381" s="52">
        <v>976</v>
      </c>
      <c r="CB381" s="52">
        <v>1038</v>
      </c>
      <c r="CC381" s="52">
        <v>1008</v>
      </c>
      <c r="CD381" s="52">
        <v>1017</v>
      </c>
      <c r="CE381" s="52">
        <v>1018</v>
      </c>
      <c r="CF381" s="52">
        <v>998</v>
      </c>
      <c r="CG381" s="52">
        <v>1057</v>
      </c>
      <c r="CH381" s="52">
        <v>1135</v>
      </c>
      <c r="CI381" s="52">
        <v>808</v>
      </c>
      <c r="CJ381" s="52">
        <v>821</v>
      </c>
      <c r="CK381" s="52">
        <v>730</v>
      </c>
      <c r="CL381" s="52">
        <v>669</v>
      </c>
      <c r="CM381" s="52">
        <v>592</v>
      </c>
      <c r="CN381" s="52">
        <v>513</v>
      </c>
      <c r="CO381" s="52">
        <v>522</v>
      </c>
      <c r="CP381" s="52">
        <v>480</v>
      </c>
      <c r="CQ381" s="52">
        <v>463</v>
      </c>
      <c r="CR381" s="52">
        <v>394</v>
      </c>
      <c r="CS381" s="52">
        <v>407</v>
      </c>
      <c r="CT381" s="52">
        <v>333</v>
      </c>
      <c r="CU381" s="52">
        <v>272</v>
      </c>
      <c r="CV381" s="52">
        <v>241</v>
      </c>
      <c r="CW381" s="52">
        <v>158</v>
      </c>
      <c r="CX381" s="52">
        <v>178</v>
      </c>
      <c r="CY381" s="52">
        <v>461</v>
      </c>
      <c r="CZ381" s="52">
        <v>789</v>
      </c>
      <c r="DA381" s="52">
        <v>835</v>
      </c>
      <c r="DB381" s="52">
        <v>890</v>
      </c>
      <c r="DC381" s="52">
        <v>937</v>
      </c>
      <c r="DD381" s="52">
        <v>973</v>
      </c>
      <c r="DE381" s="52">
        <v>923</v>
      </c>
      <c r="DF381" s="52">
        <v>959</v>
      </c>
      <c r="DG381" s="52">
        <v>1071</v>
      </c>
      <c r="DH381" s="52">
        <v>1008</v>
      </c>
      <c r="DI381" s="52">
        <v>1094</v>
      </c>
      <c r="DJ381" s="52">
        <v>1040</v>
      </c>
      <c r="DK381" s="52">
        <v>1049</v>
      </c>
      <c r="DL381" s="52">
        <v>1101</v>
      </c>
      <c r="DM381" s="52">
        <v>1033</v>
      </c>
      <c r="DN381" s="52">
        <v>1027</v>
      </c>
      <c r="DO381" s="52">
        <v>989</v>
      </c>
      <c r="DP381" s="52">
        <v>974</v>
      </c>
      <c r="DQ381" s="52">
        <v>885</v>
      </c>
      <c r="DR381" s="52">
        <v>801</v>
      </c>
      <c r="DS381" s="52">
        <v>708</v>
      </c>
      <c r="DT381" s="52">
        <v>669</v>
      </c>
      <c r="DU381" s="52">
        <v>631</v>
      </c>
      <c r="DV381" s="52">
        <v>816</v>
      </c>
      <c r="DW381" s="52">
        <v>838</v>
      </c>
      <c r="DX381" s="52">
        <v>843</v>
      </c>
      <c r="DY381" s="52">
        <v>904</v>
      </c>
      <c r="DZ381" s="52">
        <v>944</v>
      </c>
      <c r="EA381" s="52">
        <v>942</v>
      </c>
      <c r="EB381" s="52">
        <v>982</v>
      </c>
      <c r="EC381" s="52">
        <v>1020</v>
      </c>
      <c r="ED381" s="52">
        <v>1075</v>
      </c>
      <c r="EE381" s="52">
        <v>1058</v>
      </c>
      <c r="EF381" s="52">
        <v>1092</v>
      </c>
      <c r="EG381" s="52">
        <v>1137</v>
      </c>
      <c r="EH381" s="52">
        <v>1157</v>
      </c>
      <c r="EI381" s="52">
        <v>1052</v>
      </c>
      <c r="EJ381" s="52">
        <v>1102</v>
      </c>
      <c r="EK381" s="52">
        <v>1090</v>
      </c>
      <c r="EL381" s="52">
        <v>1030</v>
      </c>
      <c r="EM381" s="52">
        <v>1056</v>
      </c>
      <c r="EN381" s="52">
        <v>1043</v>
      </c>
      <c r="EO381" s="52">
        <v>1030</v>
      </c>
      <c r="EP381" s="52">
        <v>872</v>
      </c>
      <c r="EQ381" s="52">
        <v>849</v>
      </c>
      <c r="ER381" s="52">
        <v>988</v>
      </c>
      <c r="ES381" s="52">
        <v>986</v>
      </c>
      <c r="ET381" s="52">
        <v>1051</v>
      </c>
      <c r="EU381" s="52">
        <v>1040</v>
      </c>
      <c r="EV381" s="52">
        <v>1104</v>
      </c>
      <c r="EW381" s="52">
        <v>1200</v>
      </c>
      <c r="EX381" s="52">
        <v>1307</v>
      </c>
      <c r="EY381" s="52">
        <v>1328</v>
      </c>
      <c r="EZ381" s="52">
        <v>1258</v>
      </c>
      <c r="FA381" s="52">
        <v>1299</v>
      </c>
      <c r="FB381" s="52">
        <v>1326</v>
      </c>
      <c r="FC381" s="52">
        <v>1328</v>
      </c>
      <c r="FD381" s="52">
        <v>1338</v>
      </c>
      <c r="FE381" s="52">
        <v>1274</v>
      </c>
      <c r="FF381" s="52">
        <v>1294</v>
      </c>
      <c r="FG381" s="52">
        <v>1258</v>
      </c>
      <c r="FH381" s="52">
        <v>1185</v>
      </c>
      <c r="FI381" s="52">
        <v>1190</v>
      </c>
      <c r="FJ381" s="52">
        <v>1131</v>
      </c>
      <c r="FK381" s="52">
        <v>1105</v>
      </c>
      <c r="FL381" s="52">
        <v>1110</v>
      </c>
      <c r="FM381" s="52">
        <v>1091</v>
      </c>
      <c r="FN381" s="52">
        <v>1070</v>
      </c>
      <c r="FO381" s="52">
        <v>1087</v>
      </c>
      <c r="FP381" s="52">
        <v>1016</v>
      </c>
      <c r="FQ381" s="52">
        <v>1001</v>
      </c>
      <c r="FR381" s="52">
        <v>1100</v>
      </c>
      <c r="FS381" s="52">
        <v>1062</v>
      </c>
      <c r="FT381" s="52">
        <v>1061</v>
      </c>
      <c r="FU381" s="52">
        <v>1123</v>
      </c>
      <c r="FV381" s="52">
        <v>862</v>
      </c>
      <c r="FW381" s="52">
        <v>876</v>
      </c>
      <c r="FX381" s="52">
        <v>827</v>
      </c>
      <c r="FY381" s="52">
        <v>761</v>
      </c>
      <c r="FZ381" s="52">
        <v>718</v>
      </c>
      <c r="GA381" s="52">
        <v>609</v>
      </c>
      <c r="GB381" s="52">
        <v>617</v>
      </c>
      <c r="GC381" s="52">
        <v>590</v>
      </c>
      <c r="GD381" s="52">
        <v>516</v>
      </c>
      <c r="GE381" s="52">
        <v>505</v>
      </c>
      <c r="GF381" s="52">
        <v>469</v>
      </c>
      <c r="GG381" s="52">
        <v>428</v>
      </c>
      <c r="GH381" s="52">
        <v>372</v>
      </c>
      <c r="GI381" s="52">
        <v>351</v>
      </c>
      <c r="GJ381" s="52">
        <v>345</v>
      </c>
      <c r="GK381" s="52">
        <v>277</v>
      </c>
      <c r="GL381" s="53">
        <v>1240</v>
      </c>
    </row>
    <row r="382" spans="1:194" s="1" customFormat="1" hidden="1" x14ac:dyDescent="0.25">
      <c r="A382" s="31" t="s">
        <v>247</v>
      </c>
      <c r="B382" s="1" t="s">
        <v>613</v>
      </c>
      <c r="C382" s="30" t="str">
        <f t="shared" si="114"/>
        <v>LA England - North Norfolk</v>
      </c>
      <c r="D382" s="51">
        <f t="shared" si="105"/>
        <v>42817</v>
      </c>
      <c r="E382" s="51">
        <f t="shared" si="106"/>
        <v>46183</v>
      </c>
      <c r="F382" s="52">
        <f t="shared" si="107"/>
        <v>105167</v>
      </c>
      <c r="G382" s="52">
        <f t="shared" si="108"/>
        <v>51226</v>
      </c>
      <c r="H382" s="53">
        <f t="shared" si="109"/>
        <v>53941</v>
      </c>
      <c r="I382" s="53">
        <f t="shared" si="110"/>
        <v>42817</v>
      </c>
      <c r="J382" s="53">
        <f t="shared" si="111"/>
        <v>46183</v>
      </c>
      <c r="K382" s="50">
        <f t="shared" si="112"/>
        <v>8409</v>
      </c>
      <c r="L382" s="51">
        <f t="shared" si="113"/>
        <v>7758</v>
      </c>
      <c r="M382" s="52">
        <v>367</v>
      </c>
      <c r="N382" s="52">
        <v>365</v>
      </c>
      <c r="O382" s="52">
        <v>394</v>
      </c>
      <c r="P382" s="52">
        <v>441</v>
      </c>
      <c r="Q382" s="52">
        <v>440</v>
      </c>
      <c r="R382" s="52">
        <v>452</v>
      </c>
      <c r="S382" s="52">
        <v>486</v>
      </c>
      <c r="T382" s="52">
        <v>453</v>
      </c>
      <c r="U382" s="52">
        <v>506</v>
      </c>
      <c r="V382" s="52">
        <v>509</v>
      </c>
      <c r="W382" s="52">
        <v>509</v>
      </c>
      <c r="X382" s="52">
        <v>504</v>
      </c>
      <c r="Y382" s="52">
        <v>520</v>
      </c>
      <c r="Z382" s="52">
        <v>501</v>
      </c>
      <c r="AA382" s="52">
        <v>502</v>
      </c>
      <c r="AB382" s="52">
        <v>486</v>
      </c>
      <c r="AC382" s="52">
        <v>486</v>
      </c>
      <c r="AD382" s="52">
        <v>488</v>
      </c>
      <c r="AE382" s="52">
        <v>468</v>
      </c>
      <c r="AF382" s="52">
        <v>403</v>
      </c>
      <c r="AG382" s="52">
        <v>328</v>
      </c>
      <c r="AH382" s="52">
        <v>383</v>
      </c>
      <c r="AI382" s="52">
        <v>411</v>
      </c>
      <c r="AJ382" s="52">
        <v>470</v>
      </c>
      <c r="AK382" s="52">
        <v>502</v>
      </c>
      <c r="AL382" s="52">
        <v>484</v>
      </c>
      <c r="AM382" s="52">
        <v>433</v>
      </c>
      <c r="AN382" s="52">
        <v>467</v>
      </c>
      <c r="AO382" s="52">
        <v>396</v>
      </c>
      <c r="AP382" s="52">
        <v>453</v>
      </c>
      <c r="AQ382" s="52">
        <v>462</v>
      </c>
      <c r="AR382" s="52">
        <v>423</v>
      </c>
      <c r="AS382" s="52">
        <v>457</v>
      </c>
      <c r="AT382" s="52">
        <v>444</v>
      </c>
      <c r="AU382" s="52">
        <v>455</v>
      </c>
      <c r="AV382" s="52">
        <v>462</v>
      </c>
      <c r="AW382" s="52">
        <v>480</v>
      </c>
      <c r="AX382" s="52">
        <v>450</v>
      </c>
      <c r="AY382" s="52">
        <v>521</v>
      </c>
      <c r="AZ382" s="52">
        <v>455</v>
      </c>
      <c r="BA382" s="52">
        <v>421</v>
      </c>
      <c r="BB382" s="52">
        <v>433</v>
      </c>
      <c r="BC382" s="52">
        <v>410</v>
      </c>
      <c r="BD382" s="52">
        <v>468</v>
      </c>
      <c r="BE382" s="52">
        <v>446</v>
      </c>
      <c r="BF382" s="52">
        <v>509</v>
      </c>
      <c r="BG382" s="52">
        <v>491</v>
      </c>
      <c r="BH382" s="52">
        <v>559</v>
      </c>
      <c r="BI382" s="52">
        <v>595</v>
      </c>
      <c r="BJ382" s="52">
        <v>656</v>
      </c>
      <c r="BK382" s="52">
        <v>678</v>
      </c>
      <c r="BL382" s="52">
        <v>722</v>
      </c>
      <c r="BM382" s="52">
        <v>655</v>
      </c>
      <c r="BN382" s="52">
        <v>688</v>
      </c>
      <c r="BO382" s="52">
        <v>735</v>
      </c>
      <c r="BP382" s="52">
        <v>778</v>
      </c>
      <c r="BQ382" s="52">
        <v>773</v>
      </c>
      <c r="BR382" s="52">
        <v>769</v>
      </c>
      <c r="BS382" s="52">
        <v>788</v>
      </c>
      <c r="BT382" s="52">
        <v>831</v>
      </c>
      <c r="BU382" s="52">
        <v>785</v>
      </c>
      <c r="BV382" s="52">
        <v>843</v>
      </c>
      <c r="BW382" s="52">
        <v>833</v>
      </c>
      <c r="BX382" s="52">
        <v>837</v>
      </c>
      <c r="BY382" s="52">
        <v>814</v>
      </c>
      <c r="BZ382" s="52">
        <v>808</v>
      </c>
      <c r="CA382" s="52">
        <v>816</v>
      </c>
      <c r="CB382" s="52">
        <v>830</v>
      </c>
      <c r="CC382" s="52">
        <v>831</v>
      </c>
      <c r="CD382" s="52">
        <v>913</v>
      </c>
      <c r="CE382" s="52">
        <v>923</v>
      </c>
      <c r="CF382" s="52">
        <v>919</v>
      </c>
      <c r="CG382" s="52">
        <v>947</v>
      </c>
      <c r="CH382" s="52">
        <v>1126</v>
      </c>
      <c r="CI382" s="52">
        <v>851</v>
      </c>
      <c r="CJ382" s="52">
        <v>784</v>
      </c>
      <c r="CK382" s="52">
        <v>765</v>
      </c>
      <c r="CL382" s="52">
        <v>690</v>
      </c>
      <c r="CM382" s="52">
        <v>605</v>
      </c>
      <c r="CN382" s="52">
        <v>487</v>
      </c>
      <c r="CO382" s="52">
        <v>468</v>
      </c>
      <c r="CP382" s="52">
        <v>452</v>
      </c>
      <c r="CQ382" s="52">
        <v>483</v>
      </c>
      <c r="CR382" s="52">
        <v>432</v>
      </c>
      <c r="CS382" s="52">
        <v>397</v>
      </c>
      <c r="CT382" s="52">
        <v>361</v>
      </c>
      <c r="CU382" s="52">
        <v>325</v>
      </c>
      <c r="CV382" s="52">
        <v>261</v>
      </c>
      <c r="CW382" s="52">
        <v>216</v>
      </c>
      <c r="CX382" s="52">
        <v>205</v>
      </c>
      <c r="CY382" s="52">
        <v>598</v>
      </c>
      <c r="CZ382" s="52">
        <v>286</v>
      </c>
      <c r="DA382" s="52">
        <v>317</v>
      </c>
      <c r="DB382" s="52">
        <v>415</v>
      </c>
      <c r="DC382" s="52">
        <v>387</v>
      </c>
      <c r="DD382" s="52">
        <v>393</v>
      </c>
      <c r="DE382" s="52">
        <v>436</v>
      </c>
      <c r="DF382" s="52">
        <v>449</v>
      </c>
      <c r="DG382" s="52">
        <v>405</v>
      </c>
      <c r="DH382" s="52">
        <v>511</v>
      </c>
      <c r="DI382" s="52">
        <v>489</v>
      </c>
      <c r="DJ382" s="52">
        <v>493</v>
      </c>
      <c r="DK382" s="52">
        <v>468</v>
      </c>
      <c r="DL382" s="52">
        <v>456</v>
      </c>
      <c r="DM382" s="52">
        <v>456</v>
      </c>
      <c r="DN382" s="52">
        <v>473</v>
      </c>
      <c r="DO382" s="52">
        <v>463</v>
      </c>
      <c r="DP382" s="52">
        <v>440</v>
      </c>
      <c r="DQ382" s="52">
        <v>421</v>
      </c>
      <c r="DR382" s="52">
        <v>428</v>
      </c>
      <c r="DS382" s="52">
        <v>334</v>
      </c>
      <c r="DT382" s="52">
        <v>318</v>
      </c>
      <c r="DU382" s="52">
        <v>305</v>
      </c>
      <c r="DV382" s="52">
        <v>376</v>
      </c>
      <c r="DW382" s="52">
        <v>471</v>
      </c>
      <c r="DX382" s="52">
        <v>492</v>
      </c>
      <c r="DY382" s="52">
        <v>478</v>
      </c>
      <c r="DZ382" s="52">
        <v>426</v>
      </c>
      <c r="EA382" s="52">
        <v>381</v>
      </c>
      <c r="EB382" s="52">
        <v>431</v>
      </c>
      <c r="EC382" s="52">
        <v>419</v>
      </c>
      <c r="ED382" s="52">
        <v>481</v>
      </c>
      <c r="EE382" s="52">
        <v>480</v>
      </c>
      <c r="EF382" s="52">
        <v>467</v>
      </c>
      <c r="EG382" s="52">
        <v>483</v>
      </c>
      <c r="EH382" s="52">
        <v>478</v>
      </c>
      <c r="EI382" s="52">
        <v>464</v>
      </c>
      <c r="EJ382" s="52">
        <v>493</v>
      </c>
      <c r="EK382" s="52">
        <v>499</v>
      </c>
      <c r="EL382" s="52">
        <v>450</v>
      </c>
      <c r="EM382" s="52">
        <v>487</v>
      </c>
      <c r="EN382" s="52">
        <v>471</v>
      </c>
      <c r="EO382" s="52">
        <v>460</v>
      </c>
      <c r="EP382" s="52">
        <v>422</v>
      </c>
      <c r="EQ382" s="52">
        <v>468</v>
      </c>
      <c r="ER382" s="52">
        <v>465</v>
      </c>
      <c r="ES382" s="52">
        <v>486</v>
      </c>
      <c r="ET382" s="52">
        <v>537</v>
      </c>
      <c r="EU382" s="52">
        <v>625</v>
      </c>
      <c r="EV382" s="52">
        <v>617</v>
      </c>
      <c r="EW382" s="52">
        <v>676</v>
      </c>
      <c r="EX382" s="52">
        <v>691</v>
      </c>
      <c r="EY382" s="52">
        <v>638</v>
      </c>
      <c r="EZ382" s="52">
        <v>780</v>
      </c>
      <c r="FA382" s="52">
        <v>800</v>
      </c>
      <c r="FB382" s="52">
        <v>816</v>
      </c>
      <c r="FC382" s="52">
        <v>845</v>
      </c>
      <c r="FD382" s="52">
        <v>882</v>
      </c>
      <c r="FE382" s="52">
        <v>808</v>
      </c>
      <c r="FF382" s="52">
        <v>860</v>
      </c>
      <c r="FG382" s="52">
        <v>892</v>
      </c>
      <c r="FH382" s="52">
        <v>968</v>
      </c>
      <c r="FI382" s="52">
        <v>910</v>
      </c>
      <c r="FJ382" s="52">
        <v>927</v>
      </c>
      <c r="FK382" s="52">
        <v>874</v>
      </c>
      <c r="FL382" s="52">
        <v>867</v>
      </c>
      <c r="FM382" s="52">
        <v>867</v>
      </c>
      <c r="FN382" s="52">
        <v>885</v>
      </c>
      <c r="FO382" s="52">
        <v>885</v>
      </c>
      <c r="FP382" s="52">
        <v>896</v>
      </c>
      <c r="FQ382" s="52">
        <v>880</v>
      </c>
      <c r="FR382" s="52">
        <v>965</v>
      </c>
      <c r="FS382" s="52">
        <v>927</v>
      </c>
      <c r="FT382" s="52">
        <v>1007</v>
      </c>
      <c r="FU382" s="52">
        <v>1188</v>
      </c>
      <c r="FV382" s="52">
        <v>910</v>
      </c>
      <c r="FW382" s="52">
        <v>756</v>
      </c>
      <c r="FX382" s="52">
        <v>806</v>
      </c>
      <c r="FY382" s="52">
        <v>764</v>
      </c>
      <c r="FZ382" s="52">
        <v>649</v>
      </c>
      <c r="GA382" s="52">
        <v>564</v>
      </c>
      <c r="GB382" s="52">
        <v>565</v>
      </c>
      <c r="GC382" s="52">
        <v>539</v>
      </c>
      <c r="GD382" s="52">
        <v>543</v>
      </c>
      <c r="GE382" s="52">
        <v>527</v>
      </c>
      <c r="GF382" s="52">
        <v>474</v>
      </c>
      <c r="GG382" s="52">
        <v>446</v>
      </c>
      <c r="GH382" s="52">
        <v>364</v>
      </c>
      <c r="GI382" s="52">
        <v>373</v>
      </c>
      <c r="GJ382" s="52">
        <v>339</v>
      </c>
      <c r="GK382" s="52">
        <v>302</v>
      </c>
      <c r="GL382" s="53">
        <v>1336</v>
      </c>
    </row>
    <row r="383" spans="1:194" s="1" customFormat="1" hidden="1" x14ac:dyDescent="0.25">
      <c r="A383" s="31" t="s">
        <v>247</v>
      </c>
      <c r="B383" s="1" t="s">
        <v>614</v>
      </c>
      <c r="C383" s="30" t="str">
        <f t="shared" si="114"/>
        <v>LA England - North Somerset</v>
      </c>
      <c r="D383" s="51">
        <f t="shared" si="105"/>
        <v>82356</v>
      </c>
      <c r="E383" s="51">
        <f t="shared" si="106"/>
        <v>89398</v>
      </c>
      <c r="F383" s="52">
        <f t="shared" si="107"/>
        <v>215574</v>
      </c>
      <c r="G383" s="52">
        <f t="shared" si="108"/>
        <v>104953</v>
      </c>
      <c r="H383" s="53">
        <f t="shared" si="109"/>
        <v>110621</v>
      </c>
      <c r="I383" s="53">
        <f t="shared" si="110"/>
        <v>82356</v>
      </c>
      <c r="J383" s="53">
        <f t="shared" si="111"/>
        <v>89398</v>
      </c>
      <c r="K383" s="50">
        <f t="shared" si="112"/>
        <v>22597</v>
      </c>
      <c r="L383" s="51">
        <f t="shared" si="113"/>
        <v>21223</v>
      </c>
      <c r="M383" s="52">
        <v>1039</v>
      </c>
      <c r="N383" s="52">
        <v>1085</v>
      </c>
      <c r="O383" s="52">
        <v>1093</v>
      </c>
      <c r="P383" s="52">
        <v>1195</v>
      </c>
      <c r="Q383" s="52">
        <v>1304</v>
      </c>
      <c r="R383" s="52">
        <v>1245</v>
      </c>
      <c r="S383" s="52">
        <v>1262</v>
      </c>
      <c r="T383" s="52">
        <v>1356</v>
      </c>
      <c r="U383" s="52">
        <v>1348</v>
      </c>
      <c r="V383" s="52">
        <v>1370</v>
      </c>
      <c r="W383" s="52">
        <v>1396</v>
      </c>
      <c r="X383" s="52">
        <v>1328</v>
      </c>
      <c r="Y383" s="52">
        <v>1424</v>
      </c>
      <c r="Z383" s="52">
        <v>1265</v>
      </c>
      <c r="AA383" s="52">
        <v>1318</v>
      </c>
      <c r="AB383" s="52">
        <v>1172</v>
      </c>
      <c r="AC383" s="52">
        <v>1217</v>
      </c>
      <c r="AD383" s="52">
        <v>1180</v>
      </c>
      <c r="AE383" s="52">
        <v>1098</v>
      </c>
      <c r="AF383" s="52">
        <v>911</v>
      </c>
      <c r="AG383" s="52">
        <v>866</v>
      </c>
      <c r="AH383" s="52">
        <v>930</v>
      </c>
      <c r="AI383" s="52">
        <v>899</v>
      </c>
      <c r="AJ383" s="52">
        <v>1031</v>
      </c>
      <c r="AK383" s="52">
        <v>1086</v>
      </c>
      <c r="AL383" s="52">
        <v>1065</v>
      </c>
      <c r="AM383" s="52">
        <v>1064</v>
      </c>
      <c r="AN383" s="52">
        <v>945</v>
      </c>
      <c r="AO383" s="52">
        <v>969</v>
      </c>
      <c r="AP383" s="52">
        <v>1078</v>
      </c>
      <c r="AQ383" s="52">
        <v>1010</v>
      </c>
      <c r="AR383" s="52">
        <v>1145</v>
      </c>
      <c r="AS383" s="52">
        <v>1114</v>
      </c>
      <c r="AT383" s="52">
        <v>1158</v>
      </c>
      <c r="AU383" s="52">
        <v>1148</v>
      </c>
      <c r="AV383" s="52">
        <v>1109</v>
      </c>
      <c r="AW383" s="52">
        <v>1185</v>
      </c>
      <c r="AX383" s="52">
        <v>1247</v>
      </c>
      <c r="AY383" s="52">
        <v>1288</v>
      </c>
      <c r="AZ383" s="52">
        <v>1272</v>
      </c>
      <c r="BA383" s="52">
        <v>1273</v>
      </c>
      <c r="BB383" s="52">
        <v>1215</v>
      </c>
      <c r="BC383" s="52">
        <v>1245</v>
      </c>
      <c r="BD383" s="52">
        <v>1245</v>
      </c>
      <c r="BE383" s="52">
        <v>1320</v>
      </c>
      <c r="BF383" s="52">
        <v>1281</v>
      </c>
      <c r="BG383" s="52">
        <v>1389</v>
      </c>
      <c r="BH383" s="52">
        <v>1420</v>
      </c>
      <c r="BI383" s="52">
        <v>1539</v>
      </c>
      <c r="BJ383" s="52">
        <v>1486</v>
      </c>
      <c r="BK383" s="52">
        <v>1560</v>
      </c>
      <c r="BL383" s="52">
        <v>1555</v>
      </c>
      <c r="BM383" s="52">
        <v>1494</v>
      </c>
      <c r="BN383" s="52">
        <v>1582</v>
      </c>
      <c r="BO383" s="52">
        <v>1536</v>
      </c>
      <c r="BP383" s="52">
        <v>1555</v>
      </c>
      <c r="BQ383" s="52">
        <v>1613</v>
      </c>
      <c r="BR383" s="52">
        <v>1624</v>
      </c>
      <c r="BS383" s="52">
        <v>1480</v>
      </c>
      <c r="BT383" s="52">
        <v>1357</v>
      </c>
      <c r="BU383" s="52">
        <v>1317</v>
      </c>
      <c r="BV383" s="52">
        <v>1231</v>
      </c>
      <c r="BW383" s="52">
        <v>1294</v>
      </c>
      <c r="BX383" s="52">
        <v>1281</v>
      </c>
      <c r="BY383" s="52">
        <v>1250</v>
      </c>
      <c r="BZ383" s="52">
        <v>1193</v>
      </c>
      <c r="CA383" s="52">
        <v>1171</v>
      </c>
      <c r="CB383" s="52">
        <v>1226</v>
      </c>
      <c r="CC383" s="52">
        <v>1144</v>
      </c>
      <c r="CD383" s="52">
        <v>1236</v>
      </c>
      <c r="CE383" s="52">
        <v>1241</v>
      </c>
      <c r="CF383" s="52">
        <v>1293</v>
      </c>
      <c r="CG383" s="52">
        <v>1365</v>
      </c>
      <c r="CH383" s="52">
        <v>1553</v>
      </c>
      <c r="CI383" s="52">
        <v>1185</v>
      </c>
      <c r="CJ383" s="52">
        <v>1231</v>
      </c>
      <c r="CK383" s="52">
        <v>1177</v>
      </c>
      <c r="CL383" s="52">
        <v>976</v>
      </c>
      <c r="CM383" s="52">
        <v>888</v>
      </c>
      <c r="CN383" s="52">
        <v>760</v>
      </c>
      <c r="CO383" s="52">
        <v>743</v>
      </c>
      <c r="CP383" s="52">
        <v>704</v>
      </c>
      <c r="CQ383" s="52">
        <v>664</v>
      </c>
      <c r="CR383" s="52">
        <v>582</v>
      </c>
      <c r="CS383" s="52">
        <v>541</v>
      </c>
      <c r="CT383" s="52">
        <v>511</v>
      </c>
      <c r="CU383" s="52">
        <v>417</v>
      </c>
      <c r="CV383" s="52">
        <v>332</v>
      </c>
      <c r="CW383" s="52">
        <v>329</v>
      </c>
      <c r="CX383" s="52">
        <v>244</v>
      </c>
      <c r="CY383" s="52">
        <v>890</v>
      </c>
      <c r="CZ383" s="52">
        <v>950</v>
      </c>
      <c r="DA383" s="52">
        <v>1026</v>
      </c>
      <c r="DB383" s="52">
        <v>1023</v>
      </c>
      <c r="DC383" s="52">
        <v>1159</v>
      </c>
      <c r="DD383" s="52">
        <v>1213</v>
      </c>
      <c r="DE383" s="52">
        <v>1187</v>
      </c>
      <c r="DF383" s="52">
        <v>1223</v>
      </c>
      <c r="DG383" s="52">
        <v>1269</v>
      </c>
      <c r="DH383" s="52">
        <v>1323</v>
      </c>
      <c r="DI383" s="52">
        <v>1327</v>
      </c>
      <c r="DJ383" s="52">
        <v>1277</v>
      </c>
      <c r="DK383" s="52">
        <v>1228</v>
      </c>
      <c r="DL383" s="52">
        <v>1209</v>
      </c>
      <c r="DM383" s="52">
        <v>1189</v>
      </c>
      <c r="DN383" s="52">
        <v>1173</v>
      </c>
      <c r="DO383" s="52">
        <v>1154</v>
      </c>
      <c r="DP383" s="52">
        <v>1183</v>
      </c>
      <c r="DQ383" s="52">
        <v>1110</v>
      </c>
      <c r="DR383" s="52">
        <v>1092</v>
      </c>
      <c r="DS383" s="52">
        <v>846</v>
      </c>
      <c r="DT383" s="52">
        <v>761</v>
      </c>
      <c r="DU383" s="52">
        <v>809</v>
      </c>
      <c r="DV383" s="52">
        <v>921</v>
      </c>
      <c r="DW383" s="52">
        <v>1074</v>
      </c>
      <c r="DX383" s="52">
        <v>1006</v>
      </c>
      <c r="DY383" s="52">
        <v>1065</v>
      </c>
      <c r="DZ383" s="52">
        <v>930</v>
      </c>
      <c r="EA383" s="52">
        <v>1014</v>
      </c>
      <c r="EB383" s="52">
        <v>1067</v>
      </c>
      <c r="EC383" s="52">
        <v>1125</v>
      </c>
      <c r="ED383" s="52">
        <v>1052</v>
      </c>
      <c r="EE383" s="52">
        <v>1155</v>
      </c>
      <c r="EF383" s="52">
        <v>1211</v>
      </c>
      <c r="EG383" s="52">
        <v>1241</v>
      </c>
      <c r="EH383" s="52">
        <v>1217</v>
      </c>
      <c r="EI383" s="52">
        <v>1301</v>
      </c>
      <c r="EJ383" s="52">
        <v>1285</v>
      </c>
      <c r="EK383" s="52">
        <v>1330</v>
      </c>
      <c r="EL383" s="52">
        <v>1374</v>
      </c>
      <c r="EM383" s="52">
        <v>1385</v>
      </c>
      <c r="EN383" s="52">
        <v>1466</v>
      </c>
      <c r="EO383" s="52">
        <v>1351</v>
      </c>
      <c r="EP383" s="52">
        <v>1326</v>
      </c>
      <c r="EQ383" s="52">
        <v>1321</v>
      </c>
      <c r="ER383" s="52">
        <v>1286</v>
      </c>
      <c r="ES383" s="52">
        <v>1402</v>
      </c>
      <c r="ET383" s="52">
        <v>1378</v>
      </c>
      <c r="EU383" s="52">
        <v>1432</v>
      </c>
      <c r="EV383" s="52">
        <v>1542</v>
      </c>
      <c r="EW383" s="52">
        <v>1597</v>
      </c>
      <c r="EX383" s="52">
        <v>1558</v>
      </c>
      <c r="EY383" s="52">
        <v>1527</v>
      </c>
      <c r="EZ383" s="52">
        <v>1548</v>
      </c>
      <c r="FA383" s="52">
        <v>1679</v>
      </c>
      <c r="FB383" s="52">
        <v>1677</v>
      </c>
      <c r="FC383" s="52">
        <v>1628</v>
      </c>
      <c r="FD383" s="52">
        <v>1588</v>
      </c>
      <c r="FE383" s="52">
        <v>1531</v>
      </c>
      <c r="FF383" s="52">
        <v>1503</v>
      </c>
      <c r="FG383" s="52">
        <v>1453</v>
      </c>
      <c r="FH383" s="52">
        <v>1478</v>
      </c>
      <c r="FI383" s="52">
        <v>1402</v>
      </c>
      <c r="FJ383" s="52">
        <v>1423</v>
      </c>
      <c r="FK383" s="52">
        <v>1305</v>
      </c>
      <c r="FL383" s="52">
        <v>1329</v>
      </c>
      <c r="FM383" s="52">
        <v>1257</v>
      </c>
      <c r="FN383" s="52">
        <v>1323</v>
      </c>
      <c r="FO383" s="52">
        <v>1387</v>
      </c>
      <c r="FP383" s="52">
        <v>1293</v>
      </c>
      <c r="FQ383" s="52">
        <v>1364</v>
      </c>
      <c r="FR383" s="52">
        <v>1371</v>
      </c>
      <c r="FS383" s="52">
        <v>1535</v>
      </c>
      <c r="FT383" s="52">
        <v>1549</v>
      </c>
      <c r="FU383" s="52">
        <v>1682</v>
      </c>
      <c r="FV383" s="52">
        <v>1362</v>
      </c>
      <c r="FW383" s="52">
        <v>1316</v>
      </c>
      <c r="FX383" s="52">
        <v>1233</v>
      </c>
      <c r="FY383" s="52">
        <v>1076</v>
      </c>
      <c r="FZ383" s="52">
        <v>1021</v>
      </c>
      <c r="GA383" s="52">
        <v>902</v>
      </c>
      <c r="GB383" s="52">
        <v>879</v>
      </c>
      <c r="GC383" s="52">
        <v>884</v>
      </c>
      <c r="GD383" s="52">
        <v>801</v>
      </c>
      <c r="GE383" s="52">
        <v>755</v>
      </c>
      <c r="GF383" s="52">
        <v>707</v>
      </c>
      <c r="GG383" s="52">
        <v>684</v>
      </c>
      <c r="GH383" s="52">
        <v>587</v>
      </c>
      <c r="GI383" s="52">
        <v>582</v>
      </c>
      <c r="GJ383" s="52">
        <v>550</v>
      </c>
      <c r="GK383" s="52">
        <v>435</v>
      </c>
      <c r="GL383" s="53">
        <v>1872</v>
      </c>
    </row>
    <row r="384" spans="1:194" s="1" customFormat="1" hidden="1" x14ac:dyDescent="0.25">
      <c r="A384" s="31" t="s">
        <v>247</v>
      </c>
      <c r="B384" s="1" t="s">
        <v>615</v>
      </c>
      <c r="C384" s="30" t="str">
        <f t="shared" si="114"/>
        <v>LA England - North Tyneside</v>
      </c>
      <c r="D384" s="51">
        <f t="shared" si="105"/>
        <v>79343</v>
      </c>
      <c r="E384" s="51">
        <f t="shared" si="106"/>
        <v>87511</v>
      </c>
      <c r="F384" s="52">
        <f t="shared" si="107"/>
        <v>208871</v>
      </c>
      <c r="G384" s="52">
        <f t="shared" si="108"/>
        <v>101089</v>
      </c>
      <c r="H384" s="53">
        <f t="shared" si="109"/>
        <v>107782</v>
      </c>
      <c r="I384" s="53">
        <f t="shared" si="110"/>
        <v>79343</v>
      </c>
      <c r="J384" s="53">
        <f t="shared" si="111"/>
        <v>87511</v>
      </c>
      <c r="K384" s="50">
        <f t="shared" si="112"/>
        <v>21746</v>
      </c>
      <c r="L384" s="51">
        <f t="shared" si="113"/>
        <v>20271</v>
      </c>
      <c r="M384" s="52">
        <v>1083</v>
      </c>
      <c r="N384" s="52">
        <v>1171</v>
      </c>
      <c r="O384" s="52">
        <v>1139</v>
      </c>
      <c r="P384" s="52">
        <v>1164</v>
      </c>
      <c r="Q384" s="52">
        <v>1217</v>
      </c>
      <c r="R384" s="52">
        <v>1206</v>
      </c>
      <c r="S384" s="52">
        <v>1292</v>
      </c>
      <c r="T384" s="52">
        <v>1227</v>
      </c>
      <c r="U384" s="52">
        <v>1152</v>
      </c>
      <c r="V384" s="52">
        <v>1272</v>
      </c>
      <c r="W384" s="52">
        <v>1289</v>
      </c>
      <c r="X384" s="52">
        <v>1319</v>
      </c>
      <c r="Y384" s="52">
        <v>1282</v>
      </c>
      <c r="Z384" s="52">
        <v>1202</v>
      </c>
      <c r="AA384" s="52">
        <v>1298</v>
      </c>
      <c r="AB384" s="52">
        <v>1210</v>
      </c>
      <c r="AC384" s="52">
        <v>1110</v>
      </c>
      <c r="AD384" s="52">
        <v>1113</v>
      </c>
      <c r="AE384" s="52">
        <v>1058</v>
      </c>
      <c r="AF384" s="52">
        <v>916</v>
      </c>
      <c r="AG384" s="52">
        <v>833</v>
      </c>
      <c r="AH384" s="52">
        <v>913</v>
      </c>
      <c r="AI384" s="52">
        <v>1067</v>
      </c>
      <c r="AJ384" s="52">
        <v>1135</v>
      </c>
      <c r="AK384" s="52">
        <v>1113</v>
      </c>
      <c r="AL384" s="52">
        <v>1061</v>
      </c>
      <c r="AM384" s="52">
        <v>1197</v>
      </c>
      <c r="AN384" s="52">
        <v>1214</v>
      </c>
      <c r="AO384" s="52">
        <v>1187</v>
      </c>
      <c r="AP384" s="52">
        <v>1212</v>
      </c>
      <c r="AQ384" s="52">
        <v>1129</v>
      </c>
      <c r="AR384" s="52">
        <v>1221</v>
      </c>
      <c r="AS384" s="52">
        <v>1280</v>
      </c>
      <c r="AT384" s="52">
        <v>1348</v>
      </c>
      <c r="AU384" s="52">
        <v>1343</v>
      </c>
      <c r="AV384" s="52">
        <v>1312</v>
      </c>
      <c r="AW384" s="52">
        <v>1302</v>
      </c>
      <c r="AX384" s="52">
        <v>1326</v>
      </c>
      <c r="AY384" s="52">
        <v>1331</v>
      </c>
      <c r="AZ384" s="52">
        <v>1472</v>
      </c>
      <c r="BA384" s="52">
        <v>1458</v>
      </c>
      <c r="BB384" s="52">
        <v>1515</v>
      </c>
      <c r="BC384" s="52">
        <v>1263</v>
      </c>
      <c r="BD384" s="52">
        <v>1201</v>
      </c>
      <c r="BE384" s="52">
        <v>1257</v>
      </c>
      <c r="BF384" s="52">
        <v>1251</v>
      </c>
      <c r="BG384" s="52">
        <v>1220</v>
      </c>
      <c r="BH384" s="52">
        <v>1328</v>
      </c>
      <c r="BI384" s="52">
        <v>1509</v>
      </c>
      <c r="BJ384" s="52">
        <v>1449</v>
      </c>
      <c r="BK384" s="52">
        <v>1428</v>
      </c>
      <c r="BL384" s="52">
        <v>1348</v>
      </c>
      <c r="BM384" s="52">
        <v>1401</v>
      </c>
      <c r="BN384" s="52">
        <v>1413</v>
      </c>
      <c r="BO384" s="52">
        <v>1482</v>
      </c>
      <c r="BP384" s="52">
        <v>1554</v>
      </c>
      <c r="BQ384" s="52">
        <v>1539</v>
      </c>
      <c r="BR384" s="52">
        <v>1571</v>
      </c>
      <c r="BS384" s="52">
        <v>1392</v>
      </c>
      <c r="BT384" s="52">
        <v>1372</v>
      </c>
      <c r="BU384" s="52">
        <v>1290</v>
      </c>
      <c r="BV384" s="52">
        <v>1328</v>
      </c>
      <c r="BW384" s="52">
        <v>1358</v>
      </c>
      <c r="BX384" s="52">
        <v>1240</v>
      </c>
      <c r="BY384" s="52">
        <v>1199</v>
      </c>
      <c r="BZ384" s="52">
        <v>1173</v>
      </c>
      <c r="CA384" s="52">
        <v>1229</v>
      </c>
      <c r="CB384" s="52">
        <v>1173</v>
      </c>
      <c r="CC384" s="52">
        <v>1138</v>
      </c>
      <c r="CD384" s="52">
        <v>1068</v>
      </c>
      <c r="CE384" s="52">
        <v>1053</v>
      </c>
      <c r="CF384" s="52">
        <v>1083</v>
      </c>
      <c r="CG384" s="52">
        <v>1189</v>
      </c>
      <c r="CH384" s="52">
        <v>1237</v>
      </c>
      <c r="CI384" s="52">
        <v>932</v>
      </c>
      <c r="CJ384" s="52">
        <v>832</v>
      </c>
      <c r="CK384" s="52">
        <v>826</v>
      </c>
      <c r="CL384" s="52">
        <v>705</v>
      </c>
      <c r="CM384" s="52">
        <v>607</v>
      </c>
      <c r="CN384" s="52">
        <v>496</v>
      </c>
      <c r="CO384" s="52">
        <v>554</v>
      </c>
      <c r="CP384" s="52">
        <v>524</v>
      </c>
      <c r="CQ384" s="52">
        <v>499</v>
      </c>
      <c r="CR384" s="52">
        <v>406</v>
      </c>
      <c r="CS384" s="52">
        <v>381</v>
      </c>
      <c r="CT384" s="52">
        <v>379</v>
      </c>
      <c r="CU384" s="52">
        <v>315</v>
      </c>
      <c r="CV384" s="52">
        <v>264</v>
      </c>
      <c r="CW384" s="52">
        <v>230</v>
      </c>
      <c r="CX384" s="52">
        <v>176</v>
      </c>
      <c r="CY384" s="52">
        <v>538</v>
      </c>
      <c r="CZ384" s="52">
        <v>950</v>
      </c>
      <c r="DA384" s="52">
        <v>1106</v>
      </c>
      <c r="DB384" s="52">
        <v>1138</v>
      </c>
      <c r="DC384" s="52">
        <v>1117</v>
      </c>
      <c r="DD384" s="52">
        <v>1171</v>
      </c>
      <c r="DE384" s="52">
        <v>1085</v>
      </c>
      <c r="DF384" s="52">
        <v>1151</v>
      </c>
      <c r="DG384" s="52">
        <v>1159</v>
      </c>
      <c r="DH384" s="52">
        <v>1191</v>
      </c>
      <c r="DI384" s="52">
        <v>1193</v>
      </c>
      <c r="DJ384" s="52">
        <v>1188</v>
      </c>
      <c r="DK384" s="52">
        <v>1118</v>
      </c>
      <c r="DL384" s="52">
        <v>1200</v>
      </c>
      <c r="DM384" s="52">
        <v>1084</v>
      </c>
      <c r="DN384" s="52">
        <v>1182</v>
      </c>
      <c r="DO384" s="52">
        <v>1103</v>
      </c>
      <c r="DP384" s="52">
        <v>1089</v>
      </c>
      <c r="DQ384" s="52">
        <v>1046</v>
      </c>
      <c r="DR384" s="52">
        <v>1018</v>
      </c>
      <c r="DS384" s="52">
        <v>808</v>
      </c>
      <c r="DT384" s="52">
        <v>791</v>
      </c>
      <c r="DU384" s="52">
        <v>785</v>
      </c>
      <c r="DV384" s="52">
        <v>1021</v>
      </c>
      <c r="DW384" s="52">
        <v>1115</v>
      </c>
      <c r="DX384" s="52">
        <v>1157</v>
      </c>
      <c r="DY384" s="52">
        <v>1051</v>
      </c>
      <c r="DZ384" s="52">
        <v>1106</v>
      </c>
      <c r="EA384" s="52">
        <v>1182</v>
      </c>
      <c r="EB384" s="52">
        <v>1340</v>
      </c>
      <c r="EC384" s="52">
        <v>1361</v>
      </c>
      <c r="ED384" s="52">
        <v>1253</v>
      </c>
      <c r="EE384" s="52">
        <v>1419</v>
      </c>
      <c r="EF384" s="52">
        <v>1434</v>
      </c>
      <c r="EG384" s="52">
        <v>1535</v>
      </c>
      <c r="EH384" s="52">
        <v>1454</v>
      </c>
      <c r="EI384" s="52">
        <v>1550</v>
      </c>
      <c r="EJ384" s="52">
        <v>1462</v>
      </c>
      <c r="EK384" s="52">
        <v>1434</v>
      </c>
      <c r="EL384" s="52">
        <v>1439</v>
      </c>
      <c r="EM384" s="52">
        <v>1578</v>
      </c>
      <c r="EN384" s="52">
        <v>1543</v>
      </c>
      <c r="EO384" s="52">
        <v>1449</v>
      </c>
      <c r="EP384" s="52">
        <v>1188</v>
      </c>
      <c r="EQ384" s="52">
        <v>1279</v>
      </c>
      <c r="ER384" s="52">
        <v>1323</v>
      </c>
      <c r="ES384" s="52">
        <v>1325</v>
      </c>
      <c r="ET384" s="52">
        <v>1414</v>
      </c>
      <c r="EU384" s="52">
        <v>1424</v>
      </c>
      <c r="EV384" s="52">
        <v>1552</v>
      </c>
      <c r="EW384" s="52">
        <v>1525</v>
      </c>
      <c r="EX384" s="52">
        <v>1519</v>
      </c>
      <c r="EY384" s="52">
        <v>1561</v>
      </c>
      <c r="EZ384" s="52">
        <v>1504</v>
      </c>
      <c r="FA384" s="52">
        <v>1548</v>
      </c>
      <c r="FB384" s="52">
        <v>1525</v>
      </c>
      <c r="FC384" s="52">
        <v>1636</v>
      </c>
      <c r="FD384" s="52">
        <v>1606</v>
      </c>
      <c r="FE384" s="52">
        <v>1603</v>
      </c>
      <c r="FF384" s="52">
        <v>1571</v>
      </c>
      <c r="FG384" s="52">
        <v>1469</v>
      </c>
      <c r="FH384" s="52">
        <v>1451</v>
      </c>
      <c r="FI384" s="52">
        <v>1413</v>
      </c>
      <c r="FJ384" s="52">
        <v>1453</v>
      </c>
      <c r="FK384" s="52">
        <v>1368</v>
      </c>
      <c r="FL384" s="52">
        <v>1327</v>
      </c>
      <c r="FM384" s="52">
        <v>1293</v>
      </c>
      <c r="FN384" s="52">
        <v>1290</v>
      </c>
      <c r="FO384" s="52">
        <v>1290</v>
      </c>
      <c r="FP384" s="52">
        <v>1151</v>
      </c>
      <c r="FQ384" s="52">
        <v>1224</v>
      </c>
      <c r="FR384" s="52">
        <v>1237</v>
      </c>
      <c r="FS384" s="52">
        <v>1217</v>
      </c>
      <c r="FT384" s="52">
        <v>1328</v>
      </c>
      <c r="FU384" s="52">
        <v>1391</v>
      </c>
      <c r="FV384" s="52">
        <v>1063</v>
      </c>
      <c r="FW384" s="52">
        <v>966</v>
      </c>
      <c r="FX384" s="52">
        <v>981</v>
      </c>
      <c r="FY384" s="52">
        <v>833</v>
      </c>
      <c r="FZ384" s="52">
        <v>731</v>
      </c>
      <c r="GA384" s="52">
        <v>665</v>
      </c>
      <c r="GB384" s="52">
        <v>768</v>
      </c>
      <c r="GC384" s="52">
        <v>692</v>
      </c>
      <c r="GD384" s="52">
        <v>723</v>
      </c>
      <c r="GE384" s="52">
        <v>644</v>
      </c>
      <c r="GF384" s="52">
        <v>587</v>
      </c>
      <c r="GG384" s="52">
        <v>527</v>
      </c>
      <c r="GH384" s="52">
        <v>472</v>
      </c>
      <c r="GI384" s="52">
        <v>444</v>
      </c>
      <c r="GJ384" s="52">
        <v>392</v>
      </c>
      <c r="GK384" s="52">
        <v>335</v>
      </c>
      <c r="GL384" s="53">
        <v>1398</v>
      </c>
    </row>
    <row r="385" spans="1:194" s="1" customFormat="1" hidden="1" x14ac:dyDescent="0.25">
      <c r="A385" s="31" t="s">
        <v>247</v>
      </c>
      <c r="B385" s="1" t="s">
        <v>616</v>
      </c>
      <c r="C385" s="30" t="str">
        <f t="shared" si="114"/>
        <v>LA England - North Warwickshire</v>
      </c>
      <c r="D385" s="51">
        <f t="shared" si="105"/>
        <v>25770</v>
      </c>
      <c r="E385" s="51">
        <f t="shared" si="106"/>
        <v>26873</v>
      </c>
      <c r="F385" s="52">
        <f t="shared" si="107"/>
        <v>65452</v>
      </c>
      <c r="G385" s="52">
        <f t="shared" si="108"/>
        <v>32304</v>
      </c>
      <c r="H385" s="53">
        <f t="shared" si="109"/>
        <v>33148</v>
      </c>
      <c r="I385" s="53">
        <f t="shared" si="110"/>
        <v>25770</v>
      </c>
      <c r="J385" s="53">
        <f t="shared" si="111"/>
        <v>26873</v>
      </c>
      <c r="K385" s="50">
        <f t="shared" si="112"/>
        <v>6534</v>
      </c>
      <c r="L385" s="51">
        <f t="shared" si="113"/>
        <v>6275</v>
      </c>
      <c r="M385" s="52">
        <v>312</v>
      </c>
      <c r="N385" s="52">
        <v>315</v>
      </c>
      <c r="O385" s="52">
        <v>336</v>
      </c>
      <c r="P385" s="52">
        <v>347</v>
      </c>
      <c r="Q385" s="52">
        <v>391</v>
      </c>
      <c r="R385" s="52">
        <v>355</v>
      </c>
      <c r="S385" s="52">
        <v>387</v>
      </c>
      <c r="T385" s="52">
        <v>373</v>
      </c>
      <c r="U385" s="52">
        <v>383</v>
      </c>
      <c r="V385" s="52">
        <v>360</v>
      </c>
      <c r="W385" s="52">
        <v>407</v>
      </c>
      <c r="X385" s="52">
        <v>359</v>
      </c>
      <c r="Y385" s="52">
        <v>372</v>
      </c>
      <c r="Z385" s="52">
        <v>372</v>
      </c>
      <c r="AA385" s="52">
        <v>371</v>
      </c>
      <c r="AB385" s="52">
        <v>358</v>
      </c>
      <c r="AC385" s="52">
        <v>349</v>
      </c>
      <c r="AD385" s="52">
        <v>387</v>
      </c>
      <c r="AE385" s="52">
        <v>352</v>
      </c>
      <c r="AF385" s="52">
        <v>305</v>
      </c>
      <c r="AG385" s="52">
        <v>310</v>
      </c>
      <c r="AH385" s="52">
        <v>300</v>
      </c>
      <c r="AI385" s="52">
        <v>322</v>
      </c>
      <c r="AJ385" s="52">
        <v>380</v>
      </c>
      <c r="AK385" s="52">
        <v>355</v>
      </c>
      <c r="AL385" s="52">
        <v>349</v>
      </c>
      <c r="AM385" s="52">
        <v>385</v>
      </c>
      <c r="AN385" s="52">
        <v>352</v>
      </c>
      <c r="AO385" s="52">
        <v>438</v>
      </c>
      <c r="AP385" s="52">
        <v>430</v>
      </c>
      <c r="AQ385" s="52">
        <v>372</v>
      </c>
      <c r="AR385" s="52">
        <v>381</v>
      </c>
      <c r="AS385" s="52">
        <v>388</v>
      </c>
      <c r="AT385" s="52">
        <v>376</v>
      </c>
      <c r="AU385" s="52">
        <v>427</v>
      </c>
      <c r="AV385" s="52">
        <v>398</v>
      </c>
      <c r="AW385" s="52">
        <v>372</v>
      </c>
      <c r="AX385" s="52">
        <v>340</v>
      </c>
      <c r="AY385" s="52">
        <v>358</v>
      </c>
      <c r="AZ385" s="52">
        <v>317</v>
      </c>
      <c r="BA385" s="52">
        <v>296</v>
      </c>
      <c r="BB385" s="52">
        <v>358</v>
      </c>
      <c r="BC385" s="52">
        <v>335</v>
      </c>
      <c r="BD385" s="52">
        <v>368</v>
      </c>
      <c r="BE385" s="52">
        <v>344</v>
      </c>
      <c r="BF385" s="52">
        <v>383</v>
      </c>
      <c r="BG385" s="52">
        <v>430</v>
      </c>
      <c r="BH385" s="52">
        <v>418</v>
      </c>
      <c r="BI385" s="52">
        <v>495</v>
      </c>
      <c r="BJ385" s="52">
        <v>512</v>
      </c>
      <c r="BK385" s="52">
        <v>431</v>
      </c>
      <c r="BL385" s="52">
        <v>525</v>
      </c>
      <c r="BM385" s="52">
        <v>477</v>
      </c>
      <c r="BN385" s="52">
        <v>491</v>
      </c>
      <c r="BO385" s="52">
        <v>541</v>
      </c>
      <c r="BP385" s="52">
        <v>503</v>
      </c>
      <c r="BQ385" s="52">
        <v>480</v>
      </c>
      <c r="BR385" s="52">
        <v>544</v>
      </c>
      <c r="BS385" s="52">
        <v>502</v>
      </c>
      <c r="BT385" s="52">
        <v>467</v>
      </c>
      <c r="BU385" s="52">
        <v>460</v>
      </c>
      <c r="BV385" s="52">
        <v>458</v>
      </c>
      <c r="BW385" s="52">
        <v>444</v>
      </c>
      <c r="BX385" s="52">
        <v>433</v>
      </c>
      <c r="BY385" s="52">
        <v>400</v>
      </c>
      <c r="BZ385" s="52">
        <v>354</v>
      </c>
      <c r="CA385" s="52">
        <v>395</v>
      </c>
      <c r="CB385" s="52">
        <v>365</v>
      </c>
      <c r="CC385" s="52">
        <v>325</v>
      </c>
      <c r="CD385" s="52">
        <v>387</v>
      </c>
      <c r="CE385" s="52">
        <v>361</v>
      </c>
      <c r="CF385" s="52">
        <v>379</v>
      </c>
      <c r="CG385" s="52">
        <v>414</v>
      </c>
      <c r="CH385" s="52">
        <v>406</v>
      </c>
      <c r="CI385" s="52">
        <v>339</v>
      </c>
      <c r="CJ385" s="52">
        <v>339</v>
      </c>
      <c r="CK385" s="52">
        <v>330</v>
      </c>
      <c r="CL385" s="52">
        <v>289</v>
      </c>
      <c r="CM385" s="52">
        <v>280</v>
      </c>
      <c r="CN385" s="52">
        <v>190</v>
      </c>
      <c r="CO385" s="52">
        <v>216</v>
      </c>
      <c r="CP385" s="52">
        <v>198</v>
      </c>
      <c r="CQ385" s="52">
        <v>169</v>
      </c>
      <c r="CR385" s="52">
        <v>157</v>
      </c>
      <c r="CS385" s="52">
        <v>131</v>
      </c>
      <c r="CT385" s="52">
        <v>123</v>
      </c>
      <c r="CU385" s="52">
        <v>104</v>
      </c>
      <c r="CV385" s="52">
        <v>86</v>
      </c>
      <c r="CW385" s="52">
        <v>72</v>
      </c>
      <c r="CX385" s="52">
        <v>74</v>
      </c>
      <c r="CY385" s="52">
        <v>185</v>
      </c>
      <c r="CZ385" s="52">
        <v>275</v>
      </c>
      <c r="DA385" s="52">
        <v>315</v>
      </c>
      <c r="DB385" s="52">
        <v>343</v>
      </c>
      <c r="DC385" s="52">
        <v>326</v>
      </c>
      <c r="DD385" s="52">
        <v>331</v>
      </c>
      <c r="DE385" s="52">
        <v>334</v>
      </c>
      <c r="DF385" s="52">
        <v>326</v>
      </c>
      <c r="DG385" s="52">
        <v>437</v>
      </c>
      <c r="DH385" s="52">
        <v>349</v>
      </c>
      <c r="DI385" s="52">
        <v>408</v>
      </c>
      <c r="DJ385" s="52">
        <v>389</v>
      </c>
      <c r="DK385" s="52">
        <v>366</v>
      </c>
      <c r="DL385" s="52">
        <v>338</v>
      </c>
      <c r="DM385" s="52">
        <v>385</v>
      </c>
      <c r="DN385" s="52">
        <v>317</v>
      </c>
      <c r="DO385" s="52">
        <v>391</v>
      </c>
      <c r="DP385" s="52">
        <v>322</v>
      </c>
      <c r="DQ385" s="52">
        <v>323</v>
      </c>
      <c r="DR385" s="52">
        <v>318</v>
      </c>
      <c r="DS385" s="52">
        <v>248</v>
      </c>
      <c r="DT385" s="52">
        <v>275</v>
      </c>
      <c r="DU385" s="52">
        <v>268</v>
      </c>
      <c r="DV385" s="52">
        <v>298</v>
      </c>
      <c r="DW385" s="52">
        <v>334</v>
      </c>
      <c r="DX385" s="52">
        <v>350</v>
      </c>
      <c r="DY385" s="52">
        <v>353</v>
      </c>
      <c r="DZ385" s="52">
        <v>382</v>
      </c>
      <c r="EA385" s="52">
        <v>343</v>
      </c>
      <c r="EB385" s="52">
        <v>401</v>
      </c>
      <c r="EC385" s="52">
        <v>399</v>
      </c>
      <c r="ED385" s="52">
        <v>411</v>
      </c>
      <c r="EE385" s="52">
        <v>402</v>
      </c>
      <c r="EF385" s="52">
        <v>353</v>
      </c>
      <c r="EG385" s="52">
        <v>400</v>
      </c>
      <c r="EH385" s="52">
        <v>369</v>
      </c>
      <c r="EI385" s="52">
        <v>384</v>
      </c>
      <c r="EJ385" s="52">
        <v>434</v>
      </c>
      <c r="EK385" s="52">
        <v>385</v>
      </c>
      <c r="EL385" s="52">
        <v>370</v>
      </c>
      <c r="EM385" s="52">
        <v>433</v>
      </c>
      <c r="EN385" s="52">
        <v>375</v>
      </c>
      <c r="EO385" s="52">
        <v>378</v>
      </c>
      <c r="EP385" s="52">
        <v>357</v>
      </c>
      <c r="EQ385" s="52">
        <v>320</v>
      </c>
      <c r="ER385" s="52">
        <v>379</v>
      </c>
      <c r="ES385" s="52">
        <v>419</v>
      </c>
      <c r="ET385" s="52">
        <v>424</v>
      </c>
      <c r="EU385" s="52">
        <v>469</v>
      </c>
      <c r="EV385" s="52">
        <v>437</v>
      </c>
      <c r="EW385" s="52">
        <v>547</v>
      </c>
      <c r="EX385" s="52">
        <v>470</v>
      </c>
      <c r="EY385" s="52">
        <v>513</v>
      </c>
      <c r="EZ385" s="52">
        <v>509</v>
      </c>
      <c r="FA385" s="52">
        <v>523</v>
      </c>
      <c r="FB385" s="52">
        <v>531</v>
      </c>
      <c r="FC385" s="52">
        <v>544</v>
      </c>
      <c r="FD385" s="52">
        <v>509</v>
      </c>
      <c r="FE385" s="52">
        <v>512</v>
      </c>
      <c r="FF385" s="52">
        <v>466</v>
      </c>
      <c r="FG385" s="52">
        <v>504</v>
      </c>
      <c r="FH385" s="52">
        <v>456</v>
      </c>
      <c r="FI385" s="52">
        <v>467</v>
      </c>
      <c r="FJ385" s="52">
        <v>427</v>
      </c>
      <c r="FK385" s="52">
        <v>428</v>
      </c>
      <c r="FL385" s="52">
        <v>381</v>
      </c>
      <c r="FM385" s="52">
        <v>359</v>
      </c>
      <c r="FN385" s="52">
        <v>413</v>
      </c>
      <c r="FO385" s="52">
        <v>377</v>
      </c>
      <c r="FP385" s="52">
        <v>396</v>
      </c>
      <c r="FQ385" s="52">
        <v>390</v>
      </c>
      <c r="FR385" s="52">
        <v>370</v>
      </c>
      <c r="FS385" s="52">
        <v>420</v>
      </c>
      <c r="FT385" s="52">
        <v>444</v>
      </c>
      <c r="FU385" s="52">
        <v>457</v>
      </c>
      <c r="FV385" s="52">
        <v>343</v>
      </c>
      <c r="FW385" s="52">
        <v>353</v>
      </c>
      <c r="FX385" s="52">
        <v>357</v>
      </c>
      <c r="FY385" s="52">
        <v>290</v>
      </c>
      <c r="FZ385" s="52">
        <v>259</v>
      </c>
      <c r="GA385" s="52">
        <v>227</v>
      </c>
      <c r="GB385" s="52">
        <v>244</v>
      </c>
      <c r="GC385" s="52">
        <v>216</v>
      </c>
      <c r="GD385" s="52">
        <v>206</v>
      </c>
      <c r="GE385" s="52">
        <v>208</v>
      </c>
      <c r="GF385" s="52">
        <v>193</v>
      </c>
      <c r="GG385" s="52">
        <v>147</v>
      </c>
      <c r="GH385" s="52">
        <v>132</v>
      </c>
      <c r="GI385" s="52">
        <v>118</v>
      </c>
      <c r="GJ385" s="52">
        <v>135</v>
      </c>
      <c r="GK385" s="52">
        <v>99</v>
      </c>
      <c r="GL385" s="53">
        <v>465</v>
      </c>
    </row>
    <row r="386" spans="1:194" s="1" customFormat="1" hidden="1" x14ac:dyDescent="0.25">
      <c r="A386" s="31" t="s">
        <v>247</v>
      </c>
      <c r="B386" s="1" t="s">
        <v>617</v>
      </c>
      <c r="C386" s="30" t="str">
        <f t="shared" si="114"/>
        <v>LA England - North West Leicestershire</v>
      </c>
      <c r="D386" s="51">
        <f t="shared" si="105"/>
        <v>40681</v>
      </c>
      <c r="E386" s="51">
        <f t="shared" si="106"/>
        <v>42704</v>
      </c>
      <c r="F386" s="52">
        <f t="shared" si="107"/>
        <v>104809</v>
      </c>
      <c r="G386" s="52">
        <f t="shared" si="108"/>
        <v>51724</v>
      </c>
      <c r="H386" s="53">
        <f t="shared" si="109"/>
        <v>53085</v>
      </c>
      <c r="I386" s="53">
        <f t="shared" si="110"/>
        <v>40681</v>
      </c>
      <c r="J386" s="53">
        <f t="shared" si="111"/>
        <v>42704</v>
      </c>
      <c r="K386" s="50">
        <f t="shared" si="112"/>
        <v>11043</v>
      </c>
      <c r="L386" s="51">
        <f t="shared" si="113"/>
        <v>10381</v>
      </c>
      <c r="M386" s="52">
        <v>528</v>
      </c>
      <c r="N386" s="52">
        <v>547</v>
      </c>
      <c r="O386" s="52">
        <v>635</v>
      </c>
      <c r="P386" s="52">
        <v>591</v>
      </c>
      <c r="Q386" s="52">
        <v>617</v>
      </c>
      <c r="R386" s="52">
        <v>637</v>
      </c>
      <c r="S386" s="52">
        <v>539</v>
      </c>
      <c r="T386" s="52">
        <v>621</v>
      </c>
      <c r="U386" s="52">
        <v>644</v>
      </c>
      <c r="V386" s="52">
        <v>672</v>
      </c>
      <c r="W386" s="52">
        <v>639</v>
      </c>
      <c r="X386" s="52">
        <v>615</v>
      </c>
      <c r="Y386" s="52">
        <v>624</v>
      </c>
      <c r="Z386" s="52">
        <v>653</v>
      </c>
      <c r="AA386" s="52">
        <v>650</v>
      </c>
      <c r="AB386" s="52">
        <v>606</v>
      </c>
      <c r="AC386" s="52">
        <v>661</v>
      </c>
      <c r="AD386" s="52">
        <v>564</v>
      </c>
      <c r="AE386" s="52">
        <v>534</v>
      </c>
      <c r="AF386" s="52">
        <v>422</v>
      </c>
      <c r="AG386" s="52">
        <v>469</v>
      </c>
      <c r="AH386" s="52">
        <v>481</v>
      </c>
      <c r="AI386" s="52">
        <v>556</v>
      </c>
      <c r="AJ386" s="52">
        <v>567</v>
      </c>
      <c r="AK386" s="52">
        <v>581</v>
      </c>
      <c r="AL386" s="52">
        <v>572</v>
      </c>
      <c r="AM386" s="52">
        <v>535</v>
      </c>
      <c r="AN386" s="52">
        <v>566</v>
      </c>
      <c r="AO386" s="52">
        <v>621</v>
      </c>
      <c r="AP386" s="52">
        <v>655</v>
      </c>
      <c r="AQ386" s="52">
        <v>617</v>
      </c>
      <c r="AR386" s="52">
        <v>640</v>
      </c>
      <c r="AS386" s="52">
        <v>599</v>
      </c>
      <c r="AT386" s="52">
        <v>555</v>
      </c>
      <c r="AU386" s="52">
        <v>629</v>
      </c>
      <c r="AV386" s="52">
        <v>601</v>
      </c>
      <c r="AW386" s="52">
        <v>631</v>
      </c>
      <c r="AX386" s="52">
        <v>580</v>
      </c>
      <c r="AY386" s="52">
        <v>603</v>
      </c>
      <c r="AZ386" s="52">
        <v>612</v>
      </c>
      <c r="BA386" s="52">
        <v>697</v>
      </c>
      <c r="BB386" s="52">
        <v>594</v>
      </c>
      <c r="BC386" s="52">
        <v>521</v>
      </c>
      <c r="BD386" s="52">
        <v>611</v>
      </c>
      <c r="BE386" s="52">
        <v>648</v>
      </c>
      <c r="BF386" s="52">
        <v>675</v>
      </c>
      <c r="BG386" s="52">
        <v>687</v>
      </c>
      <c r="BH386" s="52">
        <v>784</v>
      </c>
      <c r="BI386" s="52">
        <v>811</v>
      </c>
      <c r="BJ386" s="52">
        <v>854</v>
      </c>
      <c r="BK386" s="52">
        <v>770</v>
      </c>
      <c r="BL386" s="52">
        <v>824</v>
      </c>
      <c r="BM386" s="52">
        <v>824</v>
      </c>
      <c r="BN386" s="52">
        <v>853</v>
      </c>
      <c r="BO386" s="52">
        <v>844</v>
      </c>
      <c r="BP386" s="52">
        <v>806</v>
      </c>
      <c r="BQ386" s="52">
        <v>822</v>
      </c>
      <c r="BR386" s="52">
        <v>708</v>
      </c>
      <c r="BS386" s="52">
        <v>756</v>
      </c>
      <c r="BT386" s="52">
        <v>739</v>
      </c>
      <c r="BU386" s="52">
        <v>687</v>
      </c>
      <c r="BV386" s="52">
        <v>645</v>
      </c>
      <c r="BW386" s="52">
        <v>663</v>
      </c>
      <c r="BX386" s="52">
        <v>601</v>
      </c>
      <c r="BY386" s="52">
        <v>605</v>
      </c>
      <c r="BZ386" s="52">
        <v>609</v>
      </c>
      <c r="CA386" s="52">
        <v>584</v>
      </c>
      <c r="CB386" s="52">
        <v>592</v>
      </c>
      <c r="CC386" s="52">
        <v>602</v>
      </c>
      <c r="CD386" s="52">
        <v>566</v>
      </c>
      <c r="CE386" s="52">
        <v>587</v>
      </c>
      <c r="CF386" s="52">
        <v>558</v>
      </c>
      <c r="CG386" s="52">
        <v>623</v>
      </c>
      <c r="CH386" s="52">
        <v>690</v>
      </c>
      <c r="CI386" s="52">
        <v>539</v>
      </c>
      <c r="CJ386" s="52">
        <v>483</v>
      </c>
      <c r="CK386" s="52">
        <v>478</v>
      </c>
      <c r="CL386" s="52">
        <v>416</v>
      </c>
      <c r="CM386" s="52">
        <v>358</v>
      </c>
      <c r="CN386" s="52">
        <v>288</v>
      </c>
      <c r="CO386" s="52">
        <v>281</v>
      </c>
      <c r="CP386" s="52">
        <v>300</v>
      </c>
      <c r="CQ386" s="52">
        <v>262</v>
      </c>
      <c r="CR386" s="52">
        <v>194</v>
      </c>
      <c r="CS386" s="52">
        <v>186</v>
      </c>
      <c r="CT386" s="52">
        <v>163</v>
      </c>
      <c r="CU386" s="52">
        <v>134</v>
      </c>
      <c r="CV386" s="52">
        <v>122</v>
      </c>
      <c r="CW386" s="52">
        <v>94</v>
      </c>
      <c r="CX386" s="52">
        <v>85</v>
      </c>
      <c r="CY386" s="52">
        <v>232</v>
      </c>
      <c r="CZ386" s="52">
        <v>453</v>
      </c>
      <c r="DA386" s="52">
        <v>523</v>
      </c>
      <c r="DB386" s="52">
        <v>535</v>
      </c>
      <c r="DC386" s="52">
        <v>523</v>
      </c>
      <c r="DD386" s="52">
        <v>613</v>
      </c>
      <c r="DE386" s="52">
        <v>555</v>
      </c>
      <c r="DF386" s="52">
        <v>623</v>
      </c>
      <c r="DG386" s="52">
        <v>596</v>
      </c>
      <c r="DH386" s="52">
        <v>565</v>
      </c>
      <c r="DI386" s="52">
        <v>629</v>
      </c>
      <c r="DJ386" s="52">
        <v>614</v>
      </c>
      <c r="DK386" s="52">
        <v>619</v>
      </c>
      <c r="DL386" s="52">
        <v>635</v>
      </c>
      <c r="DM386" s="52">
        <v>565</v>
      </c>
      <c r="DN386" s="52">
        <v>551</v>
      </c>
      <c r="DO386" s="52">
        <v>575</v>
      </c>
      <c r="DP386" s="52">
        <v>631</v>
      </c>
      <c r="DQ386" s="52">
        <v>576</v>
      </c>
      <c r="DR386" s="52">
        <v>499</v>
      </c>
      <c r="DS386" s="52">
        <v>400</v>
      </c>
      <c r="DT386" s="52">
        <v>472</v>
      </c>
      <c r="DU386" s="52">
        <v>533</v>
      </c>
      <c r="DV386" s="52">
        <v>591</v>
      </c>
      <c r="DW386" s="52">
        <v>586</v>
      </c>
      <c r="DX386" s="52">
        <v>571</v>
      </c>
      <c r="DY386" s="52">
        <v>560</v>
      </c>
      <c r="DZ386" s="52">
        <v>620</v>
      </c>
      <c r="EA386" s="52">
        <v>590</v>
      </c>
      <c r="EB386" s="52">
        <v>679</v>
      </c>
      <c r="EC386" s="52">
        <v>668</v>
      </c>
      <c r="ED386" s="52">
        <v>742</v>
      </c>
      <c r="EE386" s="52">
        <v>676</v>
      </c>
      <c r="EF386" s="52">
        <v>666</v>
      </c>
      <c r="EG386" s="52">
        <v>655</v>
      </c>
      <c r="EH386" s="52">
        <v>637</v>
      </c>
      <c r="EI386" s="52">
        <v>622</v>
      </c>
      <c r="EJ386" s="52">
        <v>684</v>
      </c>
      <c r="EK386" s="52">
        <v>752</v>
      </c>
      <c r="EL386" s="52">
        <v>666</v>
      </c>
      <c r="EM386" s="52">
        <v>706</v>
      </c>
      <c r="EN386" s="52">
        <v>628</v>
      </c>
      <c r="EO386" s="52">
        <v>662</v>
      </c>
      <c r="EP386" s="52">
        <v>604</v>
      </c>
      <c r="EQ386" s="52">
        <v>584</v>
      </c>
      <c r="ER386" s="52">
        <v>628</v>
      </c>
      <c r="ES386" s="52">
        <v>665</v>
      </c>
      <c r="ET386" s="52">
        <v>691</v>
      </c>
      <c r="EU386" s="52">
        <v>819</v>
      </c>
      <c r="EV386" s="52">
        <v>784</v>
      </c>
      <c r="EW386" s="52">
        <v>893</v>
      </c>
      <c r="EX386" s="52">
        <v>761</v>
      </c>
      <c r="EY386" s="52">
        <v>826</v>
      </c>
      <c r="EZ386" s="52">
        <v>874</v>
      </c>
      <c r="FA386" s="52">
        <v>781</v>
      </c>
      <c r="FB386" s="52">
        <v>839</v>
      </c>
      <c r="FC386" s="52">
        <v>762</v>
      </c>
      <c r="FD386" s="52">
        <v>774</v>
      </c>
      <c r="FE386" s="52">
        <v>773</v>
      </c>
      <c r="FF386" s="52">
        <v>764</v>
      </c>
      <c r="FG386" s="52">
        <v>763</v>
      </c>
      <c r="FH386" s="52">
        <v>666</v>
      </c>
      <c r="FI386" s="52">
        <v>642</v>
      </c>
      <c r="FJ386" s="52">
        <v>663</v>
      </c>
      <c r="FK386" s="52">
        <v>596</v>
      </c>
      <c r="FL386" s="52">
        <v>604</v>
      </c>
      <c r="FM386" s="52">
        <v>554</v>
      </c>
      <c r="FN386" s="52">
        <v>559</v>
      </c>
      <c r="FO386" s="52">
        <v>586</v>
      </c>
      <c r="FP386" s="52">
        <v>560</v>
      </c>
      <c r="FQ386" s="52">
        <v>579</v>
      </c>
      <c r="FR386" s="52">
        <v>610</v>
      </c>
      <c r="FS386" s="52">
        <v>625</v>
      </c>
      <c r="FT386" s="52">
        <v>647</v>
      </c>
      <c r="FU386" s="52">
        <v>676</v>
      </c>
      <c r="FV386" s="52">
        <v>559</v>
      </c>
      <c r="FW386" s="52">
        <v>537</v>
      </c>
      <c r="FX386" s="52">
        <v>515</v>
      </c>
      <c r="FY386" s="52">
        <v>449</v>
      </c>
      <c r="FZ386" s="52">
        <v>367</v>
      </c>
      <c r="GA386" s="52">
        <v>309</v>
      </c>
      <c r="GB386" s="52">
        <v>333</v>
      </c>
      <c r="GC386" s="52">
        <v>285</v>
      </c>
      <c r="GD386" s="52">
        <v>280</v>
      </c>
      <c r="GE386" s="52">
        <v>260</v>
      </c>
      <c r="GF386" s="52">
        <v>253</v>
      </c>
      <c r="GG386" s="52">
        <v>208</v>
      </c>
      <c r="GH386" s="52">
        <v>189</v>
      </c>
      <c r="GI386" s="52">
        <v>162</v>
      </c>
      <c r="GJ386" s="52">
        <v>164</v>
      </c>
      <c r="GK386" s="52">
        <v>140</v>
      </c>
      <c r="GL386" s="53">
        <v>677</v>
      </c>
    </row>
    <row r="387" spans="1:194" s="1" customFormat="1" hidden="1" x14ac:dyDescent="0.25">
      <c r="A387" s="31" t="s">
        <v>247</v>
      </c>
      <c r="B387" s="1" t="s">
        <v>618</v>
      </c>
      <c r="C387" s="30" t="str">
        <f t="shared" si="114"/>
        <v>LA England - Northampton</v>
      </c>
      <c r="D387" s="51">
        <f t="shared" si="105"/>
        <v>84388</v>
      </c>
      <c r="E387" s="51">
        <f t="shared" si="106"/>
        <v>85688</v>
      </c>
      <c r="F387" s="52">
        <f t="shared" si="107"/>
        <v>224290</v>
      </c>
      <c r="G387" s="52">
        <f t="shared" si="108"/>
        <v>111978</v>
      </c>
      <c r="H387" s="53">
        <f t="shared" si="109"/>
        <v>112312</v>
      </c>
      <c r="I387" s="53">
        <f t="shared" si="110"/>
        <v>84388</v>
      </c>
      <c r="J387" s="53">
        <f t="shared" si="111"/>
        <v>85688</v>
      </c>
      <c r="K387" s="50">
        <f t="shared" si="112"/>
        <v>27590</v>
      </c>
      <c r="L387" s="51">
        <f t="shared" si="113"/>
        <v>26624</v>
      </c>
      <c r="M387" s="52">
        <v>1544</v>
      </c>
      <c r="N387" s="52">
        <v>1478</v>
      </c>
      <c r="O387" s="52">
        <v>1531</v>
      </c>
      <c r="P387" s="52">
        <v>1612</v>
      </c>
      <c r="Q387" s="52">
        <v>1696</v>
      </c>
      <c r="R387" s="52">
        <v>1645</v>
      </c>
      <c r="S387" s="52">
        <v>1598</v>
      </c>
      <c r="T387" s="52">
        <v>1730</v>
      </c>
      <c r="U387" s="52">
        <v>1693</v>
      </c>
      <c r="V387" s="52">
        <v>1688</v>
      </c>
      <c r="W387" s="52">
        <v>1637</v>
      </c>
      <c r="X387" s="52">
        <v>1570</v>
      </c>
      <c r="Y387" s="52">
        <v>1569</v>
      </c>
      <c r="Z387" s="52">
        <v>1446</v>
      </c>
      <c r="AA387" s="52">
        <v>1393</v>
      </c>
      <c r="AB387" s="52">
        <v>1278</v>
      </c>
      <c r="AC387" s="52">
        <v>1238</v>
      </c>
      <c r="AD387" s="52">
        <v>1244</v>
      </c>
      <c r="AE387" s="52">
        <v>1211</v>
      </c>
      <c r="AF387" s="52">
        <v>1304</v>
      </c>
      <c r="AG387" s="52">
        <v>1425</v>
      </c>
      <c r="AH387" s="52">
        <v>1392</v>
      </c>
      <c r="AI387" s="52">
        <v>1360</v>
      </c>
      <c r="AJ387" s="52">
        <v>1444</v>
      </c>
      <c r="AK387" s="52">
        <v>1427</v>
      </c>
      <c r="AL387" s="52">
        <v>1517</v>
      </c>
      <c r="AM387" s="52">
        <v>1445</v>
      </c>
      <c r="AN387" s="52">
        <v>1564</v>
      </c>
      <c r="AO387" s="52">
        <v>1529</v>
      </c>
      <c r="AP387" s="52">
        <v>1519</v>
      </c>
      <c r="AQ387" s="52">
        <v>1489</v>
      </c>
      <c r="AR387" s="52">
        <v>1511</v>
      </c>
      <c r="AS387" s="52">
        <v>1583</v>
      </c>
      <c r="AT387" s="52">
        <v>1624</v>
      </c>
      <c r="AU387" s="52">
        <v>1609</v>
      </c>
      <c r="AV387" s="52">
        <v>1672</v>
      </c>
      <c r="AW387" s="52">
        <v>1580</v>
      </c>
      <c r="AX387" s="52">
        <v>1631</v>
      </c>
      <c r="AY387" s="52">
        <v>1651</v>
      </c>
      <c r="AZ387" s="52">
        <v>1627</v>
      </c>
      <c r="BA387" s="52">
        <v>1751</v>
      </c>
      <c r="BB387" s="52">
        <v>1692</v>
      </c>
      <c r="BC387" s="52">
        <v>1486</v>
      </c>
      <c r="BD387" s="52">
        <v>1504</v>
      </c>
      <c r="BE387" s="52">
        <v>1473</v>
      </c>
      <c r="BF387" s="52">
        <v>1418</v>
      </c>
      <c r="BG387" s="52">
        <v>1511</v>
      </c>
      <c r="BH387" s="52">
        <v>1582</v>
      </c>
      <c r="BI387" s="52">
        <v>1554</v>
      </c>
      <c r="BJ387" s="52">
        <v>1551</v>
      </c>
      <c r="BK387" s="52">
        <v>1423</v>
      </c>
      <c r="BL387" s="52">
        <v>1496</v>
      </c>
      <c r="BM387" s="52">
        <v>1447</v>
      </c>
      <c r="BN387" s="52">
        <v>1485</v>
      </c>
      <c r="BO387" s="52">
        <v>1477</v>
      </c>
      <c r="BP387" s="52">
        <v>1484</v>
      </c>
      <c r="BQ387" s="52">
        <v>1484</v>
      </c>
      <c r="BR387" s="52">
        <v>1462</v>
      </c>
      <c r="BS387" s="52">
        <v>1339</v>
      </c>
      <c r="BT387" s="52">
        <v>1195</v>
      </c>
      <c r="BU387" s="52">
        <v>1173</v>
      </c>
      <c r="BV387" s="52">
        <v>1149</v>
      </c>
      <c r="BW387" s="52">
        <v>1098</v>
      </c>
      <c r="BX387" s="52">
        <v>1115</v>
      </c>
      <c r="BY387" s="52">
        <v>984</v>
      </c>
      <c r="BZ387" s="52">
        <v>983</v>
      </c>
      <c r="CA387" s="52">
        <v>946</v>
      </c>
      <c r="CB387" s="52">
        <v>913</v>
      </c>
      <c r="CC387" s="52">
        <v>882</v>
      </c>
      <c r="CD387" s="52">
        <v>927</v>
      </c>
      <c r="CE387" s="52">
        <v>977</v>
      </c>
      <c r="CF387" s="52">
        <v>906</v>
      </c>
      <c r="CG387" s="52">
        <v>971</v>
      </c>
      <c r="CH387" s="52">
        <v>991</v>
      </c>
      <c r="CI387" s="52">
        <v>746</v>
      </c>
      <c r="CJ387" s="52">
        <v>713</v>
      </c>
      <c r="CK387" s="52">
        <v>694</v>
      </c>
      <c r="CL387" s="52">
        <v>574</v>
      </c>
      <c r="CM387" s="52">
        <v>604</v>
      </c>
      <c r="CN387" s="52">
        <v>496</v>
      </c>
      <c r="CO387" s="52">
        <v>428</v>
      </c>
      <c r="CP387" s="52">
        <v>453</v>
      </c>
      <c r="CQ387" s="52">
        <v>401</v>
      </c>
      <c r="CR387" s="52">
        <v>330</v>
      </c>
      <c r="CS387" s="52">
        <v>337</v>
      </c>
      <c r="CT387" s="52">
        <v>305</v>
      </c>
      <c r="CU387" s="52">
        <v>230</v>
      </c>
      <c r="CV387" s="52">
        <v>219</v>
      </c>
      <c r="CW387" s="52">
        <v>222</v>
      </c>
      <c r="CX387" s="52">
        <v>179</v>
      </c>
      <c r="CY387" s="52">
        <v>514</v>
      </c>
      <c r="CZ387" s="52">
        <v>1446</v>
      </c>
      <c r="DA387" s="52">
        <v>1403</v>
      </c>
      <c r="DB387" s="52">
        <v>1527</v>
      </c>
      <c r="DC387" s="52">
        <v>1572</v>
      </c>
      <c r="DD387" s="52">
        <v>1628</v>
      </c>
      <c r="DE387" s="52">
        <v>1619</v>
      </c>
      <c r="DF387" s="52">
        <v>1583</v>
      </c>
      <c r="DG387" s="52">
        <v>1597</v>
      </c>
      <c r="DH387" s="52">
        <v>1557</v>
      </c>
      <c r="DI387" s="52">
        <v>1534</v>
      </c>
      <c r="DJ387" s="52">
        <v>1525</v>
      </c>
      <c r="DK387" s="52">
        <v>1463</v>
      </c>
      <c r="DL387" s="52">
        <v>1490</v>
      </c>
      <c r="DM387" s="52">
        <v>1478</v>
      </c>
      <c r="DN387" s="52">
        <v>1443</v>
      </c>
      <c r="DO387" s="52">
        <v>1325</v>
      </c>
      <c r="DP387" s="52">
        <v>1259</v>
      </c>
      <c r="DQ387" s="52">
        <v>1175</v>
      </c>
      <c r="DR387" s="52">
        <v>1255</v>
      </c>
      <c r="DS387" s="52">
        <v>1481</v>
      </c>
      <c r="DT387" s="52">
        <v>1474</v>
      </c>
      <c r="DU387" s="52">
        <v>1448</v>
      </c>
      <c r="DV387" s="52">
        <v>1368</v>
      </c>
      <c r="DW387" s="52">
        <v>1288</v>
      </c>
      <c r="DX387" s="52">
        <v>1211</v>
      </c>
      <c r="DY387" s="52">
        <v>1134</v>
      </c>
      <c r="DZ387" s="52">
        <v>1311</v>
      </c>
      <c r="EA387" s="52">
        <v>1320</v>
      </c>
      <c r="EB387" s="52">
        <v>1360</v>
      </c>
      <c r="EC387" s="52">
        <v>1360</v>
      </c>
      <c r="ED387" s="52">
        <v>1318</v>
      </c>
      <c r="EE387" s="52">
        <v>1419</v>
      </c>
      <c r="EF387" s="52">
        <v>1634</v>
      </c>
      <c r="EG387" s="52">
        <v>1586</v>
      </c>
      <c r="EH387" s="52">
        <v>1590</v>
      </c>
      <c r="EI387" s="52">
        <v>1702</v>
      </c>
      <c r="EJ387" s="52">
        <v>1659</v>
      </c>
      <c r="EK387" s="52">
        <v>1830</v>
      </c>
      <c r="EL387" s="52">
        <v>1567</v>
      </c>
      <c r="EM387" s="52">
        <v>1632</v>
      </c>
      <c r="EN387" s="52">
        <v>1643</v>
      </c>
      <c r="EO387" s="52">
        <v>1488</v>
      </c>
      <c r="EP387" s="52">
        <v>1339</v>
      </c>
      <c r="EQ387" s="52">
        <v>1276</v>
      </c>
      <c r="ER387" s="52">
        <v>1390</v>
      </c>
      <c r="ES387" s="52">
        <v>1458</v>
      </c>
      <c r="ET387" s="52">
        <v>1504</v>
      </c>
      <c r="EU387" s="52">
        <v>1443</v>
      </c>
      <c r="EV387" s="52">
        <v>1555</v>
      </c>
      <c r="EW387" s="52">
        <v>1499</v>
      </c>
      <c r="EX387" s="52">
        <v>1393</v>
      </c>
      <c r="EY387" s="52">
        <v>1435</v>
      </c>
      <c r="EZ387" s="52">
        <v>1447</v>
      </c>
      <c r="FA387" s="52">
        <v>1436</v>
      </c>
      <c r="FB387" s="52">
        <v>1497</v>
      </c>
      <c r="FC387" s="52">
        <v>1442</v>
      </c>
      <c r="FD387" s="52">
        <v>1453</v>
      </c>
      <c r="FE387" s="52">
        <v>1442</v>
      </c>
      <c r="FF387" s="52">
        <v>1361</v>
      </c>
      <c r="FG387" s="52">
        <v>1300</v>
      </c>
      <c r="FH387" s="52">
        <v>1268</v>
      </c>
      <c r="FI387" s="52">
        <v>1177</v>
      </c>
      <c r="FJ387" s="52">
        <v>1207</v>
      </c>
      <c r="FK387" s="52">
        <v>1098</v>
      </c>
      <c r="FL387" s="52">
        <v>1109</v>
      </c>
      <c r="FM387" s="52">
        <v>1026</v>
      </c>
      <c r="FN387" s="52">
        <v>1052</v>
      </c>
      <c r="FO387" s="52">
        <v>1052</v>
      </c>
      <c r="FP387" s="52">
        <v>1037</v>
      </c>
      <c r="FQ387" s="52">
        <v>988</v>
      </c>
      <c r="FR387" s="52">
        <v>1038</v>
      </c>
      <c r="FS387" s="52">
        <v>995</v>
      </c>
      <c r="FT387" s="52">
        <v>1128</v>
      </c>
      <c r="FU387" s="52">
        <v>1113</v>
      </c>
      <c r="FV387" s="52">
        <v>845</v>
      </c>
      <c r="FW387" s="52">
        <v>825</v>
      </c>
      <c r="FX387" s="52">
        <v>807</v>
      </c>
      <c r="FY387" s="52">
        <v>686</v>
      </c>
      <c r="FZ387" s="52">
        <v>603</v>
      </c>
      <c r="GA387" s="52">
        <v>533</v>
      </c>
      <c r="GB387" s="52">
        <v>543</v>
      </c>
      <c r="GC387" s="52">
        <v>607</v>
      </c>
      <c r="GD387" s="52">
        <v>510</v>
      </c>
      <c r="GE387" s="52">
        <v>496</v>
      </c>
      <c r="GF387" s="52">
        <v>429</v>
      </c>
      <c r="GG387" s="52">
        <v>368</v>
      </c>
      <c r="GH387" s="52">
        <v>387</v>
      </c>
      <c r="GI387" s="52">
        <v>366</v>
      </c>
      <c r="GJ387" s="52">
        <v>310</v>
      </c>
      <c r="GK387" s="52">
        <v>232</v>
      </c>
      <c r="GL387" s="53">
        <v>1105</v>
      </c>
    </row>
    <row r="388" spans="1:194" s="1" customFormat="1" hidden="1" x14ac:dyDescent="0.25">
      <c r="A388" s="31" t="s">
        <v>247</v>
      </c>
      <c r="B388" s="1" t="s">
        <v>619</v>
      </c>
      <c r="C388" s="30" t="str">
        <f t="shared" si="114"/>
        <v>LA England - Northumberland</v>
      </c>
      <c r="D388" s="51">
        <f t="shared" si="105"/>
        <v>127613</v>
      </c>
      <c r="E388" s="51">
        <f t="shared" si="106"/>
        <v>137406</v>
      </c>
      <c r="F388" s="52">
        <f t="shared" si="107"/>
        <v>323820</v>
      </c>
      <c r="G388" s="52">
        <f t="shared" si="108"/>
        <v>158024</v>
      </c>
      <c r="H388" s="53">
        <f t="shared" si="109"/>
        <v>165796</v>
      </c>
      <c r="I388" s="53">
        <f t="shared" si="110"/>
        <v>127613</v>
      </c>
      <c r="J388" s="53">
        <f t="shared" si="111"/>
        <v>137406</v>
      </c>
      <c r="K388" s="50">
        <f t="shared" si="112"/>
        <v>30411</v>
      </c>
      <c r="L388" s="51">
        <f t="shared" si="113"/>
        <v>28390</v>
      </c>
      <c r="M388" s="52">
        <v>1252</v>
      </c>
      <c r="N388" s="52">
        <v>1390</v>
      </c>
      <c r="O388" s="52">
        <v>1614</v>
      </c>
      <c r="P388" s="52">
        <v>1497</v>
      </c>
      <c r="Q388" s="52">
        <v>1666</v>
      </c>
      <c r="R388" s="52">
        <v>1639</v>
      </c>
      <c r="S388" s="52">
        <v>1642</v>
      </c>
      <c r="T388" s="52">
        <v>1711</v>
      </c>
      <c r="U388" s="52">
        <v>1780</v>
      </c>
      <c r="V388" s="52">
        <v>1798</v>
      </c>
      <c r="W388" s="52">
        <v>1828</v>
      </c>
      <c r="X388" s="52">
        <v>1779</v>
      </c>
      <c r="Y388" s="52">
        <v>1914</v>
      </c>
      <c r="Z388" s="52">
        <v>1763</v>
      </c>
      <c r="AA388" s="52">
        <v>1835</v>
      </c>
      <c r="AB388" s="52">
        <v>1803</v>
      </c>
      <c r="AC388" s="52">
        <v>1810</v>
      </c>
      <c r="AD388" s="52">
        <v>1690</v>
      </c>
      <c r="AE388" s="52">
        <v>1641</v>
      </c>
      <c r="AF388" s="52">
        <v>1403</v>
      </c>
      <c r="AG388" s="52">
        <v>1357</v>
      </c>
      <c r="AH388" s="52">
        <v>1481</v>
      </c>
      <c r="AI388" s="52">
        <v>1449</v>
      </c>
      <c r="AJ388" s="52">
        <v>1645</v>
      </c>
      <c r="AK388" s="52">
        <v>1713</v>
      </c>
      <c r="AL388" s="52">
        <v>1617</v>
      </c>
      <c r="AM388" s="52">
        <v>1589</v>
      </c>
      <c r="AN388" s="52">
        <v>1653</v>
      </c>
      <c r="AO388" s="52">
        <v>1712</v>
      </c>
      <c r="AP388" s="52">
        <v>1702</v>
      </c>
      <c r="AQ388" s="52">
        <v>1600</v>
      </c>
      <c r="AR388" s="52">
        <v>1654</v>
      </c>
      <c r="AS388" s="52">
        <v>1728</v>
      </c>
      <c r="AT388" s="52">
        <v>1647</v>
      </c>
      <c r="AU388" s="52">
        <v>1671</v>
      </c>
      <c r="AV388" s="52">
        <v>1709</v>
      </c>
      <c r="AW388" s="52">
        <v>1597</v>
      </c>
      <c r="AX388" s="52">
        <v>1603</v>
      </c>
      <c r="AY388" s="52">
        <v>1577</v>
      </c>
      <c r="AZ388" s="52">
        <v>1732</v>
      </c>
      <c r="BA388" s="52">
        <v>1821</v>
      </c>
      <c r="BB388" s="52">
        <v>1915</v>
      </c>
      <c r="BC388" s="52">
        <v>1617</v>
      </c>
      <c r="BD388" s="52">
        <v>1635</v>
      </c>
      <c r="BE388" s="52">
        <v>1678</v>
      </c>
      <c r="BF388" s="52">
        <v>1743</v>
      </c>
      <c r="BG388" s="52">
        <v>1818</v>
      </c>
      <c r="BH388" s="52">
        <v>1920</v>
      </c>
      <c r="BI388" s="52">
        <v>1988</v>
      </c>
      <c r="BJ388" s="52">
        <v>2215</v>
      </c>
      <c r="BK388" s="52">
        <v>2070</v>
      </c>
      <c r="BL388" s="52">
        <v>2187</v>
      </c>
      <c r="BM388" s="52">
        <v>2224</v>
      </c>
      <c r="BN388" s="52">
        <v>2417</v>
      </c>
      <c r="BO388" s="52">
        <v>2384</v>
      </c>
      <c r="BP388" s="52">
        <v>2571</v>
      </c>
      <c r="BQ388" s="52">
        <v>2616</v>
      </c>
      <c r="BR388" s="52">
        <v>2472</v>
      </c>
      <c r="BS388" s="52">
        <v>2480</v>
      </c>
      <c r="BT388" s="52">
        <v>2461</v>
      </c>
      <c r="BU388" s="52">
        <v>2516</v>
      </c>
      <c r="BV388" s="52">
        <v>2516</v>
      </c>
      <c r="BW388" s="52">
        <v>2421</v>
      </c>
      <c r="BX388" s="52">
        <v>2309</v>
      </c>
      <c r="BY388" s="52">
        <v>2283</v>
      </c>
      <c r="BZ388" s="52">
        <v>2181</v>
      </c>
      <c r="CA388" s="52">
        <v>2282</v>
      </c>
      <c r="CB388" s="52">
        <v>2148</v>
      </c>
      <c r="CC388" s="52">
        <v>2134</v>
      </c>
      <c r="CD388" s="52">
        <v>2166</v>
      </c>
      <c r="CE388" s="52">
        <v>2092</v>
      </c>
      <c r="CF388" s="52">
        <v>2266</v>
      </c>
      <c r="CG388" s="52">
        <v>2328</v>
      </c>
      <c r="CH388" s="52">
        <v>2447</v>
      </c>
      <c r="CI388" s="52">
        <v>1804</v>
      </c>
      <c r="CJ388" s="52">
        <v>1785</v>
      </c>
      <c r="CK388" s="52">
        <v>1735</v>
      </c>
      <c r="CL388" s="52">
        <v>1484</v>
      </c>
      <c r="CM388" s="52">
        <v>1259</v>
      </c>
      <c r="CN388" s="52">
        <v>1189</v>
      </c>
      <c r="CO388" s="52">
        <v>1080</v>
      </c>
      <c r="CP388" s="52">
        <v>1032</v>
      </c>
      <c r="CQ388" s="52">
        <v>983</v>
      </c>
      <c r="CR388" s="52">
        <v>893</v>
      </c>
      <c r="CS388" s="52">
        <v>759</v>
      </c>
      <c r="CT388" s="52">
        <v>715</v>
      </c>
      <c r="CU388" s="52">
        <v>579</v>
      </c>
      <c r="CV388" s="52">
        <v>532</v>
      </c>
      <c r="CW388" s="52">
        <v>413</v>
      </c>
      <c r="CX388" s="52">
        <v>366</v>
      </c>
      <c r="CY388" s="52">
        <v>1204</v>
      </c>
      <c r="CZ388" s="52">
        <v>1203</v>
      </c>
      <c r="DA388" s="52">
        <v>1375</v>
      </c>
      <c r="DB388" s="52">
        <v>1420</v>
      </c>
      <c r="DC388" s="52">
        <v>1548</v>
      </c>
      <c r="DD388" s="52">
        <v>1541</v>
      </c>
      <c r="DE388" s="52">
        <v>1431</v>
      </c>
      <c r="DF388" s="52">
        <v>1527</v>
      </c>
      <c r="DG388" s="52">
        <v>1662</v>
      </c>
      <c r="DH388" s="52">
        <v>1692</v>
      </c>
      <c r="DI388" s="52">
        <v>1724</v>
      </c>
      <c r="DJ388" s="52">
        <v>1724</v>
      </c>
      <c r="DK388" s="52">
        <v>1708</v>
      </c>
      <c r="DL388" s="52">
        <v>1754</v>
      </c>
      <c r="DM388" s="52">
        <v>1600</v>
      </c>
      <c r="DN388" s="52">
        <v>1675</v>
      </c>
      <c r="DO388" s="52">
        <v>1573</v>
      </c>
      <c r="DP388" s="52">
        <v>1657</v>
      </c>
      <c r="DQ388" s="52">
        <v>1576</v>
      </c>
      <c r="DR388" s="52">
        <v>1596</v>
      </c>
      <c r="DS388" s="52">
        <v>1171</v>
      </c>
      <c r="DT388" s="52">
        <v>1133</v>
      </c>
      <c r="DU388" s="52">
        <v>1161</v>
      </c>
      <c r="DV388" s="52">
        <v>1332</v>
      </c>
      <c r="DW388" s="52">
        <v>1453</v>
      </c>
      <c r="DX388" s="52">
        <v>1529</v>
      </c>
      <c r="DY388" s="52">
        <v>1574</v>
      </c>
      <c r="DZ388" s="52">
        <v>1454</v>
      </c>
      <c r="EA388" s="52">
        <v>1548</v>
      </c>
      <c r="EB388" s="52">
        <v>1704</v>
      </c>
      <c r="EC388" s="52">
        <v>1733</v>
      </c>
      <c r="ED388" s="52">
        <v>1733</v>
      </c>
      <c r="EE388" s="52">
        <v>1752</v>
      </c>
      <c r="EF388" s="52">
        <v>1826</v>
      </c>
      <c r="EG388" s="52">
        <v>1754</v>
      </c>
      <c r="EH388" s="52">
        <v>1756</v>
      </c>
      <c r="EI388" s="52">
        <v>1879</v>
      </c>
      <c r="EJ388" s="52">
        <v>1813</v>
      </c>
      <c r="EK388" s="52">
        <v>1808</v>
      </c>
      <c r="EL388" s="52">
        <v>2007</v>
      </c>
      <c r="EM388" s="52">
        <v>1828</v>
      </c>
      <c r="EN388" s="52">
        <v>1985</v>
      </c>
      <c r="EO388" s="52">
        <v>1881</v>
      </c>
      <c r="EP388" s="52">
        <v>1743</v>
      </c>
      <c r="EQ388" s="52">
        <v>1677</v>
      </c>
      <c r="ER388" s="52">
        <v>1791</v>
      </c>
      <c r="ES388" s="52">
        <v>1840</v>
      </c>
      <c r="ET388" s="52">
        <v>1827</v>
      </c>
      <c r="EU388" s="52">
        <v>2021</v>
      </c>
      <c r="EV388" s="52">
        <v>2228</v>
      </c>
      <c r="EW388" s="52">
        <v>2441</v>
      </c>
      <c r="EX388" s="52">
        <v>2327</v>
      </c>
      <c r="EY388" s="52">
        <v>2390</v>
      </c>
      <c r="EZ388" s="52">
        <v>2442</v>
      </c>
      <c r="FA388" s="52">
        <v>2486</v>
      </c>
      <c r="FB388" s="52">
        <v>2550</v>
      </c>
      <c r="FC388" s="52">
        <v>2781</v>
      </c>
      <c r="FD388" s="52">
        <v>2735</v>
      </c>
      <c r="FE388" s="52">
        <v>2769</v>
      </c>
      <c r="FF388" s="52">
        <v>2711</v>
      </c>
      <c r="FG388" s="52">
        <v>2703</v>
      </c>
      <c r="FH388" s="52">
        <v>2706</v>
      </c>
      <c r="FI388" s="52">
        <v>2676</v>
      </c>
      <c r="FJ388" s="52">
        <v>2656</v>
      </c>
      <c r="FK388" s="52">
        <v>2540</v>
      </c>
      <c r="FL388" s="52">
        <v>2444</v>
      </c>
      <c r="FM388" s="52">
        <v>2341</v>
      </c>
      <c r="FN388" s="52">
        <v>2314</v>
      </c>
      <c r="FO388" s="52">
        <v>2294</v>
      </c>
      <c r="FP388" s="52">
        <v>2293</v>
      </c>
      <c r="FQ388" s="52">
        <v>2337</v>
      </c>
      <c r="FR388" s="52">
        <v>2425</v>
      </c>
      <c r="FS388" s="52">
        <v>2332</v>
      </c>
      <c r="FT388" s="52">
        <v>2574</v>
      </c>
      <c r="FU388" s="52">
        <v>2622</v>
      </c>
      <c r="FV388" s="52">
        <v>1968</v>
      </c>
      <c r="FW388" s="52">
        <v>1908</v>
      </c>
      <c r="FX388" s="52">
        <v>1778</v>
      </c>
      <c r="FY388" s="52">
        <v>1633</v>
      </c>
      <c r="FZ388" s="52">
        <v>1412</v>
      </c>
      <c r="GA388" s="52">
        <v>1303</v>
      </c>
      <c r="GB388" s="52">
        <v>1346</v>
      </c>
      <c r="GC388" s="52">
        <v>1276</v>
      </c>
      <c r="GD388" s="52">
        <v>1131</v>
      </c>
      <c r="GE388" s="52">
        <v>1128</v>
      </c>
      <c r="GF388" s="52">
        <v>1010</v>
      </c>
      <c r="GG388" s="52">
        <v>946</v>
      </c>
      <c r="GH388" s="52">
        <v>813</v>
      </c>
      <c r="GI388" s="52">
        <v>695</v>
      </c>
      <c r="GJ388" s="52">
        <v>697</v>
      </c>
      <c r="GK388" s="52">
        <v>580</v>
      </c>
      <c r="GL388" s="53">
        <v>2356</v>
      </c>
    </row>
    <row r="389" spans="1:194" s="1" customFormat="1" hidden="1" x14ac:dyDescent="0.25">
      <c r="A389" s="31" t="s">
        <v>247</v>
      </c>
      <c r="B389" s="1" t="s">
        <v>620</v>
      </c>
      <c r="C389" s="30" t="str">
        <f t="shared" si="114"/>
        <v>LA England - Norwich</v>
      </c>
      <c r="D389" s="51">
        <f t="shared" si="105"/>
        <v>57644</v>
      </c>
      <c r="E389" s="51">
        <f t="shared" si="106"/>
        <v>58400</v>
      </c>
      <c r="F389" s="52">
        <f t="shared" si="107"/>
        <v>142177</v>
      </c>
      <c r="G389" s="52">
        <f t="shared" si="108"/>
        <v>71083</v>
      </c>
      <c r="H389" s="53">
        <f t="shared" si="109"/>
        <v>71094</v>
      </c>
      <c r="I389" s="53">
        <f t="shared" si="110"/>
        <v>57644</v>
      </c>
      <c r="J389" s="53">
        <f t="shared" si="111"/>
        <v>58400</v>
      </c>
      <c r="K389" s="50">
        <f t="shared" si="112"/>
        <v>13439</v>
      </c>
      <c r="L389" s="51">
        <f t="shared" si="113"/>
        <v>12694</v>
      </c>
      <c r="M389" s="52">
        <v>770</v>
      </c>
      <c r="N389" s="52">
        <v>720</v>
      </c>
      <c r="O389" s="52">
        <v>792</v>
      </c>
      <c r="P389" s="52">
        <v>754</v>
      </c>
      <c r="Q389" s="52">
        <v>750</v>
      </c>
      <c r="R389" s="52">
        <v>754</v>
      </c>
      <c r="S389" s="52">
        <v>795</v>
      </c>
      <c r="T389" s="52">
        <v>846</v>
      </c>
      <c r="U389" s="52">
        <v>826</v>
      </c>
      <c r="V389" s="52">
        <v>827</v>
      </c>
      <c r="W389" s="52">
        <v>738</v>
      </c>
      <c r="X389" s="52">
        <v>784</v>
      </c>
      <c r="Y389" s="52">
        <v>775</v>
      </c>
      <c r="Z389" s="52">
        <v>723</v>
      </c>
      <c r="AA389" s="52">
        <v>697</v>
      </c>
      <c r="AB389" s="52">
        <v>655</v>
      </c>
      <c r="AC389" s="52">
        <v>615</v>
      </c>
      <c r="AD389" s="52">
        <v>618</v>
      </c>
      <c r="AE389" s="52">
        <v>887</v>
      </c>
      <c r="AF389" s="52">
        <v>1942</v>
      </c>
      <c r="AG389" s="52">
        <v>2172</v>
      </c>
      <c r="AH389" s="52">
        <v>1980</v>
      </c>
      <c r="AI389" s="52">
        <v>1778</v>
      </c>
      <c r="AJ389" s="52">
        <v>1467</v>
      </c>
      <c r="AK389" s="52">
        <v>1330</v>
      </c>
      <c r="AL389" s="52">
        <v>1298</v>
      </c>
      <c r="AM389" s="52">
        <v>1618</v>
      </c>
      <c r="AN389" s="52">
        <v>1490</v>
      </c>
      <c r="AO389" s="52">
        <v>1424</v>
      </c>
      <c r="AP389" s="52">
        <v>1402</v>
      </c>
      <c r="AQ389" s="52">
        <v>1167</v>
      </c>
      <c r="AR389" s="52">
        <v>1198</v>
      </c>
      <c r="AS389" s="52">
        <v>1175</v>
      </c>
      <c r="AT389" s="52">
        <v>1125</v>
      </c>
      <c r="AU389" s="52">
        <v>1034</v>
      </c>
      <c r="AV389" s="52">
        <v>1043</v>
      </c>
      <c r="AW389" s="52">
        <v>976</v>
      </c>
      <c r="AX389" s="52">
        <v>1019</v>
      </c>
      <c r="AY389" s="52">
        <v>935</v>
      </c>
      <c r="AZ389" s="52">
        <v>1005</v>
      </c>
      <c r="BA389" s="52">
        <v>916</v>
      </c>
      <c r="BB389" s="52">
        <v>803</v>
      </c>
      <c r="BC389" s="52">
        <v>762</v>
      </c>
      <c r="BD389" s="52">
        <v>633</v>
      </c>
      <c r="BE389" s="52">
        <v>742</v>
      </c>
      <c r="BF389" s="52">
        <v>680</v>
      </c>
      <c r="BG389" s="52">
        <v>805</v>
      </c>
      <c r="BH389" s="52">
        <v>847</v>
      </c>
      <c r="BI389" s="52">
        <v>837</v>
      </c>
      <c r="BJ389" s="52">
        <v>789</v>
      </c>
      <c r="BK389" s="52">
        <v>764</v>
      </c>
      <c r="BL389" s="52">
        <v>837</v>
      </c>
      <c r="BM389" s="52">
        <v>854</v>
      </c>
      <c r="BN389" s="52">
        <v>811</v>
      </c>
      <c r="BO389" s="52">
        <v>791</v>
      </c>
      <c r="BP389" s="52">
        <v>762</v>
      </c>
      <c r="BQ389" s="52">
        <v>752</v>
      </c>
      <c r="BR389" s="52">
        <v>763</v>
      </c>
      <c r="BS389" s="52">
        <v>735</v>
      </c>
      <c r="BT389" s="52">
        <v>731</v>
      </c>
      <c r="BU389" s="52">
        <v>709</v>
      </c>
      <c r="BV389" s="52">
        <v>601</v>
      </c>
      <c r="BW389" s="52">
        <v>629</v>
      </c>
      <c r="BX389" s="52">
        <v>570</v>
      </c>
      <c r="BY389" s="52">
        <v>503</v>
      </c>
      <c r="BZ389" s="52">
        <v>561</v>
      </c>
      <c r="CA389" s="52">
        <v>538</v>
      </c>
      <c r="CB389" s="52">
        <v>484</v>
      </c>
      <c r="CC389" s="52">
        <v>539</v>
      </c>
      <c r="CD389" s="52">
        <v>538</v>
      </c>
      <c r="CE389" s="52">
        <v>500</v>
      </c>
      <c r="CF389" s="52">
        <v>521</v>
      </c>
      <c r="CG389" s="52">
        <v>534</v>
      </c>
      <c r="CH389" s="52">
        <v>568</v>
      </c>
      <c r="CI389" s="52">
        <v>402</v>
      </c>
      <c r="CJ389" s="52">
        <v>425</v>
      </c>
      <c r="CK389" s="52">
        <v>419</v>
      </c>
      <c r="CL389" s="52">
        <v>370</v>
      </c>
      <c r="CM389" s="52">
        <v>347</v>
      </c>
      <c r="CN389" s="52">
        <v>320</v>
      </c>
      <c r="CO389" s="52">
        <v>276</v>
      </c>
      <c r="CP389" s="52">
        <v>288</v>
      </c>
      <c r="CQ389" s="52">
        <v>253</v>
      </c>
      <c r="CR389" s="52">
        <v>241</v>
      </c>
      <c r="CS389" s="52">
        <v>201</v>
      </c>
      <c r="CT389" s="52">
        <v>214</v>
      </c>
      <c r="CU389" s="52">
        <v>172</v>
      </c>
      <c r="CV389" s="52">
        <v>135</v>
      </c>
      <c r="CW389" s="52">
        <v>121</v>
      </c>
      <c r="CX389" s="52">
        <v>109</v>
      </c>
      <c r="CY389" s="52">
        <v>477</v>
      </c>
      <c r="CZ389" s="52">
        <v>653</v>
      </c>
      <c r="DA389" s="52">
        <v>717</v>
      </c>
      <c r="DB389" s="52">
        <v>676</v>
      </c>
      <c r="DC389" s="52">
        <v>772</v>
      </c>
      <c r="DD389" s="52">
        <v>781</v>
      </c>
      <c r="DE389" s="52">
        <v>692</v>
      </c>
      <c r="DF389" s="52">
        <v>777</v>
      </c>
      <c r="DG389" s="52">
        <v>741</v>
      </c>
      <c r="DH389" s="52">
        <v>820</v>
      </c>
      <c r="DI389" s="52">
        <v>686</v>
      </c>
      <c r="DJ389" s="52">
        <v>741</v>
      </c>
      <c r="DK389" s="52">
        <v>709</v>
      </c>
      <c r="DL389" s="52">
        <v>770</v>
      </c>
      <c r="DM389" s="52">
        <v>671</v>
      </c>
      <c r="DN389" s="52">
        <v>662</v>
      </c>
      <c r="DO389" s="52">
        <v>645</v>
      </c>
      <c r="DP389" s="52">
        <v>599</v>
      </c>
      <c r="DQ389" s="52">
        <v>582</v>
      </c>
      <c r="DR389" s="52">
        <v>843</v>
      </c>
      <c r="DS389" s="52">
        <v>2241</v>
      </c>
      <c r="DT389" s="52">
        <v>2389</v>
      </c>
      <c r="DU389" s="52">
        <v>2327</v>
      </c>
      <c r="DV389" s="52">
        <v>1773</v>
      </c>
      <c r="DW389" s="52">
        <v>1551</v>
      </c>
      <c r="DX389" s="52">
        <v>1361</v>
      </c>
      <c r="DY389" s="52">
        <v>1226</v>
      </c>
      <c r="DZ389" s="52">
        <v>1308</v>
      </c>
      <c r="EA389" s="52">
        <v>1346</v>
      </c>
      <c r="EB389" s="52">
        <v>1336</v>
      </c>
      <c r="EC389" s="52">
        <v>1188</v>
      </c>
      <c r="ED389" s="52">
        <v>1114</v>
      </c>
      <c r="EE389" s="52">
        <v>994</v>
      </c>
      <c r="EF389" s="52">
        <v>1083</v>
      </c>
      <c r="EG389" s="52">
        <v>1050</v>
      </c>
      <c r="EH389" s="52">
        <v>950</v>
      </c>
      <c r="EI389" s="52">
        <v>903</v>
      </c>
      <c r="EJ389" s="52">
        <v>973</v>
      </c>
      <c r="EK389" s="52">
        <v>939</v>
      </c>
      <c r="EL389" s="52">
        <v>875</v>
      </c>
      <c r="EM389" s="52">
        <v>849</v>
      </c>
      <c r="EN389" s="52">
        <v>778</v>
      </c>
      <c r="EO389" s="52">
        <v>806</v>
      </c>
      <c r="EP389" s="52">
        <v>727</v>
      </c>
      <c r="EQ389" s="52">
        <v>726</v>
      </c>
      <c r="ER389" s="52">
        <v>651</v>
      </c>
      <c r="ES389" s="52">
        <v>713</v>
      </c>
      <c r="ET389" s="52">
        <v>753</v>
      </c>
      <c r="EU389" s="52">
        <v>729</v>
      </c>
      <c r="EV389" s="52">
        <v>750</v>
      </c>
      <c r="EW389" s="52">
        <v>729</v>
      </c>
      <c r="EX389" s="52">
        <v>751</v>
      </c>
      <c r="EY389" s="52">
        <v>811</v>
      </c>
      <c r="EZ389" s="52">
        <v>783</v>
      </c>
      <c r="FA389" s="52">
        <v>759</v>
      </c>
      <c r="FB389" s="52">
        <v>777</v>
      </c>
      <c r="FC389" s="52">
        <v>742</v>
      </c>
      <c r="FD389" s="52">
        <v>754</v>
      </c>
      <c r="FE389" s="52">
        <v>697</v>
      </c>
      <c r="FF389" s="52">
        <v>696</v>
      </c>
      <c r="FG389" s="52">
        <v>666</v>
      </c>
      <c r="FH389" s="52">
        <v>671</v>
      </c>
      <c r="FI389" s="52">
        <v>643</v>
      </c>
      <c r="FJ389" s="52">
        <v>594</v>
      </c>
      <c r="FK389" s="52">
        <v>606</v>
      </c>
      <c r="FL389" s="52">
        <v>653</v>
      </c>
      <c r="FM389" s="52">
        <v>611</v>
      </c>
      <c r="FN389" s="52">
        <v>592</v>
      </c>
      <c r="FO389" s="52">
        <v>592</v>
      </c>
      <c r="FP389" s="52">
        <v>588</v>
      </c>
      <c r="FQ389" s="52">
        <v>573</v>
      </c>
      <c r="FR389" s="52">
        <v>561</v>
      </c>
      <c r="FS389" s="52">
        <v>543</v>
      </c>
      <c r="FT389" s="52">
        <v>639</v>
      </c>
      <c r="FU389" s="52">
        <v>726</v>
      </c>
      <c r="FV389" s="52">
        <v>500</v>
      </c>
      <c r="FW389" s="52">
        <v>487</v>
      </c>
      <c r="FX389" s="52">
        <v>479</v>
      </c>
      <c r="FY389" s="52">
        <v>456</v>
      </c>
      <c r="FZ389" s="52">
        <v>361</v>
      </c>
      <c r="GA389" s="52">
        <v>375</v>
      </c>
      <c r="GB389" s="52">
        <v>398</v>
      </c>
      <c r="GC389" s="52">
        <v>353</v>
      </c>
      <c r="GD389" s="52">
        <v>348</v>
      </c>
      <c r="GE389" s="52">
        <v>302</v>
      </c>
      <c r="GF389" s="52">
        <v>301</v>
      </c>
      <c r="GG389" s="52">
        <v>250</v>
      </c>
      <c r="GH389" s="52">
        <v>240</v>
      </c>
      <c r="GI389" s="52">
        <v>253</v>
      </c>
      <c r="GJ389" s="52">
        <v>214</v>
      </c>
      <c r="GK389" s="52">
        <v>206</v>
      </c>
      <c r="GL389" s="53">
        <v>868</v>
      </c>
    </row>
    <row r="390" spans="1:194" s="1" customFormat="1" hidden="1" x14ac:dyDescent="0.25">
      <c r="A390" s="31" t="s">
        <v>247</v>
      </c>
      <c r="B390" s="1" t="s">
        <v>621</v>
      </c>
      <c r="C390" s="30" t="str">
        <f t="shared" si="114"/>
        <v>LA England - Nottingham</v>
      </c>
      <c r="D390" s="51">
        <f t="shared" si="105"/>
        <v>136080</v>
      </c>
      <c r="E390" s="51">
        <f t="shared" si="106"/>
        <v>131733</v>
      </c>
      <c r="F390" s="52">
        <f t="shared" si="107"/>
        <v>337098</v>
      </c>
      <c r="G390" s="52">
        <f t="shared" si="108"/>
        <v>171826</v>
      </c>
      <c r="H390" s="53">
        <f t="shared" si="109"/>
        <v>165272</v>
      </c>
      <c r="I390" s="53">
        <f t="shared" si="110"/>
        <v>136080</v>
      </c>
      <c r="J390" s="53">
        <f t="shared" si="111"/>
        <v>131733</v>
      </c>
      <c r="K390" s="50">
        <f t="shared" si="112"/>
        <v>35746</v>
      </c>
      <c r="L390" s="51">
        <f t="shared" si="113"/>
        <v>33539</v>
      </c>
      <c r="M390" s="52">
        <v>1889</v>
      </c>
      <c r="N390" s="52">
        <v>1906</v>
      </c>
      <c r="O390" s="52">
        <v>2067</v>
      </c>
      <c r="P390" s="52">
        <v>2105</v>
      </c>
      <c r="Q390" s="52">
        <v>2151</v>
      </c>
      <c r="R390" s="52">
        <v>2175</v>
      </c>
      <c r="S390" s="52">
        <v>2044</v>
      </c>
      <c r="T390" s="52">
        <v>2067</v>
      </c>
      <c r="U390" s="52">
        <v>2119</v>
      </c>
      <c r="V390" s="52">
        <v>2122</v>
      </c>
      <c r="W390" s="52">
        <v>2030</v>
      </c>
      <c r="X390" s="52">
        <v>1967</v>
      </c>
      <c r="Y390" s="52">
        <v>1944</v>
      </c>
      <c r="Z390" s="52">
        <v>1865</v>
      </c>
      <c r="AA390" s="52">
        <v>1917</v>
      </c>
      <c r="AB390" s="52">
        <v>1794</v>
      </c>
      <c r="AC390" s="52">
        <v>1764</v>
      </c>
      <c r="AD390" s="52">
        <v>1820</v>
      </c>
      <c r="AE390" s="52">
        <v>2494</v>
      </c>
      <c r="AF390" s="52">
        <v>6650</v>
      </c>
      <c r="AG390" s="52">
        <v>6790</v>
      </c>
      <c r="AH390" s="52">
        <v>6067</v>
      </c>
      <c r="AI390" s="52">
        <v>5171</v>
      </c>
      <c r="AJ390" s="52">
        <v>4077</v>
      </c>
      <c r="AK390" s="52">
        <v>3369</v>
      </c>
      <c r="AL390" s="52">
        <v>3351</v>
      </c>
      <c r="AM390" s="52">
        <v>3727</v>
      </c>
      <c r="AN390" s="52">
        <v>3753</v>
      </c>
      <c r="AO390" s="52">
        <v>3438</v>
      </c>
      <c r="AP390" s="52">
        <v>3396</v>
      </c>
      <c r="AQ390" s="52">
        <v>3445</v>
      </c>
      <c r="AR390" s="52">
        <v>2601</v>
      </c>
      <c r="AS390" s="52">
        <v>2211</v>
      </c>
      <c r="AT390" s="52">
        <v>2194</v>
      </c>
      <c r="AU390" s="52">
        <v>2294</v>
      </c>
      <c r="AV390" s="52">
        <v>2333</v>
      </c>
      <c r="AW390" s="52">
        <v>2255</v>
      </c>
      <c r="AX390" s="52">
        <v>2124</v>
      </c>
      <c r="AY390" s="52">
        <v>2025</v>
      </c>
      <c r="AZ390" s="52">
        <v>2041</v>
      </c>
      <c r="BA390" s="52">
        <v>2200</v>
      </c>
      <c r="BB390" s="52">
        <v>1896</v>
      </c>
      <c r="BC390" s="52">
        <v>1818</v>
      </c>
      <c r="BD390" s="52">
        <v>1713</v>
      </c>
      <c r="BE390" s="52">
        <v>1768</v>
      </c>
      <c r="BF390" s="52">
        <v>1700</v>
      </c>
      <c r="BG390" s="52">
        <v>1687</v>
      </c>
      <c r="BH390" s="52">
        <v>1815</v>
      </c>
      <c r="BI390" s="52">
        <v>1776</v>
      </c>
      <c r="BJ390" s="52">
        <v>1820</v>
      </c>
      <c r="BK390" s="52">
        <v>1807</v>
      </c>
      <c r="BL390" s="52">
        <v>1750</v>
      </c>
      <c r="BM390" s="52">
        <v>1862</v>
      </c>
      <c r="BN390" s="52">
        <v>1646</v>
      </c>
      <c r="BO390" s="52">
        <v>1781</v>
      </c>
      <c r="BP390" s="52">
        <v>1745</v>
      </c>
      <c r="BQ390" s="52">
        <v>1712</v>
      </c>
      <c r="BR390" s="52">
        <v>1714</v>
      </c>
      <c r="BS390" s="52">
        <v>1647</v>
      </c>
      <c r="BT390" s="52">
        <v>1504</v>
      </c>
      <c r="BU390" s="52">
        <v>1517</v>
      </c>
      <c r="BV390" s="52">
        <v>1476</v>
      </c>
      <c r="BW390" s="52">
        <v>1360</v>
      </c>
      <c r="BX390" s="52">
        <v>1324</v>
      </c>
      <c r="BY390" s="52">
        <v>1179</v>
      </c>
      <c r="BZ390" s="52">
        <v>1203</v>
      </c>
      <c r="CA390" s="52">
        <v>1187</v>
      </c>
      <c r="CB390" s="52">
        <v>1114</v>
      </c>
      <c r="CC390" s="52">
        <v>1047</v>
      </c>
      <c r="CD390" s="52">
        <v>1113</v>
      </c>
      <c r="CE390" s="52">
        <v>1115</v>
      </c>
      <c r="CF390" s="52">
        <v>1024</v>
      </c>
      <c r="CG390" s="52">
        <v>1070</v>
      </c>
      <c r="CH390" s="52">
        <v>1143</v>
      </c>
      <c r="CI390" s="52">
        <v>823</v>
      </c>
      <c r="CJ390" s="52">
        <v>683</v>
      </c>
      <c r="CK390" s="52">
        <v>702</v>
      </c>
      <c r="CL390" s="52">
        <v>635</v>
      </c>
      <c r="CM390" s="52">
        <v>533</v>
      </c>
      <c r="CN390" s="52">
        <v>478</v>
      </c>
      <c r="CO390" s="52">
        <v>513</v>
      </c>
      <c r="CP390" s="52">
        <v>472</v>
      </c>
      <c r="CQ390" s="52">
        <v>468</v>
      </c>
      <c r="CR390" s="52">
        <v>418</v>
      </c>
      <c r="CS390" s="52">
        <v>355</v>
      </c>
      <c r="CT390" s="52">
        <v>346</v>
      </c>
      <c r="CU390" s="52">
        <v>295</v>
      </c>
      <c r="CV390" s="52">
        <v>248</v>
      </c>
      <c r="CW390" s="52">
        <v>252</v>
      </c>
      <c r="CX390" s="52">
        <v>210</v>
      </c>
      <c r="CY390" s="52">
        <v>610</v>
      </c>
      <c r="CZ390" s="52">
        <v>1754</v>
      </c>
      <c r="DA390" s="52">
        <v>1920</v>
      </c>
      <c r="DB390" s="52">
        <v>1869</v>
      </c>
      <c r="DC390" s="52">
        <v>1937</v>
      </c>
      <c r="DD390" s="52">
        <v>2102</v>
      </c>
      <c r="DE390" s="52">
        <v>1974</v>
      </c>
      <c r="DF390" s="52">
        <v>2018</v>
      </c>
      <c r="DG390" s="52">
        <v>2117</v>
      </c>
      <c r="DH390" s="52">
        <v>2104</v>
      </c>
      <c r="DI390" s="52">
        <v>1843</v>
      </c>
      <c r="DJ390" s="52">
        <v>1826</v>
      </c>
      <c r="DK390" s="52">
        <v>1844</v>
      </c>
      <c r="DL390" s="52">
        <v>1889</v>
      </c>
      <c r="DM390" s="52">
        <v>1828</v>
      </c>
      <c r="DN390" s="52">
        <v>1702</v>
      </c>
      <c r="DO390" s="52">
        <v>1728</v>
      </c>
      <c r="DP390" s="52">
        <v>1554</v>
      </c>
      <c r="DQ390" s="52">
        <v>1530</v>
      </c>
      <c r="DR390" s="52">
        <v>2438</v>
      </c>
      <c r="DS390" s="52">
        <v>6989</v>
      </c>
      <c r="DT390" s="52">
        <v>7431</v>
      </c>
      <c r="DU390" s="52">
        <v>6267</v>
      </c>
      <c r="DV390" s="52">
        <v>4648</v>
      </c>
      <c r="DW390" s="52">
        <v>3287</v>
      </c>
      <c r="DX390" s="52">
        <v>2724</v>
      </c>
      <c r="DY390" s="52">
        <v>2588</v>
      </c>
      <c r="DZ390" s="52">
        <v>3037</v>
      </c>
      <c r="EA390" s="52">
        <v>3323</v>
      </c>
      <c r="EB390" s="52">
        <v>3212</v>
      </c>
      <c r="EC390" s="52">
        <v>3110</v>
      </c>
      <c r="ED390" s="52">
        <v>2613</v>
      </c>
      <c r="EE390" s="52">
        <v>2308</v>
      </c>
      <c r="EF390" s="52">
        <v>2100</v>
      </c>
      <c r="EG390" s="52">
        <v>2158</v>
      </c>
      <c r="EH390" s="52">
        <v>2062</v>
      </c>
      <c r="EI390" s="52">
        <v>1914</v>
      </c>
      <c r="EJ390" s="52">
        <v>1911</v>
      </c>
      <c r="EK390" s="52">
        <v>1941</v>
      </c>
      <c r="EL390" s="52">
        <v>1834</v>
      </c>
      <c r="EM390" s="52">
        <v>1775</v>
      </c>
      <c r="EN390" s="52">
        <v>1840</v>
      </c>
      <c r="EO390" s="52">
        <v>1702</v>
      </c>
      <c r="EP390" s="52">
        <v>1612</v>
      </c>
      <c r="EQ390" s="52">
        <v>1518</v>
      </c>
      <c r="ER390" s="52">
        <v>1602</v>
      </c>
      <c r="ES390" s="52">
        <v>1631</v>
      </c>
      <c r="ET390" s="52">
        <v>1528</v>
      </c>
      <c r="EU390" s="52">
        <v>1716</v>
      </c>
      <c r="EV390" s="52">
        <v>1748</v>
      </c>
      <c r="EW390" s="52">
        <v>1841</v>
      </c>
      <c r="EX390" s="52">
        <v>1764</v>
      </c>
      <c r="EY390" s="52">
        <v>1873</v>
      </c>
      <c r="EZ390" s="52">
        <v>1737</v>
      </c>
      <c r="FA390" s="52">
        <v>1786</v>
      </c>
      <c r="FB390" s="52">
        <v>1843</v>
      </c>
      <c r="FC390" s="52">
        <v>1682</v>
      </c>
      <c r="FD390" s="52">
        <v>1743</v>
      </c>
      <c r="FE390" s="52">
        <v>1670</v>
      </c>
      <c r="FF390" s="52">
        <v>1680</v>
      </c>
      <c r="FG390" s="52">
        <v>1582</v>
      </c>
      <c r="FH390" s="52">
        <v>1499</v>
      </c>
      <c r="FI390" s="52">
        <v>1386</v>
      </c>
      <c r="FJ390" s="52">
        <v>1433</v>
      </c>
      <c r="FK390" s="52">
        <v>1331</v>
      </c>
      <c r="FL390" s="52">
        <v>1248</v>
      </c>
      <c r="FM390" s="52">
        <v>1313</v>
      </c>
      <c r="FN390" s="52">
        <v>1315</v>
      </c>
      <c r="FO390" s="52">
        <v>1202</v>
      </c>
      <c r="FP390" s="52">
        <v>1042</v>
      </c>
      <c r="FQ390" s="52">
        <v>1014</v>
      </c>
      <c r="FR390" s="52">
        <v>1020</v>
      </c>
      <c r="FS390" s="52">
        <v>1011</v>
      </c>
      <c r="FT390" s="52">
        <v>992</v>
      </c>
      <c r="FU390" s="52">
        <v>1125</v>
      </c>
      <c r="FV390" s="52">
        <v>801</v>
      </c>
      <c r="FW390" s="52">
        <v>814</v>
      </c>
      <c r="FX390" s="52">
        <v>849</v>
      </c>
      <c r="FY390" s="52">
        <v>749</v>
      </c>
      <c r="FZ390" s="52">
        <v>673</v>
      </c>
      <c r="GA390" s="52">
        <v>639</v>
      </c>
      <c r="GB390" s="52">
        <v>624</v>
      </c>
      <c r="GC390" s="52">
        <v>636</v>
      </c>
      <c r="GD390" s="52">
        <v>655</v>
      </c>
      <c r="GE390" s="52">
        <v>570</v>
      </c>
      <c r="GF390" s="52">
        <v>527</v>
      </c>
      <c r="GG390" s="52">
        <v>524</v>
      </c>
      <c r="GH390" s="52">
        <v>441</v>
      </c>
      <c r="GI390" s="52">
        <v>370</v>
      </c>
      <c r="GJ390" s="52">
        <v>391</v>
      </c>
      <c r="GK390" s="52">
        <v>301</v>
      </c>
      <c r="GL390" s="53">
        <v>1470</v>
      </c>
    </row>
    <row r="391" spans="1:194" s="1" customFormat="1" hidden="1" x14ac:dyDescent="0.25">
      <c r="A391" s="31" t="s">
        <v>247</v>
      </c>
      <c r="B391" s="1" t="s">
        <v>622</v>
      </c>
      <c r="C391" s="30" t="str">
        <f t="shared" si="114"/>
        <v>LA England - Nuneaton and Bedworth</v>
      </c>
      <c r="D391" s="51">
        <f t="shared" si="105"/>
        <v>49410</v>
      </c>
      <c r="E391" s="51">
        <f t="shared" si="106"/>
        <v>52432</v>
      </c>
      <c r="F391" s="52">
        <f t="shared" si="107"/>
        <v>130373</v>
      </c>
      <c r="G391" s="52">
        <f t="shared" si="108"/>
        <v>63988</v>
      </c>
      <c r="H391" s="53">
        <f t="shared" si="109"/>
        <v>66385</v>
      </c>
      <c r="I391" s="53">
        <f t="shared" si="110"/>
        <v>49410</v>
      </c>
      <c r="J391" s="53">
        <f t="shared" si="111"/>
        <v>52432</v>
      </c>
      <c r="K391" s="50">
        <f>SUM(M391:AD391)</f>
        <v>14578</v>
      </c>
      <c r="L391" s="51">
        <f t="shared" si="113"/>
        <v>13953</v>
      </c>
      <c r="M391" s="52">
        <v>771</v>
      </c>
      <c r="N391" s="52">
        <v>823</v>
      </c>
      <c r="O391" s="52">
        <v>835</v>
      </c>
      <c r="P391" s="52">
        <v>847</v>
      </c>
      <c r="Q391" s="52">
        <v>907</v>
      </c>
      <c r="R391" s="52">
        <v>830</v>
      </c>
      <c r="S391" s="52">
        <v>805</v>
      </c>
      <c r="T391" s="52">
        <v>878</v>
      </c>
      <c r="U391" s="52">
        <v>796</v>
      </c>
      <c r="V391" s="52">
        <v>892</v>
      </c>
      <c r="W391" s="52">
        <v>880</v>
      </c>
      <c r="X391" s="52">
        <v>827</v>
      </c>
      <c r="Y391" s="52">
        <v>792</v>
      </c>
      <c r="Z391" s="52">
        <v>782</v>
      </c>
      <c r="AA391" s="52">
        <v>817</v>
      </c>
      <c r="AB391" s="52">
        <v>688</v>
      </c>
      <c r="AC391" s="52">
        <v>720</v>
      </c>
      <c r="AD391" s="52">
        <v>688</v>
      </c>
      <c r="AE391" s="52">
        <v>663</v>
      </c>
      <c r="AF391" s="52">
        <v>588</v>
      </c>
      <c r="AG391" s="52">
        <v>560</v>
      </c>
      <c r="AH391" s="52">
        <v>690</v>
      </c>
      <c r="AI391" s="52">
        <v>689</v>
      </c>
      <c r="AJ391" s="52">
        <v>689</v>
      </c>
      <c r="AK391" s="52">
        <v>828</v>
      </c>
      <c r="AL391" s="52">
        <v>760</v>
      </c>
      <c r="AM391" s="52">
        <v>773</v>
      </c>
      <c r="AN391" s="52">
        <v>742</v>
      </c>
      <c r="AO391" s="52">
        <v>855</v>
      </c>
      <c r="AP391" s="52">
        <v>772</v>
      </c>
      <c r="AQ391" s="52">
        <v>826</v>
      </c>
      <c r="AR391" s="52">
        <v>821</v>
      </c>
      <c r="AS391" s="52">
        <v>807</v>
      </c>
      <c r="AT391" s="52">
        <v>805</v>
      </c>
      <c r="AU391" s="52">
        <v>889</v>
      </c>
      <c r="AV391" s="52">
        <v>879</v>
      </c>
      <c r="AW391" s="52">
        <v>786</v>
      </c>
      <c r="AX391" s="52">
        <v>879</v>
      </c>
      <c r="AY391" s="52">
        <v>799</v>
      </c>
      <c r="AZ391" s="52">
        <v>842</v>
      </c>
      <c r="BA391" s="52">
        <v>829</v>
      </c>
      <c r="BB391" s="52">
        <v>767</v>
      </c>
      <c r="BC391" s="52">
        <v>775</v>
      </c>
      <c r="BD391" s="52">
        <v>696</v>
      </c>
      <c r="BE391" s="52">
        <v>774</v>
      </c>
      <c r="BF391" s="52">
        <v>754</v>
      </c>
      <c r="BG391" s="52">
        <v>754</v>
      </c>
      <c r="BH391" s="52">
        <v>871</v>
      </c>
      <c r="BI391" s="52">
        <v>821</v>
      </c>
      <c r="BJ391" s="52">
        <v>941</v>
      </c>
      <c r="BK391" s="52">
        <v>908</v>
      </c>
      <c r="BL391" s="52">
        <v>933</v>
      </c>
      <c r="BM391" s="52">
        <v>914</v>
      </c>
      <c r="BN391" s="52">
        <v>919</v>
      </c>
      <c r="BO391" s="52">
        <v>1003</v>
      </c>
      <c r="BP391" s="52">
        <v>909</v>
      </c>
      <c r="BQ391" s="52">
        <v>964</v>
      </c>
      <c r="BR391" s="52">
        <v>811</v>
      </c>
      <c r="BS391" s="52">
        <v>955</v>
      </c>
      <c r="BT391" s="52">
        <v>849</v>
      </c>
      <c r="BU391" s="52">
        <v>801</v>
      </c>
      <c r="BV391" s="52">
        <v>758</v>
      </c>
      <c r="BW391" s="52">
        <v>742</v>
      </c>
      <c r="BX391" s="52">
        <v>742</v>
      </c>
      <c r="BY391" s="52">
        <v>717</v>
      </c>
      <c r="BZ391" s="52">
        <v>696</v>
      </c>
      <c r="CA391" s="52">
        <v>656</v>
      </c>
      <c r="CB391" s="52">
        <v>717</v>
      </c>
      <c r="CC391" s="52">
        <v>644</v>
      </c>
      <c r="CD391" s="52">
        <v>611</v>
      </c>
      <c r="CE391" s="52">
        <v>729</v>
      </c>
      <c r="CF391" s="52">
        <v>669</v>
      </c>
      <c r="CG391" s="52">
        <v>642</v>
      </c>
      <c r="CH391" s="52">
        <v>739</v>
      </c>
      <c r="CI391" s="52">
        <v>548</v>
      </c>
      <c r="CJ391" s="52">
        <v>625</v>
      </c>
      <c r="CK391" s="52">
        <v>548</v>
      </c>
      <c r="CL391" s="52">
        <v>508</v>
      </c>
      <c r="CM391" s="52">
        <v>398</v>
      </c>
      <c r="CN391" s="52">
        <v>369</v>
      </c>
      <c r="CO391" s="52">
        <v>316</v>
      </c>
      <c r="CP391" s="52">
        <v>325</v>
      </c>
      <c r="CQ391" s="52">
        <v>335</v>
      </c>
      <c r="CR391" s="52">
        <v>269</v>
      </c>
      <c r="CS391" s="52">
        <v>210</v>
      </c>
      <c r="CT391" s="52">
        <v>175</v>
      </c>
      <c r="CU391" s="52">
        <v>187</v>
      </c>
      <c r="CV391" s="52">
        <v>148</v>
      </c>
      <c r="CW391" s="52">
        <v>124</v>
      </c>
      <c r="CX391" s="52">
        <v>106</v>
      </c>
      <c r="CY391" s="52">
        <v>267</v>
      </c>
      <c r="CZ391" s="52">
        <v>734</v>
      </c>
      <c r="DA391" s="52">
        <v>785</v>
      </c>
      <c r="DB391" s="52">
        <v>823</v>
      </c>
      <c r="DC391" s="52">
        <v>764</v>
      </c>
      <c r="DD391" s="52">
        <v>800</v>
      </c>
      <c r="DE391" s="52">
        <v>764</v>
      </c>
      <c r="DF391" s="52">
        <v>796</v>
      </c>
      <c r="DG391" s="52">
        <v>786</v>
      </c>
      <c r="DH391" s="52">
        <v>837</v>
      </c>
      <c r="DI391" s="52">
        <v>836</v>
      </c>
      <c r="DJ391" s="52">
        <v>807</v>
      </c>
      <c r="DK391" s="52">
        <v>780</v>
      </c>
      <c r="DL391" s="52">
        <v>770</v>
      </c>
      <c r="DM391" s="52">
        <v>824</v>
      </c>
      <c r="DN391" s="52">
        <v>726</v>
      </c>
      <c r="DO391" s="52">
        <v>735</v>
      </c>
      <c r="DP391" s="52">
        <v>708</v>
      </c>
      <c r="DQ391" s="52">
        <v>678</v>
      </c>
      <c r="DR391" s="52">
        <v>680</v>
      </c>
      <c r="DS391" s="52">
        <v>536</v>
      </c>
      <c r="DT391" s="52">
        <v>569</v>
      </c>
      <c r="DU391" s="52">
        <v>570</v>
      </c>
      <c r="DV391" s="52">
        <v>650</v>
      </c>
      <c r="DW391" s="52">
        <v>770</v>
      </c>
      <c r="DX391" s="52">
        <v>808</v>
      </c>
      <c r="DY391" s="52">
        <v>767</v>
      </c>
      <c r="DZ391" s="52">
        <v>754</v>
      </c>
      <c r="EA391" s="52">
        <v>843</v>
      </c>
      <c r="EB391" s="52">
        <v>893</v>
      </c>
      <c r="EC391" s="52">
        <v>887</v>
      </c>
      <c r="ED391" s="52">
        <v>906</v>
      </c>
      <c r="EE391" s="52">
        <v>940</v>
      </c>
      <c r="EF391" s="52">
        <v>887</v>
      </c>
      <c r="EG391" s="52">
        <v>884</v>
      </c>
      <c r="EH391" s="52">
        <v>913</v>
      </c>
      <c r="EI391" s="52">
        <v>939</v>
      </c>
      <c r="EJ391" s="52">
        <v>881</v>
      </c>
      <c r="EK391" s="52">
        <v>806</v>
      </c>
      <c r="EL391" s="52">
        <v>904</v>
      </c>
      <c r="EM391" s="52">
        <v>786</v>
      </c>
      <c r="EN391" s="52">
        <v>921</v>
      </c>
      <c r="EO391" s="52">
        <v>844</v>
      </c>
      <c r="EP391" s="52">
        <v>707</v>
      </c>
      <c r="EQ391" s="52">
        <v>725</v>
      </c>
      <c r="ER391" s="52">
        <v>789</v>
      </c>
      <c r="ES391" s="52">
        <v>739</v>
      </c>
      <c r="ET391" s="52">
        <v>787</v>
      </c>
      <c r="EU391" s="52">
        <v>831</v>
      </c>
      <c r="EV391" s="52">
        <v>876</v>
      </c>
      <c r="EW391" s="52">
        <v>898</v>
      </c>
      <c r="EX391" s="52">
        <v>915</v>
      </c>
      <c r="EY391" s="52">
        <v>962</v>
      </c>
      <c r="EZ391" s="52">
        <v>969</v>
      </c>
      <c r="FA391" s="52">
        <v>982</v>
      </c>
      <c r="FB391" s="52">
        <v>997</v>
      </c>
      <c r="FC391" s="52">
        <v>990</v>
      </c>
      <c r="FD391" s="52">
        <v>905</v>
      </c>
      <c r="FE391" s="52">
        <v>876</v>
      </c>
      <c r="FF391" s="52">
        <v>889</v>
      </c>
      <c r="FG391" s="52">
        <v>843</v>
      </c>
      <c r="FH391" s="52">
        <v>762</v>
      </c>
      <c r="FI391" s="52">
        <v>768</v>
      </c>
      <c r="FJ391" s="52">
        <v>753</v>
      </c>
      <c r="FK391" s="52">
        <v>800</v>
      </c>
      <c r="FL391" s="52">
        <v>722</v>
      </c>
      <c r="FM391" s="52">
        <v>713</v>
      </c>
      <c r="FN391" s="52">
        <v>719</v>
      </c>
      <c r="FO391" s="52">
        <v>700</v>
      </c>
      <c r="FP391" s="52">
        <v>699</v>
      </c>
      <c r="FQ391" s="52">
        <v>705</v>
      </c>
      <c r="FR391" s="52">
        <v>753</v>
      </c>
      <c r="FS391" s="52">
        <v>693</v>
      </c>
      <c r="FT391" s="52">
        <v>752</v>
      </c>
      <c r="FU391" s="52">
        <v>797</v>
      </c>
      <c r="FV391" s="52">
        <v>609</v>
      </c>
      <c r="FW391" s="52">
        <v>645</v>
      </c>
      <c r="FX391" s="52">
        <v>645</v>
      </c>
      <c r="FY391" s="52">
        <v>537</v>
      </c>
      <c r="FZ391" s="52">
        <v>451</v>
      </c>
      <c r="GA391" s="52">
        <v>437</v>
      </c>
      <c r="GB391" s="52">
        <v>435</v>
      </c>
      <c r="GC391" s="52">
        <v>406</v>
      </c>
      <c r="GD391" s="52">
        <v>424</v>
      </c>
      <c r="GE391" s="52">
        <v>377</v>
      </c>
      <c r="GF391" s="52">
        <v>318</v>
      </c>
      <c r="GG391" s="52">
        <v>270</v>
      </c>
      <c r="GH391" s="52">
        <v>246</v>
      </c>
      <c r="GI391" s="52">
        <v>229</v>
      </c>
      <c r="GJ391" s="52">
        <v>215</v>
      </c>
      <c r="GK391" s="52">
        <v>211</v>
      </c>
      <c r="GL391" s="53">
        <v>623</v>
      </c>
    </row>
    <row r="392" spans="1:194" s="1" customFormat="1" hidden="1" x14ac:dyDescent="0.25">
      <c r="A392" s="31" t="s">
        <v>247</v>
      </c>
      <c r="B392" s="1" t="s">
        <v>623</v>
      </c>
      <c r="C392" s="30" t="str">
        <f t="shared" si="114"/>
        <v>LA England - Oadby and Wigston</v>
      </c>
      <c r="D392" s="51">
        <f t="shared" si="105"/>
        <v>21742</v>
      </c>
      <c r="E392" s="51">
        <f t="shared" si="106"/>
        <v>23750</v>
      </c>
      <c r="F392" s="52">
        <f t="shared" si="107"/>
        <v>57313</v>
      </c>
      <c r="G392" s="52">
        <f t="shared" si="108"/>
        <v>27823</v>
      </c>
      <c r="H392" s="53">
        <f t="shared" si="109"/>
        <v>29490</v>
      </c>
      <c r="I392" s="53">
        <f t="shared" si="110"/>
        <v>21742</v>
      </c>
      <c r="J392" s="53">
        <f t="shared" si="111"/>
        <v>23750</v>
      </c>
      <c r="K392" s="50">
        <f>SUM(M392:AD392)</f>
        <v>6081</v>
      </c>
      <c r="L392" s="51">
        <f t="shared" si="113"/>
        <v>5740</v>
      </c>
      <c r="M392" s="52">
        <v>271</v>
      </c>
      <c r="N392" s="52">
        <v>262</v>
      </c>
      <c r="O392" s="52">
        <v>305</v>
      </c>
      <c r="P392" s="52">
        <v>337</v>
      </c>
      <c r="Q392" s="52">
        <v>336</v>
      </c>
      <c r="R392" s="52">
        <v>383</v>
      </c>
      <c r="S392" s="52">
        <v>342</v>
      </c>
      <c r="T392" s="52">
        <v>327</v>
      </c>
      <c r="U392" s="52">
        <v>414</v>
      </c>
      <c r="V392" s="52">
        <v>362</v>
      </c>
      <c r="W392" s="52">
        <v>319</v>
      </c>
      <c r="X392" s="52">
        <v>348</v>
      </c>
      <c r="Y392" s="52">
        <v>374</v>
      </c>
      <c r="Z392" s="52">
        <v>363</v>
      </c>
      <c r="AA392" s="52">
        <v>347</v>
      </c>
      <c r="AB392" s="52">
        <v>355</v>
      </c>
      <c r="AC392" s="52">
        <v>311</v>
      </c>
      <c r="AD392" s="52">
        <v>325</v>
      </c>
      <c r="AE392" s="52">
        <v>404</v>
      </c>
      <c r="AF392" s="52">
        <v>687</v>
      </c>
      <c r="AG392" s="52">
        <v>356</v>
      </c>
      <c r="AH392" s="52">
        <v>333</v>
      </c>
      <c r="AI392" s="52">
        <v>343</v>
      </c>
      <c r="AJ392" s="52">
        <v>357</v>
      </c>
      <c r="AK392" s="52">
        <v>611</v>
      </c>
      <c r="AL392" s="52">
        <v>516</v>
      </c>
      <c r="AM392" s="52">
        <v>511</v>
      </c>
      <c r="AN392" s="52">
        <v>420</v>
      </c>
      <c r="AO392" s="52">
        <v>229</v>
      </c>
      <c r="AP392" s="52">
        <v>0</v>
      </c>
      <c r="AQ392" s="52">
        <v>68</v>
      </c>
      <c r="AR392" s="52">
        <v>172</v>
      </c>
      <c r="AS392" s="52">
        <v>288</v>
      </c>
      <c r="AT392" s="52">
        <v>342</v>
      </c>
      <c r="AU392" s="52">
        <v>327</v>
      </c>
      <c r="AV392" s="52">
        <v>353</v>
      </c>
      <c r="AW392" s="52">
        <v>306</v>
      </c>
      <c r="AX392" s="52">
        <v>290</v>
      </c>
      <c r="AY392" s="52">
        <v>317</v>
      </c>
      <c r="AZ392" s="52">
        <v>365</v>
      </c>
      <c r="BA392" s="52">
        <v>320</v>
      </c>
      <c r="BB392" s="52">
        <v>302</v>
      </c>
      <c r="BC392" s="52">
        <v>329</v>
      </c>
      <c r="BD392" s="52">
        <v>291</v>
      </c>
      <c r="BE392" s="52">
        <v>274</v>
      </c>
      <c r="BF392" s="52">
        <v>311</v>
      </c>
      <c r="BG392" s="52">
        <v>358</v>
      </c>
      <c r="BH392" s="52">
        <v>315</v>
      </c>
      <c r="BI392" s="52">
        <v>349</v>
      </c>
      <c r="BJ392" s="52">
        <v>413</v>
      </c>
      <c r="BK392" s="52">
        <v>334</v>
      </c>
      <c r="BL392" s="52">
        <v>353</v>
      </c>
      <c r="BM392" s="52">
        <v>377</v>
      </c>
      <c r="BN392" s="52">
        <v>392</v>
      </c>
      <c r="BO392" s="52">
        <v>369</v>
      </c>
      <c r="BP392" s="52">
        <v>365</v>
      </c>
      <c r="BQ392" s="52">
        <v>374</v>
      </c>
      <c r="BR392" s="52">
        <v>382</v>
      </c>
      <c r="BS392" s="52">
        <v>359</v>
      </c>
      <c r="BT392" s="52">
        <v>414</v>
      </c>
      <c r="BU392" s="52">
        <v>355</v>
      </c>
      <c r="BV392" s="52">
        <v>350</v>
      </c>
      <c r="BW392" s="52">
        <v>348</v>
      </c>
      <c r="BX392" s="52">
        <v>341</v>
      </c>
      <c r="BY392" s="52">
        <v>286</v>
      </c>
      <c r="BZ392" s="52">
        <v>301</v>
      </c>
      <c r="CA392" s="52">
        <v>268</v>
      </c>
      <c r="CB392" s="52">
        <v>328</v>
      </c>
      <c r="CC392" s="52">
        <v>251</v>
      </c>
      <c r="CD392" s="52">
        <v>289</v>
      </c>
      <c r="CE392" s="52">
        <v>275</v>
      </c>
      <c r="CF392" s="52">
        <v>323</v>
      </c>
      <c r="CG392" s="52">
        <v>272</v>
      </c>
      <c r="CH392" s="52">
        <v>306</v>
      </c>
      <c r="CI392" s="52">
        <v>216</v>
      </c>
      <c r="CJ392" s="52">
        <v>240</v>
      </c>
      <c r="CK392" s="52">
        <v>244</v>
      </c>
      <c r="CL392" s="52">
        <v>216</v>
      </c>
      <c r="CM392" s="52">
        <v>183</v>
      </c>
      <c r="CN392" s="52">
        <v>192</v>
      </c>
      <c r="CO392" s="52">
        <v>183</v>
      </c>
      <c r="CP392" s="52">
        <v>167</v>
      </c>
      <c r="CQ392" s="52">
        <v>159</v>
      </c>
      <c r="CR392" s="52">
        <v>177</v>
      </c>
      <c r="CS392" s="52">
        <v>130</v>
      </c>
      <c r="CT392" s="52">
        <v>132</v>
      </c>
      <c r="CU392" s="52">
        <v>116</v>
      </c>
      <c r="CV392" s="52">
        <v>110</v>
      </c>
      <c r="CW392" s="52">
        <v>78</v>
      </c>
      <c r="CX392" s="52">
        <v>71</v>
      </c>
      <c r="CY392" s="52">
        <v>259</v>
      </c>
      <c r="CZ392" s="52">
        <v>220</v>
      </c>
      <c r="DA392" s="52">
        <v>261</v>
      </c>
      <c r="DB392" s="52">
        <v>283</v>
      </c>
      <c r="DC392" s="52">
        <v>278</v>
      </c>
      <c r="DD392" s="52">
        <v>327</v>
      </c>
      <c r="DE392" s="52">
        <v>311</v>
      </c>
      <c r="DF392" s="52">
        <v>332</v>
      </c>
      <c r="DG392" s="52">
        <v>367</v>
      </c>
      <c r="DH392" s="52">
        <v>343</v>
      </c>
      <c r="DI392" s="52">
        <v>327</v>
      </c>
      <c r="DJ392" s="52">
        <v>369</v>
      </c>
      <c r="DK392" s="52">
        <v>359</v>
      </c>
      <c r="DL392" s="52">
        <v>339</v>
      </c>
      <c r="DM392" s="52">
        <v>336</v>
      </c>
      <c r="DN392" s="52">
        <v>333</v>
      </c>
      <c r="DO392" s="52">
        <v>315</v>
      </c>
      <c r="DP392" s="52">
        <v>322</v>
      </c>
      <c r="DQ392" s="52">
        <v>318</v>
      </c>
      <c r="DR392" s="52">
        <v>390</v>
      </c>
      <c r="DS392" s="52">
        <v>745</v>
      </c>
      <c r="DT392" s="52">
        <v>290</v>
      </c>
      <c r="DU392" s="52">
        <v>238</v>
      </c>
      <c r="DV392" s="52">
        <v>221</v>
      </c>
      <c r="DW392" s="52">
        <v>298</v>
      </c>
      <c r="DX392" s="52">
        <v>407</v>
      </c>
      <c r="DY392" s="52">
        <v>389</v>
      </c>
      <c r="DZ392" s="52">
        <v>350</v>
      </c>
      <c r="EA392" s="52">
        <v>313</v>
      </c>
      <c r="EB392" s="52">
        <v>255</v>
      </c>
      <c r="EC392" s="52">
        <v>204</v>
      </c>
      <c r="ED392" s="52">
        <v>250</v>
      </c>
      <c r="EE392" s="52">
        <v>341</v>
      </c>
      <c r="EF392" s="52">
        <v>406</v>
      </c>
      <c r="EG392" s="52">
        <v>341</v>
      </c>
      <c r="EH392" s="52">
        <v>351</v>
      </c>
      <c r="EI392" s="52">
        <v>384</v>
      </c>
      <c r="EJ392" s="52">
        <v>329</v>
      </c>
      <c r="EK392" s="52">
        <v>375</v>
      </c>
      <c r="EL392" s="52">
        <v>368</v>
      </c>
      <c r="EM392" s="52">
        <v>394</v>
      </c>
      <c r="EN392" s="52">
        <v>342</v>
      </c>
      <c r="EO392" s="52">
        <v>369</v>
      </c>
      <c r="EP392" s="52">
        <v>345</v>
      </c>
      <c r="EQ392" s="52">
        <v>307</v>
      </c>
      <c r="ER392" s="52">
        <v>324</v>
      </c>
      <c r="ES392" s="52">
        <v>325</v>
      </c>
      <c r="ET392" s="52">
        <v>366</v>
      </c>
      <c r="EU392" s="52">
        <v>340</v>
      </c>
      <c r="EV392" s="52">
        <v>350</v>
      </c>
      <c r="EW392" s="52">
        <v>412</v>
      </c>
      <c r="EX392" s="52">
        <v>374</v>
      </c>
      <c r="EY392" s="52">
        <v>406</v>
      </c>
      <c r="EZ392" s="52">
        <v>424</v>
      </c>
      <c r="FA392" s="52">
        <v>372</v>
      </c>
      <c r="FB392" s="52">
        <v>434</v>
      </c>
      <c r="FC392" s="52">
        <v>388</v>
      </c>
      <c r="FD392" s="52">
        <v>425</v>
      </c>
      <c r="FE392" s="52">
        <v>443</v>
      </c>
      <c r="FF392" s="52">
        <v>430</v>
      </c>
      <c r="FG392" s="52">
        <v>381</v>
      </c>
      <c r="FH392" s="52">
        <v>349</v>
      </c>
      <c r="FI392" s="52">
        <v>351</v>
      </c>
      <c r="FJ392" s="52">
        <v>358</v>
      </c>
      <c r="FK392" s="52">
        <v>305</v>
      </c>
      <c r="FL392" s="52">
        <v>303</v>
      </c>
      <c r="FM392" s="52">
        <v>296</v>
      </c>
      <c r="FN392" s="52">
        <v>295</v>
      </c>
      <c r="FO392" s="52">
        <v>328</v>
      </c>
      <c r="FP392" s="52">
        <v>310</v>
      </c>
      <c r="FQ392" s="52">
        <v>293</v>
      </c>
      <c r="FR392" s="52">
        <v>297</v>
      </c>
      <c r="FS392" s="52">
        <v>347</v>
      </c>
      <c r="FT392" s="52">
        <v>322</v>
      </c>
      <c r="FU392" s="52">
        <v>367</v>
      </c>
      <c r="FV392" s="52">
        <v>272</v>
      </c>
      <c r="FW392" s="52">
        <v>285</v>
      </c>
      <c r="FX392" s="52">
        <v>295</v>
      </c>
      <c r="FY392" s="52">
        <v>286</v>
      </c>
      <c r="FZ392" s="52">
        <v>225</v>
      </c>
      <c r="GA392" s="52">
        <v>204</v>
      </c>
      <c r="GB392" s="52">
        <v>194</v>
      </c>
      <c r="GC392" s="52">
        <v>222</v>
      </c>
      <c r="GD392" s="52">
        <v>250</v>
      </c>
      <c r="GE392" s="52">
        <v>213</v>
      </c>
      <c r="GF392" s="52">
        <v>197</v>
      </c>
      <c r="GG392" s="52">
        <v>184</v>
      </c>
      <c r="GH392" s="52">
        <v>176</v>
      </c>
      <c r="GI392" s="52">
        <v>161</v>
      </c>
      <c r="GJ392" s="52">
        <v>143</v>
      </c>
      <c r="GK392" s="52">
        <v>124</v>
      </c>
      <c r="GL392" s="53">
        <v>602</v>
      </c>
    </row>
    <row r="393" spans="1:194" s="1" customFormat="1" hidden="1" x14ac:dyDescent="0.25">
      <c r="A393" s="31" t="s">
        <v>247</v>
      </c>
      <c r="B393" s="1" t="s">
        <v>624</v>
      </c>
      <c r="C393" s="30" t="str">
        <f t="shared" si="114"/>
        <v>LA England - Oldham</v>
      </c>
      <c r="D393" s="51">
        <f t="shared" si="105"/>
        <v>87171</v>
      </c>
      <c r="E393" s="51">
        <f t="shared" si="106"/>
        <v>91007</v>
      </c>
      <c r="F393" s="52">
        <f t="shared" si="107"/>
        <v>237628</v>
      </c>
      <c r="G393" s="52">
        <f t="shared" si="108"/>
        <v>117387</v>
      </c>
      <c r="H393" s="53">
        <f t="shared" si="109"/>
        <v>120241</v>
      </c>
      <c r="I393" s="53">
        <f t="shared" si="110"/>
        <v>87171</v>
      </c>
      <c r="J393" s="53">
        <f t="shared" si="111"/>
        <v>91007</v>
      </c>
      <c r="K393" s="50">
        <f>SUM(M393:AD393)</f>
        <v>30216</v>
      </c>
      <c r="L393" s="51">
        <f t="shared" si="113"/>
        <v>29234</v>
      </c>
      <c r="M393" s="52">
        <v>1546</v>
      </c>
      <c r="N393" s="52">
        <v>1554</v>
      </c>
      <c r="O393" s="52">
        <v>1675</v>
      </c>
      <c r="P393" s="52">
        <v>1719</v>
      </c>
      <c r="Q393" s="52">
        <v>1721</v>
      </c>
      <c r="R393" s="52">
        <v>1746</v>
      </c>
      <c r="S393" s="52">
        <v>1693</v>
      </c>
      <c r="T393" s="52">
        <v>1764</v>
      </c>
      <c r="U393" s="52">
        <v>1679</v>
      </c>
      <c r="V393" s="52">
        <v>1642</v>
      </c>
      <c r="W393" s="52">
        <v>1702</v>
      </c>
      <c r="X393" s="52">
        <v>1699</v>
      </c>
      <c r="Y393" s="52">
        <v>1783</v>
      </c>
      <c r="Z393" s="52">
        <v>1677</v>
      </c>
      <c r="AA393" s="52">
        <v>1617</v>
      </c>
      <c r="AB393" s="52">
        <v>1684</v>
      </c>
      <c r="AC393" s="52">
        <v>1629</v>
      </c>
      <c r="AD393" s="52">
        <v>1686</v>
      </c>
      <c r="AE393" s="52">
        <v>1617</v>
      </c>
      <c r="AF393" s="52">
        <v>1383</v>
      </c>
      <c r="AG393" s="52">
        <v>1402</v>
      </c>
      <c r="AH393" s="52">
        <v>1447</v>
      </c>
      <c r="AI393" s="52">
        <v>1510</v>
      </c>
      <c r="AJ393" s="52">
        <v>1583</v>
      </c>
      <c r="AK393" s="52">
        <v>1520</v>
      </c>
      <c r="AL393" s="52">
        <v>1589</v>
      </c>
      <c r="AM393" s="52">
        <v>1610</v>
      </c>
      <c r="AN393" s="52">
        <v>1614</v>
      </c>
      <c r="AO393" s="52">
        <v>1616</v>
      </c>
      <c r="AP393" s="52">
        <v>1684</v>
      </c>
      <c r="AQ393" s="52">
        <v>1635</v>
      </c>
      <c r="AR393" s="52">
        <v>1660</v>
      </c>
      <c r="AS393" s="52">
        <v>1664</v>
      </c>
      <c r="AT393" s="52">
        <v>1522</v>
      </c>
      <c r="AU393" s="52">
        <v>1523</v>
      </c>
      <c r="AV393" s="52">
        <v>1674</v>
      </c>
      <c r="AW393" s="52">
        <v>1525</v>
      </c>
      <c r="AX393" s="52">
        <v>1524</v>
      </c>
      <c r="AY393" s="52">
        <v>1486</v>
      </c>
      <c r="AZ393" s="52">
        <v>1536</v>
      </c>
      <c r="BA393" s="52">
        <v>1519</v>
      </c>
      <c r="BB393" s="52">
        <v>1414</v>
      </c>
      <c r="BC393" s="52">
        <v>1262</v>
      </c>
      <c r="BD393" s="52">
        <v>1301</v>
      </c>
      <c r="BE393" s="52">
        <v>1352</v>
      </c>
      <c r="BF393" s="52">
        <v>1400</v>
      </c>
      <c r="BG393" s="52">
        <v>1383</v>
      </c>
      <c r="BH393" s="52">
        <v>1457</v>
      </c>
      <c r="BI393" s="52">
        <v>1592</v>
      </c>
      <c r="BJ393" s="52">
        <v>1579</v>
      </c>
      <c r="BK393" s="52">
        <v>1605</v>
      </c>
      <c r="BL393" s="52">
        <v>1672</v>
      </c>
      <c r="BM393" s="52">
        <v>1628</v>
      </c>
      <c r="BN393" s="52">
        <v>1609</v>
      </c>
      <c r="BO393" s="52">
        <v>1522</v>
      </c>
      <c r="BP393" s="52">
        <v>1491</v>
      </c>
      <c r="BQ393" s="52">
        <v>1479</v>
      </c>
      <c r="BR393" s="52">
        <v>1370</v>
      </c>
      <c r="BS393" s="52">
        <v>1329</v>
      </c>
      <c r="BT393" s="52">
        <v>1411</v>
      </c>
      <c r="BU393" s="52">
        <v>1284</v>
      </c>
      <c r="BV393" s="52">
        <v>1343</v>
      </c>
      <c r="BW393" s="52">
        <v>1181</v>
      </c>
      <c r="BX393" s="52">
        <v>1134</v>
      </c>
      <c r="BY393" s="52">
        <v>1093</v>
      </c>
      <c r="BZ393" s="52">
        <v>1058</v>
      </c>
      <c r="CA393" s="52">
        <v>1081</v>
      </c>
      <c r="CB393" s="52">
        <v>1048</v>
      </c>
      <c r="CC393" s="52">
        <v>1037</v>
      </c>
      <c r="CD393" s="52">
        <v>914</v>
      </c>
      <c r="CE393" s="52">
        <v>957</v>
      </c>
      <c r="CF393" s="52">
        <v>1004</v>
      </c>
      <c r="CG393" s="52">
        <v>1090</v>
      </c>
      <c r="CH393" s="52">
        <v>1129</v>
      </c>
      <c r="CI393" s="52">
        <v>740</v>
      </c>
      <c r="CJ393" s="52">
        <v>757</v>
      </c>
      <c r="CK393" s="52">
        <v>780</v>
      </c>
      <c r="CL393" s="52">
        <v>696</v>
      </c>
      <c r="CM393" s="52">
        <v>610</v>
      </c>
      <c r="CN393" s="52">
        <v>535</v>
      </c>
      <c r="CO393" s="52">
        <v>573</v>
      </c>
      <c r="CP393" s="52">
        <v>527</v>
      </c>
      <c r="CQ393" s="52">
        <v>457</v>
      </c>
      <c r="CR393" s="52">
        <v>417</v>
      </c>
      <c r="CS393" s="52">
        <v>323</v>
      </c>
      <c r="CT393" s="52">
        <v>303</v>
      </c>
      <c r="CU393" s="52">
        <v>248</v>
      </c>
      <c r="CV393" s="52">
        <v>202</v>
      </c>
      <c r="CW393" s="52">
        <v>157</v>
      </c>
      <c r="CX393" s="52">
        <v>176</v>
      </c>
      <c r="CY393" s="52">
        <v>618</v>
      </c>
      <c r="CZ393" s="52">
        <v>1504</v>
      </c>
      <c r="DA393" s="52">
        <v>1596</v>
      </c>
      <c r="DB393" s="52">
        <v>1610</v>
      </c>
      <c r="DC393" s="52">
        <v>1622</v>
      </c>
      <c r="DD393" s="52">
        <v>1637</v>
      </c>
      <c r="DE393" s="52">
        <v>1685</v>
      </c>
      <c r="DF393" s="52">
        <v>1734</v>
      </c>
      <c r="DG393" s="52">
        <v>1678</v>
      </c>
      <c r="DH393" s="52">
        <v>1710</v>
      </c>
      <c r="DI393" s="52">
        <v>1702</v>
      </c>
      <c r="DJ393" s="52">
        <v>1697</v>
      </c>
      <c r="DK393" s="52">
        <v>1661</v>
      </c>
      <c r="DL393" s="52">
        <v>1651</v>
      </c>
      <c r="DM393" s="52">
        <v>1680</v>
      </c>
      <c r="DN393" s="52">
        <v>1621</v>
      </c>
      <c r="DO393" s="52">
        <v>1578</v>
      </c>
      <c r="DP393" s="52">
        <v>1463</v>
      </c>
      <c r="DQ393" s="52">
        <v>1405</v>
      </c>
      <c r="DR393" s="52">
        <v>1489</v>
      </c>
      <c r="DS393" s="52">
        <v>1194</v>
      </c>
      <c r="DT393" s="52">
        <v>1203</v>
      </c>
      <c r="DU393" s="52">
        <v>1248</v>
      </c>
      <c r="DV393" s="52">
        <v>1268</v>
      </c>
      <c r="DW393" s="52">
        <v>1477</v>
      </c>
      <c r="DX393" s="52">
        <v>1491</v>
      </c>
      <c r="DY393" s="52">
        <v>1522</v>
      </c>
      <c r="DZ393" s="52">
        <v>1496</v>
      </c>
      <c r="EA393" s="52">
        <v>1534</v>
      </c>
      <c r="EB393" s="52">
        <v>1542</v>
      </c>
      <c r="EC393" s="52">
        <v>1647</v>
      </c>
      <c r="ED393" s="52">
        <v>1605</v>
      </c>
      <c r="EE393" s="52">
        <v>1775</v>
      </c>
      <c r="EF393" s="52">
        <v>1695</v>
      </c>
      <c r="EG393" s="52">
        <v>1656</v>
      </c>
      <c r="EH393" s="52">
        <v>1642</v>
      </c>
      <c r="EI393" s="52">
        <v>1655</v>
      </c>
      <c r="EJ393" s="52">
        <v>1592</v>
      </c>
      <c r="EK393" s="52">
        <v>1714</v>
      </c>
      <c r="EL393" s="52">
        <v>1609</v>
      </c>
      <c r="EM393" s="52">
        <v>1499</v>
      </c>
      <c r="EN393" s="52">
        <v>1624</v>
      </c>
      <c r="EO393" s="52">
        <v>1516</v>
      </c>
      <c r="EP393" s="52">
        <v>1388</v>
      </c>
      <c r="EQ393" s="52">
        <v>1308</v>
      </c>
      <c r="ER393" s="52">
        <v>1311</v>
      </c>
      <c r="ES393" s="52">
        <v>1366</v>
      </c>
      <c r="ET393" s="52">
        <v>1347</v>
      </c>
      <c r="EU393" s="52">
        <v>1528</v>
      </c>
      <c r="EV393" s="52">
        <v>1510</v>
      </c>
      <c r="EW393" s="52">
        <v>1645</v>
      </c>
      <c r="EX393" s="52">
        <v>1656</v>
      </c>
      <c r="EY393" s="52">
        <v>1526</v>
      </c>
      <c r="EZ393" s="52">
        <v>1543</v>
      </c>
      <c r="FA393" s="52">
        <v>1535</v>
      </c>
      <c r="FB393" s="52">
        <v>1571</v>
      </c>
      <c r="FC393" s="52">
        <v>1692</v>
      </c>
      <c r="FD393" s="52">
        <v>1620</v>
      </c>
      <c r="FE393" s="52">
        <v>1455</v>
      </c>
      <c r="FF393" s="52">
        <v>1525</v>
      </c>
      <c r="FG393" s="52">
        <v>1431</v>
      </c>
      <c r="FH393" s="52">
        <v>1441</v>
      </c>
      <c r="FI393" s="52">
        <v>1274</v>
      </c>
      <c r="FJ393" s="52">
        <v>1237</v>
      </c>
      <c r="FK393" s="52">
        <v>1185</v>
      </c>
      <c r="FL393" s="52">
        <v>1240</v>
      </c>
      <c r="FM393" s="52">
        <v>1131</v>
      </c>
      <c r="FN393" s="52">
        <v>1109</v>
      </c>
      <c r="FO393" s="52">
        <v>1132</v>
      </c>
      <c r="FP393" s="52">
        <v>1048</v>
      </c>
      <c r="FQ393" s="52">
        <v>1039</v>
      </c>
      <c r="FR393" s="52">
        <v>1136</v>
      </c>
      <c r="FS393" s="52">
        <v>1041</v>
      </c>
      <c r="FT393" s="52">
        <v>1204</v>
      </c>
      <c r="FU393" s="52">
        <v>1280</v>
      </c>
      <c r="FV393" s="52">
        <v>932</v>
      </c>
      <c r="FW393" s="52">
        <v>899</v>
      </c>
      <c r="FX393" s="52">
        <v>967</v>
      </c>
      <c r="FY393" s="52">
        <v>883</v>
      </c>
      <c r="FZ393" s="52">
        <v>777</v>
      </c>
      <c r="GA393" s="52">
        <v>656</v>
      </c>
      <c r="GB393" s="52">
        <v>663</v>
      </c>
      <c r="GC393" s="52">
        <v>629</v>
      </c>
      <c r="GD393" s="52">
        <v>609</v>
      </c>
      <c r="GE393" s="52">
        <v>570</v>
      </c>
      <c r="GF393" s="52">
        <v>485</v>
      </c>
      <c r="GG393" s="52">
        <v>414</v>
      </c>
      <c r="GH393" s="52">
        <v>402</v>
      </c>
      <c r="GI393" s="52">
        <v>353</v>
      </c>
      <c r="GJ393" s="52">
        <v>314</v>
      </c>
      <c r="GK393" s="52">
        <v>288</v>
      </c>
      <c r="GL393" s="53">
        <v>1019</v>
      </c>
    </row>
    <row r="394" spans="1:194" s="1" customFormat="1" hidden="1" x14ac:dyDescent="0.25">
      <c r="A394" s="31" t="s">
        <v>247</v>
      </c>
      <c r="B394" s="1" t="s">
        <v>625</v>
      </c>
      <c r="C394" s="30" t="str">
        <f t="shared" si="114"/>
        <v>LA England - Oxford</v>
      </c>
      <c r="D394" s="51">
        <f t="shared" ref="D394:D457" si="115">I394</f>
        <v>62426</v>
      </c>
      <c r="E394" s="51">
        <f t="shared" ref="E394:E457" si="116">J394</f>
        <v>58967</v>
      </c>
      <c r="F394" s="52">
        <f t="shared" ref="F394:F457" si="117">G394+H394</f>
        <v>151584</v>
      </c>
      <c r="G394" s="52">
        <f t="shared" ref="G394:G457" si="118">SUM(M394:CY394)</f>
        <v>77988</v>
      </c>
      <c r="H394" s="53">
        <f t="shared" ref="H394:H457" si="119">SUM(CZ394:GL394)</f>
        <v>73596</v>
      </c>
      <c r="I394" s="53">
        <f t="shared" ref="I394:I457" si="120">SUM(AE394:CY394)</f>
        <v>62426</v>
      </c>
      <c r="J394" s="53">
        <f t="shared" ref="J394:J457" si="121">SUM(DR394:GL394)</f>
        <v>58967</v>
      </c>
      <c r="K394" s="50">
        <f t="shared" ref="K394:K457" si="122">SUM(M394:AD394)</f>
        <v>15562</v>
      </c>
      <c r="L394" s="51">
        <f t="shared" ref="L394:L457" si="123">SUM(CZ394:DQ394)</f>
        <v>14629</v>
      </c>
      <c r="M394" s="52">
        <v>719</v>
      </c>
      <c r="N394" s="52">
        <v>805</v>
      </c>
      <c r="O394" s="52">
        <v>863</v>
      </c>
      <c r="P394" s="52">
        <v>851</v>
      </c>
      <c r="Q394" s="52">
        <v>904</v>
      </c>
      <c r="R394" s="52">
        <v>828</v>
      </c>
      <c r="S394" s="52">
        <v>898</v>
      </c>
      <c r="T394" s="52">
        <v>959</v>
      </c>
      <c r="U394" s="52">
        <v>930</v>
      </c>
      <c r="V394" s="52">
        <v>978</v>
      </c>
      <c r="W394" s="52">
        <v>770</v>
      </c>
      <c r="X394" s="52">
        <v>961</v>
      </c>
      <c r="Y394" s="52">
        <v>961</v>
      </c>
      <c r="Z394" s="52">
        <v>870</v>
      </c>
      <c r="AA394" s="52">
        <v>855</v>
      </c>
      <c r="AB394" s="52">
        <v>789</v>
      </c>
      <c r="AC394" s="52">
        <v>813</v>
      </c>
      <c r="AD394" s="52">
        <v>808</v>
      </c>
      <c r="AE394" s="52">
        <v>1044</v>
      </c>
      <c r="AF394" s="52">
        <v>2455</v>
      </c>
      <c r="AG394" s="52">
        <v>3037</v>
      </c>
      <c r="AH394" s="52">
        <v>3059</v>
      </c>
      <c r="AI394" s="52">
        <v>3003</v>
      </c>
      <c r="AJ394" s="52">
        <v>2292</v>
      </c>
      <c r="AK394" s="52">
        <v>2084</v>
      </c>
      <c r="AL394" s="52">
        <v>2057</v>
      </c>
      <c r="AM394" s="52">
        <v>2093</v>
      </c>
      <c r="AN394" s="52">
        <v>2081</v>
      </c>
      <c r="AO394" s="52">
        <v>1674</v>
      </c>
      <c r="AP394" s="52">
        <v>1726</v>
      </c>
      <c r="AQ394" s="52">
        <v>1400</v>
      </c>
      <c r="AR394" s="52">
        <v>919</v>
      </c>
      <c r="AS394" s="52">
        <v>597</v>
      </c>
      <c r="AT394" s="52">
        <v>791</v>
      </c>
      <c r="AU394" s="52">
        <v>889</v>
      </c>
      <c r="AV394" s="52">
        <v>891</v>
      </c>
      <c r="AW394" s="52">
        <v>918</v>
      </c>
      <c r="AX394" s="52">
        <v>951</v>
      </c>
      <c r="AY394" s="52">
        <v>823</v>
      </c>
      <c r="AZ394" s="52">
        <v>922</v>
      </c>
      <c r="BA394" s="52">
        <v>847</v>
      </c>
      <c r="BB394" s="52">
        <v>775</v>
      </c>
      <c r="BC394" s="52">
        <v>902</v>
      </c>
      <c r="BD394" s="52">
        <v>897</v>
      </c>
      <c r="BE394" s="52">
        <v>737</v>
      </c>
      <c r="BF394" s="52">
        <v>641</v>
      </c>
      <c r="BG394" s="52">
        <v>677</v>
      </c>
      <c r="BH394" s="52">
        <v>699</v>
      </c>
      <c r="BI394" s="52">
        <v>757</v>
      </c>
      <c r="BJ394" s="52">
        <v>710</v>
      </c>
      <c r="BK394" s="52">
        <v>786</v>
      </c>
      <c r="BL394" s="52">
        <v>710</v>
      </c>
      <c r="BM394" s="52">
        <v>806</v>
      </c>
      <c r="BN394" s="52">
        <v>802</v>
      </c>
      <c r="BO394" s="52">
        <v>773</v>
      </c>
      <c r="BP394" s="52">
        <v>758</v>
      </c>
      <c r="BQ394" s="52">
        <v>838</v>
      </c>
      <c r="BR394" s="52">
        <v>720</v>
      </c>
      <c r="BS394" s="52">
        <v>660</v>
      </c>
      <c r="BT394" s="52">
        <v>611</v>
      </c>
      <c r="BU394" s="52">
        <v>646</v>
      </c>
      <c r="BV394" s="52">
        <v>599</v>
      </c>
      <c r="BW394" s="52">
        <v>604</v>
      </c>
      <c r="BX394" s="52">
        <v>603</v>
      </c>
      <c r="BY394" s="52">
        <v>554</v>
      </c>
      <c r="BZ394" s="52">
        <v>480</v>
      </c>
      <c r="CA394" s="52">
        <v>491</v>
      </c>
      <c r="CB394" s="52">
        <v>476</v>
      </c>
      <c r="CC394" s="52">
        <v>469</v>
      </c>
      <c r="CD394" s="52">
        <v>493</v>
      </c>
      <c r="CE394" s="52">
        <v>499</v>
      </c>
      <c r="CF394" s="52">
        <v>489</v>
      </c>
      <c r="CG394" s="52">
        <v>487</v>
      </c>
      <c r="CH394" s="52">
        <v>494</v>
      </c>
      <c r="CI394" s="52">
        <v>359</v>
      </c>
      <c r="CJ394" s="52">
        <v>402</v>
      </c>
      <c r="CK394" s="52">
        <v>352</v>
      </c>
      <c r="CL394" s="52">
        <v>325</v>
      </c>
      <c r="CM394" s="52">
        <v>294</v>
      </c>
      <c r="CN394" s="52">
        <v>237</v>
      </c>
      <c r="CO394" s="52">
        <v>241</v>
      </c>
      <c r="CP394" s="52">
        <v>253</v>
      </c>
      <c r="CQ394" s="52">
        <v>212</v>
      </c>
      <c r="CR394" s="52">
        <v>214</v>
      </c>
      <c r="CS394" s="52">
        <v>224</v>
      </c>
      <c r="CT394" s="52">
        <v>173</v>
      </c>
      <c r="CU394" s="52">
        <v>146</v>
      </c>
      <c r="CV394" s="52">
        <v>135</v>
      </c>
      <c r="CW394" s="52">
        <v>159</v>
      </c>
      <c r="CX394" s="52">
        <v>108</v>
      </c>
      <c r="CY394" s="52">
        <v>396</v>
      </c>
      <c r="CZ394" s="52">
        <v>738</v>
      </c>
      <c r="DA394" s="52">
        <v>782</v>
      </c>
      <c r="DB394" s="52">
        <v>747</v>
      </c>
      <c r="DC394" s="52">
        <v>752</v>
      </c>
      <c r="DD394" s="52">
        <v>795</v>
      </c>
      <c r="DE394" s="52">
        <v>801</v>
      </c>
      <c r="DF394" s="52">
        <v>823</v>
      </c>
      <c r="DG394" s="52">
        <v>792</v>
      </c>
      <c r="DH394" s="52">
        <v>896</v>
      </c>
      <c r="DI394" s="52">
        <v>965</v>
      </c>
      <c r="DJ394" s="52">
        <v>853</v>
      </c>
      <c r="DK394" s="52">
        <v>796</v>
      </c>
      <c r="DL394" s="52">
        <v>825</v>
      </c>
      <c r="DM394" s="52">
        <v>832</v>
      </c>
      <c r="DN394" s="52">
        <v>822</v>
      </c>
      <c r="DO394" s="52">
        <v>833</v>
      </c>
      <c r="DP394" s="52">
        <v>772</v>
      </c>
      <c r="DQ394" s="52">
        <v>805</v>
      </c>
      <c r="DR394" s="52">
        <v>1016</v>
      </c>
      <c r="DS394" s="52">
        <v>2721</v>
      </c>
      <c r="DT394" s="52">
        <v>3109</v>
      </c>
      <c r="DU394" s="52">
        <v>3143</v>
      </c>
      <c r="DV394" s="52">
        <v>2479</v>
      </c>
      <c r="DW394" s="52">
        <v>1919</v>
      </c>
      <c r="DX394" s="52">
        <v>1605</v>
      </c>
      <c r="DY394" s="52">
        <v>1620</v>
      </c>
      <c r="DZ394" s="52">
        <v>1621</v>
      </c>
      <c r="EA394" s="52">
        <v>1420</v>
      </c>
      <c r="EB394" s="52">
        <v>1169</v>
      </c>
      <c r="EC394" s="52">
        <v>1003</v>
      </c>
      <c r="ED394" s="52">
        <v>757</v>
      </c>
      <c r="EE394" s="52">
        <v>555</v>
      </c>
      <c r="EF394" s="52">
        <v>538</v>
      </c>
      <c r="EG394" s="52">
        <v>544</v>
      </c>
      <c r="EH394" s="52">
        <v>774</v>
      </c>
      <c r="EI394" s="52">
        <v>799</v>
      </c>
      <c r="EJ394" s="52">
        <v>889</v>
      </c>
      <c r="EK394" s="52">
        <v>934</v>
      </c>
      <c r="EL394" s="52">
        <v>907</v>
      </c>
      <c r="EM394" s="52">
        <v>857</v>
      </c>
      <c r="EN394" s="52">
        <v>688</v>
      </c>
      <c r="EO394" s="52">
        <v>786</v>
      </c>
      <c r="EP394" s="52">
        <v>712</v>
      </c>
      <c r="EQ394" s="52">
        <v>715</v>
      </c>
      <c r="ER394" s="52">
        <v>658</v>
      </c>
      <c r="ES394" s="52">
        <v>719</v>
      </c>
      <c r="ET394" s="52">
        <v>726</v>
      </c>
      <c r="EU394" s="52">
        <v>717</v>
      </c>
      <c r="EV394" s="52">
        <v>767</v>
      </c>
      <c r="EW394" s="52">
        <v>732</v>
      </c>
      <c r="EX394" s="52">
        <v>798</v>
      </c>
      <c r="EY394" s="52">
        <v>749</v>
      </c>
      <c r="EZ394" s="52">
        <v>785</v>
      </c>
      <c r="FA394" s="52">
        <v>755</v>
      </c>
      <c r="FB394" s="52">
        <v>754</v>
      </c>
      <c r="FC394" s="52">
        <v>769</v>
      </c>
      <c r="FD394" s="52">
        <v>826</v>
      </c>
      <c r="FE394" s="52">
        <v>817</v>
      </c>
      <c r="FF394" s="52">
        <v>739</v>
      </c>
      <c r="FG394" s="52">
        <v>665</v>
      </c>
      <c r="FH394" s="52">
        <v>701</v>
      </c>
      <c r="FI394" s="52">
        <v>620</v>
      </c>
      <c r="FJ394" s="52">
        <v>650</v>
      </c>
      <c r="FK394" s="52">
        <v>610</v>
      </c>
      <c r="FL394" s="52">
        <v>586</v>
      </c>
      <c r="FM394" s="52">
        <v>552</v>
      </c>
      <c r="FN394" s="52">
        <v>583</v>
      </c>
      <c r="FO394" s="52">
        <v>549</v>
      </c>
      <c r="FP394" s="52">
        <v>520</v>
      </c>
      <c r="FQ394" s="52">
        <v>493</v>
      </c>
      <c r="FR394" s="52">
        <v>539</v>
      </c>
      <c r="FS394" s="52">
        <v>493</v>
      </c>
      <c r="FT394" s="52">
        <v>500</v>
      </c>
      <c r="FU394" s="52">
        <v>533</v>
      </c>
      <c r="FV394" s="52">
        <v>466</v>
      </c>
      <c r="FW394" s="52">
        <v>435</v>
      </c>
      <c r="FX394" s="52">
        <v>399</v>
      </c>
      <c r="FY394" s="52">
        <v>433</v>
      </c>
      <c r="FZ394" s="52">
        <v>377</v>
      </c>
      <c r="GA394" s="52">
        <v>322</v>
      </c>
      <c r="GB394" s="52">
        <v>360</v>
      </c>
      <c r="GC394" s="52">
        <v>336</v>
      </c>
      <c r="GD394" s="52">
        <v>280</v>
      </c>
      <c r="GE394" s="52">
        <v>305</v>
      </c>
      <c r="GF394" s="52">
        <v>255</v>
      </c>
      <c r="GG394" s="52">
        <v>226</v>
      </c>
      <c r="GH394" s="52">
        <v>237</v>
      </c>
      <c r="GI394" s="52">
        <v>225</v>
      </c>
      <c r="GJ394" s="52">
        <v>192</v>
      </c>
      <c r="GK394" s="52">
        <v>141</v>
      </c>
      <c r="GL394" s="53">
        <v>793</v>
      </c>
    </row>
    <row r="395" spans="1:194" s="1" customFormat="1" hidden="1" x14ac:dyDescent="0.25">
      <c r="A395" s="31" t="s">
        <v>247</v>
      </c>
      <c r="B395" s="1" t="s">
        <v>626</v>
      </c>
      <c r="C395" s="30" t="str">
        <f t="shared" si="114"/>
        <v>LA England - Pendle</v>
      </c>
      <c r="D395" s="51">
        <f t="shared" si="115"/>
        <v>34785</v>
      </c>
      <c r="E395" s="51">
        <f t="shared" si="116"/>
        <v>35838</v>
      </c>
      <c r="F395" s="52">
        <f t="shared" si="117"/>
        <v>92145</v>
      </c>
      <c r="G395" s="52">
        <f t="shared" si="118"/>
        <v>45792</v>
      </c>
      <c r="H395" s="53">
        <f t="shared" si="119"/>
        <v>46353</v>
      </c>
      <c r="I395" s="53">
        <f t="shared" si="120"/>
        <v>34785</v>
      </c>
      <c r="J395" s="53">
        <f t="shared" si="121"/>
        <v>35838</v>
      </c>
      <c r="K395" s="50">
        <f t="shared" si="122"/>
        <v>11007</v>
      </c>
      <c r="L395" s="51">
        <f t="shared" si="123"/>
        <v>10515</v>
      </c>
      <c r="M395" s="52">
        <v>607</v>
      </c>
      <c r="N395" s="52">
        <v>589</v>
      </c>
      <c r="O395" s="52">
        <v>585</v>
      </c>
      <c r="P395" s="52">
        <v>642</v>
      </c>
      <c r="Q395" s="52">
        <v>659</v>
      </c>
      <c r="R395" s="52">
        <v>655</v>
      </c>
      <c r="S395" s="52">
        <v>625</v>
      </c>
      <c r="T395" s="52">
        <v>661</v>
      </c>
      <c r="U395" s="52">
        <v>652</v>
      </c>
      <c r="V395" s="52">
        <v>656</v>
      </c>
      <c r="W395" s="52">
        <v>641</v>
      </c>
      <c r="X395" s="52">
        <v>647</v>
      </c>
      <c r="Y395" s="52">
        <v>677</v>
      </c>
      <c r="Z395" s="52">
        <v>554</v>
      </c>
      <c r="AA395" s="52">
        <v>567</v>
      </c>
      <c r="AB395" s="52">
        <v>571</v>
      </c>
      <c r="AC395" s="52">
        <v>524</v>
      </c>
      <c r="AD395" s="52">
        <v>495</v>
      </c>
      <c r="AE395" s="52">
        <v>552</v>
      </c>
      <c r="AF395" s="52">
        <v>448</v>
      </c>
      <c r="AG395" s="52">
        <v>381</v>
      </c>
      <c r="AH395" s="52">
        <v>474</v>
      </c>
      <c r="AI395" s="52">
        <v>458</v>
      </c>
      <c r="AJ395" s="52">
        <v>570</v>
      </c>
      <c r="AK395" s="52">
        <v>522</v>
      </c>
      <c r="AL395" s="52">
        <v>459</v>
      </c>
      <c r="AM395" s="52">
        <v>580</v>
      </c>
      <c r="AN395" s="52">
        <v>552</v>
      </c>
      <c r="AO395" s="52">
        <v>575</v>
      </c>
      <c r="AP395" s="52">
        <v>603</v>
      </c>
      <c r="AQ395" s="52">
        <v>653</v>
      </c>
      <c r="AR395" s="52">
        <v>599</v>
      </c>
      <c r="AS395" s="52">
        <v>636</v>
      </c>
      <c r="AT395" s="52">
        <v>615</v>
      </c>
      <c r="AU395" s="52">
        <v>605</v>
      </c>
      <c r="AV395" s="52">
        <v>644</v>
      </c>
      <c r="AW395" s="52">
        <v>604</v>
      </c>
      <c r="AX395" s="52">
        <v>666</v>
      </c>
      <c r="AY395" s="52">
        <v>688</v>
      </c>
      <c r="AZ395" s="52">
        <v>568</v>
      </c>
      <c r="BA395" s="52">
        <v>604</v>
      </c>
      <c r="BB395" s="52">
        <v>542</v>
      </c>
      <c r="BC395" s="52">
        <v>533</v>
      </c>
      <c r="BD395" s="52">
        <v>540</v>
      </c>
      <c r="BE395" s="52">
        <v>546</v>
      </c>
      <c r="BF395" s="52">
        <v>557</v>
      </c>
      <c r="BG395" s="52">
        <v>564</v>
      </c>
      <c r="BH395" s="52">
        <v>559</v>
      </c>
      <c r="BI395" s="52">
        <v>591</v>
      </c>
      <c r="BJ395" s="52">
        <v>588</v>
      </c>
      <c r="BK395" s="52">
        <v>575</v>
      </c>
      <c r="BL395" s="52">
        <v>611</v>
      </c>
      <c r="BM395" s="52">
        <v>615</v>
      </c>
      <c r="BN395" s="52">
        <v>565</v>
      </c>
      <c r="BO395" s="52">
        <v>546</v>
      </c>
      <c r="BP395" s="52">
        <v>586</v>
      </c>
      <c r="BQ395" s="52">
        <v>553</v>
      </c>
      <c r="BR395" s="52">
        <v>593</v>
      </c>
      <c r="BS395" s="52">
        <v>545</v>
      </c>
      <c r="BT395" s="52">
        <v>588</v>
      </c>
      <c r="BU395" s="52">
        <v>538</v>
      </c>
      <c r="BV395" s="52">
        <v>565</v>
      </c>
      <c r="BW395" s="52">
        <v>551</v>
      </c>
      <c r="BX395" s="52">
        <v>511</v>
      </c>
      <c r="BY395" s="52">
        <v>472</v>
      </c>
      <c r="BZ395" s="52">
        <v>490</v>
      </c>
      <c r="CA395" s="52">
        <v>466</v>
      </c>
      <c r="CB395" s="52">
        <v>500</v>
      </c>
      <c r="CC395" s="52">
        <v>505</v>
      </c>
      <c r="CD395" s="52">
        <v>489</v>
      </c>
      <c r="CE395" s="52">
        <v>514</v>
      </c>
      <c r="CF395" s="52">
        <v>505</v>
      </c>
      <c r="CG395" s="52">
        <v>503</v>
      </c>
      <c r="CH395" s="52">
        <v>553</v>
      </c>
      <c r="CI395" s="52">
        <v>372</v>
      </c>
      <c r="CJ395" s="52">
        <v>369</v>
      </c>
      <c r="CK395" s="52">
        <v>371</v>
      </c>
      <c r="CL395" s="52">
        <v>346</v>
      </c>
      <c r="CM395" s="52">
        <v>258</v>
      </c>
      <c r="CN395" s="52">
        <v>279</v>
      </c>
      <c r="CO395" s="52">
        <v>209</v>
      </c>
      <c r="CP395" s="52">
        <v>213</v>
      </c>
      <c r="CQ395" s="52">
        <v>186</v>
      </c>
      <c r="CR395" s="52">
        <v>215</v>
      </c>
      <c r="CS395" s="52">
        <v>145</v>
      </c>
      <c r="CT395" s="52">
        <v>153</v>
      </c>
      <c r="CU395" s="52">
        <v>129</v>
      </c>
      <c r="CV395" s="52">
        <v>100</v>
      </c>
      <c r="CW395" s="52">
        <v>79</v>
      </c>
      <c r="CX395" s="52">
        <v>88</v>
      </c>
      <c r="CY395" s="52">
        <v>258</v>
      </c>
      <c r="CZ395" s="52">
        <v>582</v>
      </c>
      <c r="DA395" s="52">
        <v>588</v>
      </c>
      <c r="DB395" s="52">
        <v>565</v>
      </c>
      <c r="DC395" s="52">
        <v>591</v>
      </c>
      <c r="DD395" s="52">
        <v>623</v>
      </c>
      <c r="DE395" s="52">
        <v>625</v>
      </c>
      <c r="DF395" s="52">
        <v>635</v>
      </c>
      <c r="DG395" s="52">
        <v>599</v>
      </c>
      <c r="DH395" s="52">
        <v>602</v>
      </c>
      <c r="DI395" s="52">
        <v>631</v>
      </c>
      <c r="DJ395" s="52">
        <v>632</v>
      </c>
      <c r="DK395" s="52">
        <v>633</v>
      </c>
      <c r="DL395" s="52">
        <v>567</v>
      </c>
      <c r="DM395" s="52">
        <v>523</v>
      </c>
      <c r="DN395" s="52">
        <v>588</v>
      </c>
      <c r="DO395" s="52">
        <v>556</v>
      </c>
      <c r="DP395" s="52">
        <v>528</v>
      </c>
      <c r="DQ395" s="52">
        <v>447</v>
      </c>
      <c r="DR395" s="52">
        <v>503</v>
      </c>
      <c r="DS395" s="52">
        <v>450</v>
      </c>
      <c r="DT395" s="52">
        <v>401</v>
      </c>
      <c r="DU395" s="52">
        <v>370</v>
      </c>
      <c r="DV395" s="52">
        <v>414</v>
      </c>
      <c r="DW395" s="52">
        <v>469</v>
      </c>
      <c r="DX395" s="52">
        <v>508</v>
      </c>
      <c r="DY395" s="52">
        <v>464</v>
      </c>
      <c r="DZ395" s="52">
        <v>520</v>
      </c>
      <c r="EA395" s="52">
        <v>515</v>
      </c>
      <c r="EB395" s="52">
        <v>642</v>
      </c>
      <c r="EC395" s="52">
        <v>602</v>
      </c>
      <c r="ED395" s="52">
        <v>604</v>
      </c>
      <c r="EE395" s="52">
        <v>607</v>
      </c>
      <c r="EF395" s="52">
        <v>685</v>
      </c>
      <c r="EG395" s="52">
        <v>661</v>
      </c>
      <c r="EH395" s="52">
        <v>630</v>
      </c>
      <c r="EI395" s="52">
        <v>629</v>
      </c>
      <c r="EJ395" s="52">
        <v>639</v>
      </c>
      <c r="EK395" s="52">
        <v>645</v>
      </c>
      <c r="EL395" s="52">
        <v>639</v>
      </c>
      <c r="EM395" s="52">
        <v>643</v>
      </c>
      <c r="EN395" s="52">
        <v>552</v>
      </c>
      <c r="EO395" s="52">
        <v>540</v>
      </c>
      <c r="EP395" s="52">
        <v>556</v>
      </c>
      <c r="EQ395" s="52">
        <v>465</v>
      </c>
      <c r="ER395" s="52">
        <v>562</v>
      </c>
      <c r="ES395" s="52">
        <v>558</v>
      </c>
      <c r="ET395" s="52">
        <v>524</v>
      </c>
      <c r="EU395" s="52">
        <v>537</v>
      </c>
      <c r="EV395" s="52">
        <v>595</v>
      </c>
      <c r="EW395" s="52">
        <v>624</v>
      </c>
      <c r="EX395" s="52">
        <v>642</v>
      </c>
      <c r="EY395" s="52">
        <v>614</v>
      </c>
      <c r="EZ395" s="52">
        <v>601</v>
      </c>
      <c r="FA395" s="52">
        <v>669</v>
      </c>
      <c r="FB395" s="52">
        <v>576</v>
      </c>
      <c r="FC395" s="52">
        <v>592</v>
      </c>
      <c r="FD395" s="52">
        <v>598</v>
      </c>
      <c r="FE395" s="52">
        <v>617</v>
      </c>
      <c r="FF395" s="52">
        <v>657</v>
      </c>
      <c r="FG395" s="52">
        <v>586</v>
      </c>
      <c r="FH395" s="52">
        <v>569</v>
      </c>
      <c r="FI395" s="52">
        <v>537</v>
      </c>
      <c r="FJ395" s="52">
        <v>577</v>
      </c>
      <c r="FK395" s="52">
        <v>601</v>
      </c>
      <c r="FL395" s="52">
        <v>552</v>
      </c>
      <c r="FM395" s="52">
        <v>522</v>
      </c>
      <c r="FN395" s="52">
        <v>474</v>
      </c>
      <c r="FO395" s="52">
        <v>467</v>
      </c>
      <c r="FP395" s="52">
        <v>460</v>
      </c>
      <c r="FQ395" s="52">
        <v>523</v>
      </c>
      <c r="FR395" s="52">
        <v>484</v>
      </c>
      <c r="FS395" s="52">
        <v>486</v>
      </c>
      <c r="FT395" s="52">
        <v>513</v>
      </c>
      <c r="FU395" s="52">
        <v>577</v>
      </c>
      <c r="FV395" s="52">
        <v>403</v>
      </c>
      <c r="FW395" s="52">
        <v>402</v>
      </c>
      <c r="FX395" s="52">
        <v>397</v>
      </c>
      <c r="FY395" s="52">
        <v>319</v>
      </c>
      <c r="FZ395" s="52">
        <v>292</v>
      </c>
      <c r="GA395" s="52">
        <v>283</v>
      </c>
      <c r="GB395" s="52">
        <v>271</v>
      </c>
      <c r="GC395" s="52">
        <v>265</v>
      </c>
      <c r="GD395" s="52">
        <v>215</v>
      </c>
      <c r="GE395" s="52">
        <v>219</v>
      </c>
      <c r="GF395" s="52">
        <v>225</v>
      </c>
      <c r="GG395" s="52">
        <v>195</v>
      </c>
      <c r="GH395" s="52">
        <v>174</v>
      </c>
      <c r="GI395" s="52">
        <v>163</v>
      </c>
      <c r="GJ395" s="52">
        <v>152</v>
      </c>
      <c r="GK395" s="52">
        <v>111</v>
      </c>
      <c r="GL395" s="53">
        <v>505</v>
      </c>
    </row>
    <row r="396" spans="1:194" s="1" customFormat="1" hidden="1" x14ac:dyDescent="0.25">
      <c r="A396" s="31" t="s">
        <v>247</v>
      </c>
      <c r="B396" s="1" t="s">
        <v>627</v>
      </c>
      <c r="C396" s="30" t="str">
        <f t="shared" ref="C396:C459" si="124">CONCATENATE(A396," - ",B396)</f>
        <v>LA England - Peterborough</v>
      </c>
      <c r="D396" s="51">
        <f t="shared" si="115"/>
        <v>74756</v>
      </c>
      <c r="E396" s="51">
        <f t="shared" si="116"/>
        <v>75342</v>
      </c>
      <c r="F396" s="52">
        <f t="shared" si="117"/>
        <v>202626</v>
      </c>
      <c r="G396" s="52">
        <f t="shared" si="118"/>
        <v>101964</v>
      </c>
      <c r="H396" s="53">
        <f t="shared" si="119"/>
        <v>100662</v>
      </c>
      <c r="I396" s="53">
        <f t="shared" si="120"/>
        <v>74756</v>
      </c>
      <c r="J396" s="53">
        <f t="shared" si="121"/>
        <v>75342</v>
      </c>
      <c r="K396" s="50">
        <f t="shared" si="122"/>
        <v>27208</v>
      </c>
      <c r="L396" s="51">
        <f t="shared" si="123"/>
        <v>25320</v>
      </c>
      <c r="M396" s="52">
        <v>1474</v>
      </c>
      <c r="N396" s="52">
        <v>1493</v>
      </c>
      <c r="O396" s="52">
        <v>1595</v>
      </c>
      <c r="P396" s="52">
        <v>1606</v>
      </c>
      <c r="Q396" s="52">
        <v>1672</v>
      </c>
      <c r="R396" s="52">
        <v>1703</v>
      </c>
      <c r="S396" s="52">
        <v>1777</v>
      </c>
      <c r="T396" s="52">
        <v>1777</v>
      </c>
      <c r="U396" s="52">
        <v>1698</v>
      </c>
      <c r="V396" s="52">
        <v>1591</v>
      </c>
      <c r="W396" s="52">
        <v>1603</v>
      </c>
      <c r="X396" s="52">
        <v>1513</v>
      </c>
      <c r="Y396" s="52">
        <v>1484</v>
      </c>
      <c r="Z396" s="52">
        <v>1410</v>
      </c>
      <c r="AA396" s="52">
        <v>1230</v>
      </c>
      <c r="AB396" s="52">
        <v>1262</v>
      </c>
      <c r="AC396" s="52">
        <v>1197</v>
      </c>
      <c r="AD396" s="52">
        <v>1123</v>
      </c>
      <c r="AE396" s="52">
        <v>1164</v>
      </c>
      <c r="AF396" s="52">
        <v>833</v>
      </c>
      <c r="AG396" s="52">
        <v>914</v>
      </c>
      <c r="AH396" s="52">
        <v>855</v>
      </c>
      <c r="AI396" s="52">
        <v>1048</v>
      </c>
      <c r="AJ396" s="52">
        <v>1153</v>
      </c>
      <c r="AK396" s="52">
        <v>1215</v>
      </c>
      <c r="AL396" s="52">
        <v>1318</v>
      </c>
      <c r="AM396" s="52">
        <v>1387</v>
      </c>
      <c r="AN396" s="52">
        <v>1293</v>
      </c>
      <c r="AO396" s="52">
        <v>1281</v>
      </c>
      <c r="AP396" s="52">
        <v>1535</v>
      </c>
      <c r="AQ396" s="52">
        <v>1634</v>
      </c>
      <c r="AR396" s="52">
        <v>1452</v>
      </c>
      <c r="AS396" s="52">
        <v>1633</v>
      </c>
      <c r="AT396" s="52">
        <v>1633</v>
      </c>
      <c r="AU396" s="52">
        <v>1758</v>
      </c>
      <c r="AV396" s="52">
        <v>1553</v>
      </c>
      <c r="AW396" s="52">
        <v>1552</v>
      </c>
      <c r="AX396" s="52">
        <v>1524</v>
      </c>
      <c r="AY396" s="52">
        <v>1541</v>
      </c>
      <c r="AZ396" s="52">
        <v>1614</v>
      </c>
      <c r="BA396" s="52">
        <v>1583</v>
      </c>
      <c r="BB396" s="52">
        <v>1439</v>
      </c>
      <c r="BC396" s="52">
        <v>1370</v>
      </c>
      <c r="BD396" s="52">
        <v>1275</v>
      </c>
      <c r="BE396" s="52">
        <v>1333</v>
      </c>
      <c r="BF396" s="52">
        <v>1352</v>
      </c>
      <c r="BG396" s="52">
        <v>1307</v>
      </c>
      <c r="BH396" s="52">
        <v>1410</v>
      </c>
      <c r="BI396" s="52">
        <v>1390</v>
      </c>
      <c r="BJ396" s="52">
        <v>1264</v>
      </c>
      <c r="BK396" s="52">
        <v>1271</v>
      </c>
      <c r="BL396" s="52">
        <v>1368</v>
      </c>
      <c r="BM396" s="52">
        <v>1324</v>
      </c>
      <c r="BN396" s="52">
        <v>1337</v>
      </c>
      <c r="BO396" s="52">
        <v>1305</v>
      </c>
      <c r="BP396" s="52">
        <v>1144</v>
      </c>
      <c r="BQ396" s="52">
        <v>1260</v>
      </c>
      <c r="BR396" s="52">
        <v>1198</v>
      </c>
      <c r="BS396" s="52">
        <v>1080</v>
      </c>
      <c r="BT396" s="52">
        <v>1126</v>
      </c>
      <c r="BU396" s="52">
        <v>1068</v>
      </c>
      <c r="BV396" s="52">
        <v>949</v>
      </c>
      <c r="BW396" s="52">
        <v>1008</v>
      </c>
      <c r="BX396" s="52">
        <v>897</v>
      </c>
      <c r="BY396" s="52">
        <v>882</v>
      </c>
      <c r="BZ396" s="52">
        <v>851</v>
      </c>
      <c r="CA396" s="52">
        <v>798</v>
      </c>
      <c r="CB396" s="52">
        <v>792</v>
      </c>
      <c r="CC396" s="52">
        <v>781</v>
      </c>
      <c r="CD396" s="52">
        <v>796</v>
      </c>
      <c r="CE396" s="52">
        <v>838</v>
      </c>
      <c r="CF396" s="52">
        <v>790</v>
      </c>
      <c r="CG396" s="52">
        <v>798</v>
      </c>
      <c r="CH396" s="52">
        <v>822</v>
      </c>
      <c r="CI396" s="52">
        <v>703</v>
      </c>
      <c r="CJ396" s="52">
        <v>588</v>
      </c>
      <c r="CK396" s="52">
        <v>582</v>
      </c>
      <c r="CL396" s="52">
        <v>512</v>
      </c>
      <c r="CM396" s="52">
        <v>427</v>
      </c>
      <c r="CN396" s="52">
        <v>407</v>
      </c>
      <c r="CO396" s="52">
        <v>451</v>
      </c>
      <c r="CP396" s="52">
        <v>388</v>
      </c>
      <c r="CQ396" s="52">
        <v>353</v>
      </c>
      <c r="CR396" s="52">
        <v>349</v>
      </c>
      <c r="CS396" s="52">
        <v>328</v>
      </c>
      <c r="CT396" s="52">
        <v>290</v>
      </c>
      <c r="CU396" s="52">
        <v>243</v>
      </c>
      <c r="CV396" s="52">
        <v>184</v>
      </c>
      <c r="CW396" s="52">
        <v>204</v>
      </c>
      <c r="CX396" s="52">
        <v>149</v>
      </c>
      <c r="CY396" s="52">
        <v>502</v>
      </c>
      <c r="CZ396" s="52">
        <v>1294</v>
      </c>
      <c r="DA396" s="52">
        <v>1335</v>
      </c>
      <c r="DB396" s="52">
        <v>1467</v>
      </c>
      <c r="DC396" s="52">
        <v>1520</v>
      </c>
      <c r="DD396" s="52">
        <v>1521</v>
      </c>
      <c r="DE396" s="52">
        <v>1609</v>
      </c>
      <c r="DF396" s="52">
        <v>1560</v>
      </c>
      <c r="DG396" s="52">
        <v>1619</v>
      </c>
      <c r="DH396" s="52">
        <v>1686</v>
      </c>
      <c r="DI396" s="52">
        <v>1477</v>
      </c>
      <c r="DJ396" s="52">
        <v>1416</v>
      </c>
      <c r="DK396" s="52">
        <v>1424</v>
      </c>
      <c r="DL396" s="52">
        <v>1367</v>
      </c>
      <c r="DM396" s="52">
        <v>1359</v>
      </c>
      <c r="DN396" s="52">
        <v>1250</v>
      </c>
      <c r="DO396" s="52">
        <v>1159</v>
      </c>
      <c r="DP396" s="52">
        <v>1214</v>
      </c>
      <c r="DQ396" s="52">
        <v>1043</v>
      </c>
      <c r="DR396" s="52">
        <v>1016</v>
      </c>
      <c r="DS396" s="52">
        <v>727</v>
      </c>
      <c r="DT396" s="52">
        <v>734</v>
      </c>
      <c r="DU396" s="52">
        <v>791</v>
      </c>
      <c r="DV396" s="52">
        <v>956</v>
      </c>
      <c r="DW396" s="52">
        <v>1082</v>
      </c>
      <c r="DX396" s="52">
        <v>1175</v>
      </c>
      <c r="DY396" s="52">
        <v>1136</v>
      </c>
      <c r="DZ396" s="52">
        <v>1111</v>
      </c>
      <c r="EA396" s="52">
        <v>1216</v>
      </c>
      <c r="EB396" s="52">
        <v>1266</v>
      </c>
      <c r="EC396" s="52">
        <v>1314</v>
      </c>
      <c r="ED396" s="52">
        <v>1361</v>
      </c>
      <c r="EE396" s="52">
        <v>1477</v>
      </c>
      <c r="EF396" s="52">
        <v>1525</v>
      </c>
      <c r="EG396" s="52">
        <v>1575</v>
      </c>
      <c r="EH396" s="52">
        <v>1647</v>
      </c>
      <c r="EI396" s="52">
        <v>1635</v>
      </c>
      <c r="EJ396" s="52">
        <v>1634</v>
      </c>
      <c r="EK396" s="52">
        <v>1609</v>
      </c>
      <c r="EL396" s="52">
        <v>1544</v>
      </c>
      <c r="EM396" s="52">
        <v>1533</v>
      </c>
      <c r="EN396" s="52">
        <v>1456</v>
      </c>
      <c r="EO396" s="52">
        <v>1357</v>
      </c>
      <c r="EP396" s="52">
        <v>1368</v>
      </c>
      <c r="EQ396" s="52">
        <v>1317</v>
      </c>
      <c r="ER396" s="52">
        <v>1207</v>
      </c>
      <c r="ES396" s="52">
        <v>1269</v>
      </c>
      <c r="ET396" s="52">
        <v>1240</v>
      </c>
      <c r="EU396" s="52">
        <v>1265</v>
      </c>
      <c r="EV396" s="52">
        <v>1342</v>
      </c>
      <c r="EW396" s="52">
        <v>1325</v>
      </c>
      <c r="EX396" s="52">
        <v>1251</v>
      </c>
      <c r="EY396" s="52">
        <v>1333</v>
      </c>
      <c r="EZ396" s="52">
        <v>1333</v>
      </c>
      <c r="FA396" s="52">
        <v>1238</v>
      </c>
      <c r="FB396" s="52">
        <v>1319</v>
      </c>
      <c r="FC396" s="52">
        <v>1296</v>
      </c>
      <c r="FD396" s="52">
        <v>1260</v>
      </c>
      <c r="FE396" s="52">
        <v>1213</v>
      </c>
      <c r="FF396" s="52">
        <v>1132</v>
      </c>
      <c r="FG396" s="52">
        <v>1147</v>
      </c>
      <c r="FH396" s="52">
        <v>1025</v>
      </c>
      <c r="FI396" s="52">
        <v>1077</v>
      </c>
      <c r="FJ396" s="52">
        <v>1063</v>
      </c>
      <c r="FK396" s="52">
        <v>953</v>
      </c>
      <c r="FL396" s="52">
        <v>925</v>
      </c>
      <c r="FM396" s="52">
        <v>938</v>
      </c>
      <c r="FN396" s="52">
        <v>977</v>
      </c>
      <c r="FO396" s="52">
        <v>904</v>
      </c>
      <c r="FP396" s="52">
        <v>941</v>
      </c>
      <c r="FQ396" s="52">
        <v>831</v>
      </c>
      <c r="FR396" s="52">
        <v>787</v>
      </c>
      <c r="FS396" s="52">
        <v>802</v>
      </c>
      <c r="FT396" s="52">
        <v>829</v>
      </c>
      <c r="FU396" s="52">
        <v>952</v>
      </c>
      <c r="FV396" s="52">
        <v>723</v>
      </c>
      <c r="FW396" s="52">
        <v>645</v>
      </c>
      <c r="FX396" s="52">
        <v>674</v>
      </c>
      <c r="FY396" s="52">
        <v>598</v>
      </c>
      <c r="FZ396" s="52">
        <v>534</v>
      </c>
      <c r="GA396" s="52">
        <v>485</v>
      </c>
      <c r="GB396" s="52">
        <v>496</v>
      </c>
      <c r="GC396" s="52">
        <v>505</v>
      </c>
      <c r="GD396" s="52">
        <v>423</v>
      </c>
      <c r="GE396" s="52">
        <v>430</v>
      </c>
      <c r="GF396" s="52">
        <v>436</v>
      </c>
      <c r="GG396" s="52">
        <v>381</v>
      </c>
      <c r="GH396" s="52">
        <v>334</v>
      </c>
      <c r="GI396" s="52">
        <v>336</v>
      </c>
      <c r="GJ396" s="52">
        <v>289</v>
      </c>
      <c r="GK396" s="52">
        <v>285</v>
      </c>
      <c r="GL396" s="53">
        <v>1032</v>
      </c>
    </row>
    <row r="397" spans="1:194" s="1" customFormat="1" hidden="1" x14ac:dyDescent="0.25">
      <c r="A397" s="31" t="s">
        <v>247</v>
      </c>
      <c r="B397" s="1" t="s">
        <v>628</v>
      </c>
      <c r="C397" s="30" t="str">
        <f t="shared" si="124"/>
        <v>LA England - Plymouth</v>
      </c>
      <c r="D397" s="51">
        <f t="shared" si="115"/>
        <v>103203</v>
      </c>
      <c r="E397" s="51">
        <f t="shared" si="116"/>
        <v>106345</v>
      </c>
      <c r="F397" s="52">
        <f t="shared" si="117"/>
        <v>262839</v>
      </c>
      <c r="G397" s="52">
        <f t="shared" si="118"/>
        <v>130504</v>
      </c>
      <c r="H397" s="53">
        <f t="shared" si="119"/>
        <v>132335</v>
      </c>
      <c r="I397" s="53">
        <f t="shared" si="120"/>
        <v>103203</v>
      </c>
      <c r="J397" s="53">
        <f t="shared" si="121"/>
        <v>106345</v>
      </c>
      <c r="K397" s="50">
        <f t="shared" si="122"/>
        <v>27301</v>
      </c>
      <c r="L397" s="51">
        <f t="shared" si="123"/>
        <v>25990</v>
      </c>
      <c r="M397" s="52">
        <v>1333</v>
      </c>
      <c r="N397" s="52">
        <v>1389</v>
      </c>
      <c r="O397" s="52">
        <v>1493</v>
      </c>
      <c r="P397" s="52">
        <v>1553</v>
      </c>
      <c r="Q397" s="52">
        <v>1612</v>
      </c>
      <c r="R397" s="52">
        <v>1576</v>
      </c>
      <c r="S397" s="52">
        <v>1624</v>
      </c>
      <c r="T397" s="52">
        <v>1604</v>
      </c>
      <c r="U397" s="52">
        <v>1736</v>
      </c>
      <c r="V397" s="52">
        <v>1640</v>
      </c>
      <c r="W397" s="52">
        <v>1591</v>
      </c>
      <c r="X397" s="52">
        <v>1572</v>
      </c>
      <c r="Y397" s="52">
        <v>1549</v>
      </c>
      <c r="Z397" s="52">
        <v>1474</v>
      </c>
      <c r="AA397" s="52">
        <v>1471</v>
      </c>
      <c r="AB397" s="52">
        <v>1359</v>
      </c>
      <c r="AC397" s="52">
        <v>1386</v>
      </c>
      <c r="AD397" s="52">
        <v>1339</v>
      </c>
      <c r="AE397" s="52">
        <v>1452</v>
      </c>
      <c r="AF397" s="52">
        <v>1951</v>
      </c>
      <c r="AG397" s="52">
        <v>2282</v>
      </c>
      <c r="AH397" s="52">
        <v>2642</v>
      </c>
      <c r="AI397" s="52">
        <v>2314</v>
      </c>
      <c r="AJ397" s="52">
        <v>2169</v>
      </c>
      <c r="AK397" s="52">
        <v>1982</v>
      </c>
      <c r="AL397" s="52">
        <v>1743</v>
      </c>
      <c r="AM397" s="52">
        <v>1882</v>
      </c>
      <c r="AN397" s="52">
        <v>1923</v>
      </c>
      <c r="AO397" s="52">
        <v>1902</v>
      </c>
      <c r="AP397" s="52">
        <v>2194</v>
      </c>
      <c r="AQ397" s="52">
        <v>2084</v>
      </c>
      <c r="AR397" s="52">
        <v>1887</v>
      </c>
      <c r="AS397" s="52">
        <v>1620</v>
      </c>
      <c r="AT397" s="52">
        <v>1627</v>
      </c>
      <c r="AU397" s="52">
        <v>1650</v>
      </c>
      <c r="AV397" s="52">
        <v>1816</v>
      </c>
      <c r="AW397" s="52">
        <v>1764</v>
      </c>
      <c r="AX397" s="52">
        <v>1733</v>
      </c>
      <c r="AY397" s="52">
        <v>1839</v>
      </c>
      <c r="AZ397" s="52">
        <v>1569</v>
      </c>
      <c r="BA397" s="52">
        <v>1508</v>
      </c>
      <c r="BB397" s="52">
        <v>1531</v>
      </c>
      <c r="BC397" s="52">
        <v>1362</v>
      </c>
      <c r="BD397" s="52">
        <v>1393</v>
      </c>
      <c r="BE397" s="52">
        <v>1344</v>
      </c>
      <c r="BF397" s="52">
        <v>1407</v>
      </c>
      <c r="BG397" s="52">
        <v>1408</v>
      </c>
      <c r="BH397" s="52">
        <v>1522</v>
      </c>
      <c r="BI397" s="52">
        <v>1620</v>
      </c>
      <c r="BJ397" s="52">
        <v>1611</v>
      </c>
      <c r="BK397" s="52">
        <v>1548</v>
      </c>
      <c r="BL397" s="52">
        <v>1664</v>
      </c>
      <c r="BM397" s="52">
        <v>1659</v>
      </c>
      <c r="BN397" s="52">
        <v>1646</v>
      </c>
      <c r="BO397" s="52">
        <v>1697</v>
      </c>
      <c r="BP397" s="52">
        <v>1738</v>
      </c>
      <c r="BQ397" s="52">
        <v>1730</v>
      </c>
      <c r="BR397" s="52">
        <v>1640</v>
      </c>
      <c r="BS397" s="52">
        <v>1586</v>
      </c>
      <c r="BT397" s="52">
        <v>1563</v>
      </c>
      <c r="BU397" s="52">
        <v>1639</v>
      </c>
      <c r="BV397" s="52">
        <v>1542</v>
      </c>
      <c r="BW397" s="52">
        <v>1532</v>
      </c>
      <c r="BX397" s="52">
        <v>1500</v>
      </c>
      <c r="BY397" s="52">
        <v>1376</v>
      </c>
      <c r="BZ397" s="52">
        <v>1235</v>
      </c>
      <c r="CA397" s="52">
        <v>1230</v>
      </c>
      <c r="CB397" s="52">
        <v>1201</v>
      </c>
      <c r="CC397" s="52">
        <v>1178</v>
      </c>
      <c r="CD397" s="52">
        <v>1152</v>
      </c>
      <c r="CE397" s="52">
        <v>1209</v>
      </c>
      <c r="CF397" s="52">
        <v>1253</v>
      </c>
      <c r="CG397" s="52">
        <v>1344</v>
      </c>
      <c r="CH397" s="52">
        <v>1432</v>
      </c>
      <c r="CI397" s="52">
        <v>1114</v>
      </c>
      <c r="CJ397" s="52">
        <v>1056</v>
      </c>
      <c r="CK397" s="52">
        <v>1020</v>
      </c>
      <c r="CL397" s="52">
        <v>969</v>
      </c>
      <c r="CM397" s="52">
        <v>745</v>
      </c>
      <c r="CN397" s="52">
        <v>678</v>
      </c>
      <c r="CO397" s="52">
        <v>727</v>
      </c>
      <c r="CP397" s="52">
        <v>669</v>
      </c>
      <c r="CQ397" s="52">
        <v>610</v>
      </c>
      <c r="CR397" s="52">
        <v>518</v>
      </c>
      <c r="CS397" s="52">
        <v>507</v>
      </c>
      <c r="CT397" s="52">
        <v>470</v>
      </c>
      <c r="CU397" s="52">
        <v>387</v>
      </c>
      <c r="CV397" s="52">
        <v>311</v>
      </c>
      <c r="CW397" s="52">
        <v>268</v>
      </c>
      <c r="CX397" s="52">
        <v>250</v>
      </c>
      <c r="CY397" s="52">
        <v>879</v>
      </c>
      <c r="CZ397" s="52">
        <v>1288</v>
      </c>
      <c r="DA397" s="52">
        <v>1361</v>
      </c>
      <c r="DB397" s="52">
        <v>1357</v>
      </c>
      <c r="DC397" s="52">
        <v>1320</v>
      </c>
      <c r="DD397" s="52">
        <v>1526</v>
      </c>
      <c r="DE397" s="52">
        <v>1523</v>
      </c>
      <c r="DF397" s="52">
        <v>1489</v>
      </c>
      <c r="DG397" s="52">
        <v>1598</v>
      </c>
      <c r="DH397" s="52">
        <v>1685</v>
      </c>
      <c r="DI397" s="52">
        <v>1621</v>
      </c>
      <c r="DJ397" s="52">
        <v>1532</v>
      </c>
      <c r="DK397" s="52">
        <v>1421</v>
      </c>
      <c r="DL397" s="52">
        <v>1569</v>
      </c>
      <c r="DM397" s="52">
        <v>1413</v>
      </c>
      <c r="DN397" s="52">
        <v>1359</v>
      </c>
      <c r="DO397" s="52">
        <v>1387</v>
      </c>
      <c r="DP397" s="52">
        <v>1264</v>
      </c>
      <c r="DQ397" s="52">
        <v>1277</v>
      </c>
      <c r="DR397" s="52">
        <v>1443</v>
      </c>
      <c r="DS397" s="52">
        <v>2244</v>
      </c>
      <c r="DT397" s="52">
        <v>2525</v>
      </c>
      <c r="DU397" s="52">
        <v>2753</v>
      </c>
      <c r="DV397" s="52">
        <v>2324</v>
      </c>
      <c r="DW397" s="52">
        <v>1885</v>
      </c>
      <c r="DX397" s="52">
        <v>1536</v>
      </c>
      <c r="DY397" s="52">
        <v>1629</v>
      </c>
      <c r="DZ397" s="52">
        <v>1727</v>
      </c>
      <c r="EA397" s="52">
        <v>1547</v>
      </c>
      <c r="EB397" s="52">
        <v>1712</v>
      </c>
      <c r="EC397" s="52">
        <v>1626</v>
      </c>
      <c r="ED397" s="52">
        <v>1804</v>
      </c>
      <c r="EE397" s="52">
        <v>1581</v>
      </c>
      <c r="EF397" s="52">
        <v>1647</v>
      </c>
      <c r="EG397" s="52">
        <v>1730</v>
      </c>
      <c r="EH397" s="52">
        <v>1621</v>
      </c>
      <c r="EI397" s="52">
        <v>1748</v>
      </c>
      <c r="EJ397" s="52">
        <v>1781</v>
      </c>
      <c r="EK397" s="52">
        <v>1683</v>
      </c>
      <c r="EL397" s="52">
        <v>1723</v>
      </c>
      <c r="EM397" s="52">
        <v>1574</v>
      </c>
      <c r="EN397" s="52">
        <v>1585</v>
      </c>
      <c r="EO397" s="52">
        <v>1471</v>
      </c>
      <c r="EP397" s="52">
        <v>1329</v>
      </c>
      <c r="EQ397" s="52">
        <v>1287</v>
      </c>
      <c r="ER397" s="52">
        <v>1393</v>
      </c>
      <c r="ES397" s="52">
        <v>1444</v>
      </c>
      <c r="ET397" s="52">
        <v>1563</v>
      </c>
      <c r="EU397" s="52">
        <v>1505</v>
      </c>
      <c r="EV397" s="52">
        <v>1597</v>
      </c>
      <c r="EW397" s="52">
        <v>1752</v>
      </c>
      <c r="EX397" s="52">
        <v>1783</v>
      </c>
      <c r="EY397" s="52">
        <v>1820</v>
      </c>
      <c r="EZ397" s="52">
        <v>1721</v>
      </c>
      <c r="FA397" s="52">
        <v>1825</v>
      </c>
      <c r="FB397" s="52">
        <v>1780</v>
      </c>
      <c r="FC397" s="52">
        <v>1749</v>
      </c>
      <c r="FD397" s="52">
        <v>1794</v>
      </c>
      <c r="FE397" s="52">
        <v>1656</v>
      </c>
      <c r="FF397" s="52">
        <v>1694</v>
      </c>
      <c r="FG397" s="52">
        <v>1680</v>
      </c>
      <c r="FH397" s="52">
        <v>1553</v>
      </c>
      <c r="FI397" s="52">
        <v>1590</v>
      </c>
      <c r="FJ397" s="52">
        <v>1437</v>
      </c>
      <c r="FK397" s="52">
        <v>1572</v>
      </c>
      <c r="FL397" s="52">
        <v>1374</v>
      </c>
      <c r="FM397" s="52">
        <v>1301</v>
      </c>
      <c r="FN397" s="52">
        <v>1361</v>
      </c>
      <c r="FO397" s="52">
        <v>1261</v>
      </c>
      <c r="FP397" s="52">
        <v>1407</v>
      </c>
      <c r="FQ397" s="52">
        <v>1283</v>
      </c>
      <c r="FR397" s="52">
        <v>1292</v>
      </c>
      <c r="FS397" s="52">
        <v>1371</v>
      </c>
      <c r="FT397" s="52">
        <v>1474</v>
      </c>
      <c r="FU397" s="52">
        <v>1596</v>
      </c>
      <c r="FV397" s="52">
        <v>1227</v>
      </c>
      <c r="FW397" s="52">
        <v>1168</v>
      </c>
      <c r="FX397" s="52">
        <v>1119</v>
      </c>
      <c r="FY397" s="52">
        <v>1023</v>
      </c>
      <c r="FZ397" s="52">
        <v>895</v>
      </c>
      <c r="GA397" s="52">
        <v>823</v>
      </c>
      <c r="GB397" s="52">
        <v>874</v>
      </c>
      <c r="GC397" s="52">
        <v>817</v>
      </c>
      <c r="GD397" s="52">
        <v>786</v>
      </c>
      <c r="GE397" s="52">
        <v>695</v>
      </c>
      <c r="GF397" s="52">
        <v>696</v>
      </c>
      <c r="GG397" s="52">
        <v>605</v>
      </c>
      <c r="GH397" s="52">
        <v>557</v>
      </c>
      <c r="GI397" s="52">
        <v>523</v>
      </c>
      <c r="GJ397" s="52">
        <v>456</v>
      </c>
      <c r="GK397" s="52">
        <v>385</v>
      </c>
      <c r="GL397" s="53">
        <v>1553</v>
      </c>
    </row>
    <row r="398" spans="1:194" s="1" customFormat="1" hidden="1" x14ac:dyDescent="0.25">
      <c r="A398" s="31" t="s">
        <v>247</v>
      </c>
      <c r="B398" s="1" t="s">
        <v>629</v>
      </c>
      <c r="C398" s="30" t="str">
        <f t="shared" si="124"/>
        <v>LA England - Portsmouth</v>
      </c>
      <c r="D398" s="51">
        <f t="shared" si="115"/>
        <v>87433</v>
      </c>
      <c r="E398" s="51">
        <f t="shared" si="116"/>
        <v>83503</v>
      </c>
      <c r="F398" s="52">
        <f t="shared" si="117"/>
        <v>214692</v>
      </c>
      <c r="G398" s="52">
        <f t="shared" si="118"/>
        <v>109781</v>
      </c>
      <c r="H398" s="53">
        <f t="shared" si="119"/>
        <v>104911</v>
      </c>
      <c r="I398" s="53">
        <f t="shared" si="120"/>
        <v>87433</v>
      </c>
      <c r="J398" s="53">
        <f t="shared" si="121"/>
        <v>83503</v>
      </c>
      <c r="K398" s="50">
        <f t="shared" si="122"/>
        <v>22348</v>
      </c>
      <c r="L398" s="51">
        <f t="shared" si="123"/>
        <v>21408</v>
      </c>
      <c r="M398" s="52">
        <v>1198</v>
      </c>
      <c r="N398" s="52">
        <v>1095</v>
      </c>
      <c r="O398" s="52">
        <v>1172</v>
      </c>
      <c r="P398" s="52">
        <v>1206</v>
      </c>
      <c r="Q398" s="52">
        <v>1312</v>
      </c>
      <c r="R398" s="52">
        <v>1336</v>
      </c>
      <c r="S398" s="52">
        <v>1340</v>
      </c>
      <c r="T398" s="52">
        <v>1326</v>
      </c>
      <c r="U398" s="52">
        <v>1315</v>
      </c>
      <c r="V398" s="52">
        <v>1287</v>
      </c>
      <c r="W398" s="52">
        <v>1328</v>
      </c>
      <c r="X398" s="52">
        <v>1306</v>
      </c>
      <c r="Y398" s="52">
        <v>1257</v>
      </c>
      <c r="Z398" s="52">
        <v>1275</v>
      </c>
      <c r="AA398" s="52">
        <v>1295</v>
      </c>
      <c r="AB398" s="52">
        <v>1117</v>
      </c>
      <c r="AC398" s="52">
        <v>1080</v>
      </c>
      <c r="AD398" s="52">
        <v>1103</v>
      </c>
      <c r="AE398" s="52">
        <v>1367</v>
      </c>
      <c r="AF398" s="52">
        <v>2673</v>
      </c>
      <c r="AG398" s="52">
        <v>3232</v>
      </c>
      <c r="AH398" s="52">
        <v>3087</v>
      </c>
      <c r="AI398" s="52">
        <v>2902</v>
      </c>
      <c r="AJ398" s="52">
        <v>2251</v>
      </c>
      <c r="AK398" s="52">
        <v>1981</v>
      </c>
      <c r="AL398" s="52">
        <v>1851</v>
      </c>
      <c r="AM398" s="52">
        <v>2057</v>
      </c>
      <c r="AN398" s="52">
        <v>2066</v>
      </c>
      <c r="AO398" s="52">
        <v>2185</v>
      </c>
      <c r="AP398" s="52">
        <v>2019</v>
      </c>
      <c r="AQ398" s="52">
        <v>1928</v>
      </c>
      <c r="AR398" s="52">
        <v>1714</v>
      </c>
      <c r="AS398" s="52">
        <v>1497</v>
      </c>
      <c r="AT398" s="52">
        <v>1489</v>
      </c>
      <c r="AU398" s="52">
        <v>1557</v>
      </c>
      <c r="AV398" s="52">
        <v>1653</v>
      </c>
      <c r="AW398" s="52">
        <v>1583</v>
      </c>
      <c r="AX398" s="52">
        <v>1374</v>
      </c>
      <c r="AY398" s="52">
        <v>1342</v>
      </c>
      <c r="AZ398" s="52">
        <v>1366</v>
      </c>
      <c r="BA398" s="52">
        <v>1400</v>
      </c>
      <c r="BB398" s="52">
        <v>1287</v>
      </c>
      <c r="BC398" s="52">
        <v>1156</v>
      </c>
      <c r="BD398" s="52">
        <v>1168</v>
      </c>
      <c r="BE398" s="52">
        <v>1206</v>
      </c>
      <c r="BF398" s="52">
        <v>1144</v>
      </c>
      <c r="BG398" s="52">
        <v>1230</v>
      </c>
      <c r="BH398" s="52">
        <v>1258</v>
      </c>
      <c r="BI398" s="52">
        <v>1357</v>
      </c>
      <c r="BJ398" s="52">
        <v>1282</v>
      </c>
      <c r="BK398" s="52">
        <v>1337</v>
      </c>
      <c r="BL398" s="52">
        <v>1261</v>
      </c>
      <c r="BM398" s="52">
        <v>1241</v>
      </c>
      <c r="BN398" s="52">
        <v>1314</v>
      </c>
      <c r="BO398" s="52">
        <v>1277</v>
      </c>
      <c r="BP398" s="52">
        <v>1265</v>
      </c>
      <c r="BQ398" s="52">
        <v>1324</v>
      </c>
      <c r="BR398" s="52">
        <v>1304</v>
      </c>
      <c r="BS398" s="52">
        <v>1203</v>
      </c>
      <c r="BT398" s="52">
        <v>1194</v>
      </c>
      <c r="BU398" s="52">
        <v>1154</v>
      </c>
      <c r="BV398" s="52">
        <v>1122</v>
      </c>
      <c r="BW398" s="52">
        <v>1052</v>
      </c>
      <c r="BX398" s="52">
        <v>1007</v>
      </c>
      <c r="BY398" s="52">
        <v>877</v>
      </c>
      <c r="BZ398" s="52">
        <v>822</v>
      </c>
      <c r="CA398" s="52">
        <v>755</v>
      </c>
      <c r="CB398" s="52">
        <v>784</v>
      </c>
      <c r="CC398" s="52">
        <v>758</v>
      </c>
      <c r="CD398" s="52">
        <v>719</v>
      </c>
      <c r="CE398" s="52">
        <v>775</v>
      </c>
      <c r="CF398" s="52">
        <v>776</v>
      </c>
      <c r="CG398" s="52">
        <v>825</v>
      </c>
      <c r="CH398" s="52">
        <v>917</v>
      </c>
      <c r="CI398" s="52">
        <v>703</v>
      </c>
      <c r="CJ398" s="52">
        <v>622</v>
      </c>
      <c r="CK398" s="52">
        <v>602</v>
      </c>
      <c r="CL398" s="52">
        <v>552</v>
      </c>
      <c r="CM398" s="52">
        <v>457</v>
      </c>
      <c r="CN398" s="52">
        <v>427</v>
      </c>
      <c r="CO398" s="52">
        <v>400</v>
      </c>
      <c r="CP398" s="52">
        <v>397</v>
      </c>
      <c r="CQ398" s="52">
        <v>369</v>
      </c>
      <c r="CR398" s="52">
        <v>287</v>
      </c>
      <c r="CS398" s="52">
        <v>322</v>
      </c>
      <c r="CT398" s="52">
        <v>268</v>
      </c>
      <c r="CU398" s="52">
        <v>256</v>
      </c>
      <c r="CV398" s="52">
        <v>177</v>
      </c>
      <c r="CW398" s="52">
        <v>189</v>
      </c>
      <c r="CX398" s="52">
        <v>157</v>
      </c>
      <c r="CY398" s="52">
        <v>523</v>
      </c>
      <c r="CZ398" s="52">
        <v>1109</v>
      </c>
      <c r="DA398" s="52">
        <v>1171</v>
      </c>
      <c r="DB398" s="52">
        <v>1159</v>
      </c>
      <c r="DC398" s="52">
        <v>1185</v>
      </c>
      <c r="DD398" s="52">
        <v>1232</v>
      </c>
      <c r="DE398" s="52">
        <v>1247</v>
      </c>
      <c r="DF398" s="52">
        <v>1227</v>
      </c>
      <c r="DG398" s="52">
        <v>1270</v>
      </c>
      <c r="DH398" s="52">
        <v>1281</v>
      </c>
      <c r="DI398" s="52">
        <v>1273</v>
      </c>
      <c r="DJ398" s="52">
        <v>1250</v>
      </c>
      <c r="DK398" s="52">
        <v>1234</v>
      </c>
      <c r="DL398" s="52">
        <v>1212</v>
      </c>
      <c r="DM398" s="52">
        <v>1196</v>
      </c>
      <c r="DN398" s="52">
        <v>1082</v>
      </c>
      <c r="DO398" s="52">
        <v>1063</v>
      </c>
      <c r="DP398" s="52">
        <v>1221</v>
      </c>
      <c r="DQ398" s="52">
        <v>996</v>
      </c>
      <c r="DR398" s="52">
        <v>1163</v>
      </c>
      <c r="DS398" s="52">
        <v>2256</v>
      </c>
      <c r="DT398" s="52">
        <v>2716</v>
      </c>
      <c r="DU398" s="52">
        <v>2464</v>
      </c>
      <c r="DV398" s="52">
        <v>2201</v>
      </c>
      <c r="DW398" s="52">
        <v>1960</v>
      </c>
      <c r="DX398" s="52">
        <v>1517</v>
      </c>
      <c r="DY398" s="52">
        <v>1540</v>
      </c>
      <c r="DZ398" s="52">
        <v>1758</v>
      </c>
      <c r="EA398" s="52">
        <v>1800</v>
      </c>
      <c r="EB398" s="52">
        <v>1724</v>
      </c>
      <c r="EC398" s="52">
        <v>1609</v>
      </c>
      <c r="ED398" s="52">
        <v>1572</v>
      </c>
      <c r="EE398" s="52">
        <v>1502</v>
      </c>
      <c r="EF398" s="52">
        <v>1365</v>
      </c>
      <c r="EG398" s="52">
        <v>1452</v>
      </c>
      <c r="EH398" s="52">
        <v>1581</v>
      </c>
      <c r="EI398" s="52">
        <v>1379</v>
      </c>
      <c r="EJ398" s="52">
        <v>1467</v>
      </c>
      <c r="EK398" s="52">
        <v>1399</v>
      </c>
      <c r="EL398" s="52">
        <v>1322</v>
      </c>
      <c r="EM398" s="52">
        <v>1264</v>
      </c>
      <c r="EN398" s="52">
        <v>1244</v>
      </c>
      <c r="EO398" s="52">
        <v>1160</v>
      </c>
      <c r="EP398" s="52">
        <v>1085</v>
      </c>
      <c r="EQ398" s="52">
        <v>1086</v>
      </c>
      <c r="ER398" s="52">
        <v>1144</v>
      </c>
      <c r="ES398" s="52">
        <v>1174</v>
      </c>
      <c r="ET398" s="52">
        <v>1100</v>
      </c>
      <c r="EU398" s="52">
        <v>1210</v>
      </c>
      <c r="EV398" s="52">
        <v>1260</v>
      </c>
      <c r="EW398" s="52">
        <v>1302</v>
      </c>
      <c r="EX398" s="52">
        <v>1317</v>
      </c>
      <c r="EY398" s="52">
        <v>1281</v>
      </c>
      <c r="EZ398" s="52">
        <v>1287</v>
      </c>
      <c r="FA398" s="52">
        <v>1317</v>
      </c>
      <c r="FB398" s="52">
        <v>1340</v>
      </c>
      <c r="FC398" s="52">
        <v>1372</v>
      </c>
      <c r="FD398" s="52">
        <v>1268</v>
      </c>
      <c r="FE398" s="52">
        <v>1291</v>
      </c>
      <c r="FF398" s="52">
        <v>1231</v>
      </c>
      <c r="FG398" s="52">
        <v>1172</v>
      </c>
      <c r="FH398" s="52">
        <v>1136</v>
      </c>
      <c r="FI398" s="52">
        <v>1069</v>
      </c>
      <c r="FJ398" s="52">
        <v>1028</v>
      </c>
      <c r="FK398" s="52">
        <v>969</v>
      </c>
      <c r="FL398" s="52">
        <v>920</v>
      </c>
      <c r="FM398" s="52">
        <v>898</v>
      </c>
      <c r="FN398" s="52">
        <v>846</v>
      </c>
      <c r="FO398" s="52">
        <v>828</v>
      </c>
      <c r="FP398" s="52">
        <v>790</v>
      </c>
      <c r="FQ398" s="52">
        <v>753</v>
      </c>
      <c r="FR398" s="52">
        <v>825</v>
      </c>
      <c r="FS398" s="52">
        <v>868</v>
      </c>
      <c r="FT398" s="52">
        <v>908</v>
      </c>
      <c r="FU398" s="52">
        <v>1029</v>
      </c>
      <c r="FV398" s="52">
        <v>748</v>
      </c>
      <c r="FW398" s="52">
        <v>722</v>
      </c>
      <c r="FX398" s="52">
        <v>621</v>
      </c>
      <c r="FY398" s="52">
        <v>621</v>
      </c>
      <c r="FZ398" s="52">
        <v>628</v>
      </c>
      <c r="GA398" s="52">
        <v>486</v>
      </c>
      <c r="GB398" s="52">
        <v>524</v>
      </c>
      <c r="GC398" s="52">
        <v>511</v>
      </c>
      <c r="GD398" s="52">
        <v>512</v>
      </c>
      <c r="GE398" s="52">
        <v>487</v>
      </c>
      <c r="GF398" s="52">
        <v>435</v>
      </c>
      <c r="GG398" s="52">
        <v>403</v>
      </c>
      <c r="GH398" s="52">
        <v>356</v>
      </c>
      <c r="GI398" s="52">
        <v>295</v>
      </c>
      <c r="GJ398" s="52">
        <v>318</v>
      </c>
      <c r="GK398" s="52">
        <v>248</v>
      </c>
      <c r="GL398" s="53">
        <v>1069</v>
      </c>
    </row>
    <row r="399" spans="1:194" s="1" customFormat="1" hidden="1" x14ac:dyDescent="0.25">
      <c r="A399" s="31" t="s">
        <v>247</v>
      </c>
      <c r="B399" s="1" t="s">
        <v>630</v>
      </c>
      <c r="C399" s="30" t="str">
        <f t="shared" si="124"/>
        <v>LA England - Preston</v>
      </c>
      <c r="D399" s="51">
        <f t="shared" si="115"/>
        <v>55997</v>
      </c>
      <c r="E399" s="51">
        <f t="shared" si="116"/>
        <v>55278</v>
      </c>
      <c r="F399" s="52">
        <f t="shared" si="117"/>
        <v>144147</v>
      </c>
      <c r="G399" s="52">
        <f t="shared" si="118"/>
        <v>72930</v>
      </c>
      <c r="H399" s="53">
        <f t="shared" si="119"/>
        <v>71217</v>
      </c>
      <c r="I399" s="53">
        <f t="shared" si="120"/>
        <v>55997</v>
      </c>
      <c r="J399" s="53">
        <f t="shared" si="121"/>
        <v>55278</v>
      </c>
      <c r="K399" s="50">
        <f t="shared" si="122"/>
        <v>16933</v>
      </c>
      <c r="L399" s="51">
        <f t="shared" si="123"/>
        <v>15939</v>
      </c>
      <c r="M399" s="52">
        <v>878</v>
      </c>
      <c r="N399" s="52">
        <v>891</v>
      </c>
      <c r="O399" s="52">
        <v>923</v>
      </c>
      <c r="P399" s="52">
        <v>949</v>
      </c>
      <c r="Q399" s="52">
        <v>1050</v>
      </c>
      <c r="R399" s="52">
        <v>1011</v>
      </c>
      <c r="S399" s="52">
        <v>940</v>
      </c>
      <c r="T399" s="52">
        <v>911</v>
      </c>
      <c r="U399" s="52">
        <v>942</v>
      </c>
      <c r="V399" s="52">
        <v>1048</v>
      </c>
      <c r="W399" s="52">
        <v>998</v>
      </c>
      <c r="X399" s="52">
        <v>954</v>
      </c>
      <c r="Y399" s="52">
        <v>982</v>
      </c>
      <c r="Z399" s="52">
        <v>990</v>
      </c>
      <c r="AA399" s="52">
        <v>902</v>
      </c>
      <c r="AB399" s="52">
        <v>859</v>
      </c>
      <c r="AC399" s="52">
        <v>908</v>
      </c>
      <c r="AD399" s="52">
        <v>797</v>
      </c>
      <c r="AE399" s="52">
        <v>869</v>
      </c>
      <c r="AF399" s="52">
        <v>1038</v>
      </c>
      <c r="AG399" s="52">
        <v>1223</v>
      </c>
      <c r="AH399" s="52">
        <v>1396</v>
      </c>
      <c r="AI399" s="52">
        <v>1260</v>
      </c>
      <c r="AJ399" s="52">
        <v>1365</v>
      </c>
      <c r="AK399" s="52">
        <v>1304</v>
      </c>
      <c r="AL399" s="52">
        <v>1229</v>
      </c>
      <c r="AM399" s="52">
        <v>1242</v>
      </c>
      <c r="AN399" s="52">
        <v>1235</v>
      </c>
      <c r="AO399" s="52">
        <v>1219</v>
      </c>
      <c r="AP399" s="52">
        <v>1206</v>
      </c>
      <c r="AQ399" s="52">
        <v>1192</v>
      </c>
      <c r="AR399" s="52">
        <v>1094</v>
      </c>
      <c r="AS399" s="52">
        <v>1078</v>
      </c>
      <c r="AT399" s="52">
        <v>940</v>
      </c>
      <c r="AU399" s="52">
        <v>926</v>
      </c>
      <c r="AV399" s="52">
        <v>978</v>
      </c>
      <c r="AW399" s="52">
        <v>938</v>
      </c>
      <c r="AX399" s="52">
        <v>974</v>
      </c>
      <c r="AY399" s="52">
        <v>868</v>
      </c>
      <c r="AZ399" s="52">
        <v>879</v>
      </c>
      <c r="BA399" s="52">
        <v>975</v>
      </c>
      <c r="BB399" s="52">
        <v>979</v>
      </c>
      <c r="BC399" s="52">
        <v>835</v>
      </c>
      <c r="BD399" s="52">
        <v>754</v>
      </c>
      <c r="BE399" s="52">
        <v>815</v>
      </c>
      <c r="BF399" s="52">
        <v>757</v>
      </c>
      <c r="BG399" s="52">
        <v>842</v>
      </c>
      <c r="BH399" s="52">
        <v>896</v>
      </c>
      <c r="BI399" s="52">
        <v>965</v>
      </c>
      <c r="BJ399" s="52">
        <v>885</v>
      </c>
      <c r="BK399" s="52">
        <v>1004</v>
      </c>
      <c r="BL399" s="52">
        <v>858</v>
      </c>
      <c r="BM399" s="52">
        <v>926</v>
      </c>
      <c r="BN399" s="52">
        <v>950</v>
      </c>
      <c r="BO399" s="52">
        <v>903</v>
      </c>
      <c r="BP399" s="52">
        <v>962</v>
      </c>
      <c r="BQ399" s="52">
        <v>944</v>
      </c>
      <c r="BR399" s="52">
        <v>853</v>
      </c>
      <c r="BS399" s="52">
        <v>972</v>
      </c>
      <c r="BT399" s="52">
        <v>858</v>
      </c>
      <c r="BU399" s="52">
        <v>767</v>
      </c>
      <c r="BV399" s="52">
        <v>780</v>
      </c>
      <c r="BW399" s="52">
        <v>743</v>
      </c>
      <c r="BX399" s="52">
        <v>676</v>
      </c>
      <c r="BY399" s="52">
        <v>717</v>
      </c>
      <c r="BZ399" s="52">
        <v>600</v>
      </c>
      <c r="CA399" s="52">
        <v>610</v>
      </c>
      <c r="CB399" s="52">
        <v>649</v>
      </c>
      <c r="CC399" s="52">
        <v>540</v>
      </c>
      <c r="CD399" s="52">
        <v>594</v>
      </c>
      <c r="CE399" s="52">
        <v>557</v>
      </c>
      <c r="CF399" s="52">
        <v>599</v>
      </c>
      <c r="CG399" s="52">
        <v>568</v>
      </c>
      <c r="CH399" s="52">
        <v>566</v>
      </c>
      <c r="CI399" s="52">
        <v>447</v>
      </c>
      <c r="CJ399" s="52">
        <v>389</v>
      </c>
      <c r="CK399" s="52">
        <v>415</v>
      </c>
      <c r="CL399" s="52">
        <v>357</v>
      </c>
      <c r="CM399" s="52">
        <v>342</v>
      </c>
      <c r="CN399" s="52">
        <v>329</v>
      </c>
      <c r="CO399" s="52">
        <v>296</v>
      </c>
      <c r="CP399" s="52">
        <v>289</v>
      </c>
      <c r="CQ399" s="52">
        <v>285</v>
      </c>
      <c r="CR399" s="52">
        <v>230</v>
      </c>
      <c r="CS399" s="52">
        <v>218</v>
      </c>
      <c r="CT399" s="52">
        <v>192</v>
      </c>
      <c r="CU399" s="52">
        <v>179</v>
      </c>
      <c r="CV399" s="52">
        <v>162</v>
      </c>
      <c r="CW399" s="52">
        <v>123</v>
      </c>
      <c r="CX399" s="52">
        <v>102</v>
      </c>
      <c r="CY399" s="52">
        <v>290</v>
      </c>
      <c r="CZ399" s="52">
        <v>835</v>
      </c>
      <c r="DA399" s="52">
        <v>930</v>
      </c>
      <c r="DB399" s="52">
        <v>872</v>
      </c>
      <c r="DC399" s="52">
        <v>930</v>
      </c>
      <c r="DD399" s="52">
        <v>917</v>
      </c>
      <c r="DE399" s="52">
        <v>967</v>
      </c>
      <c r="DF399" s="52">
        <v>960</v>
      </c>
      <c r="DG399" s="52">
        <v>976</v>
      </c>
      <c r="DH399" s="52">
        <v>891</v>
      </c>
      <c r="DI399" s="52">
        <v>905</v>
      </c>
      <c r="DJ399" s="52">
        <v>937</v>
      </c>
      <c r="DK399" s="52">
        <v>919</v>
      </c>
      <c r="DL399" s="52">
        <v>854</v>
      </c>
      <c r="DM399" s="52">
        <v>849</v>
      </c>
      <c r="DN399" s="52">
        <v>861</v>
      </c>
      <c r="DO399" s="52">
        <v>780</v>
      </c>
      <c r="DP399" s="52">
        <v>801</v>
      </c>
      <c r="DQ399" s="52">
        <v>755</v>
      </c>
      <c r="DR399" s="52">
        <v>839</v>
      </c>
      <c r="DS399" s="52">
        <v>1147</v>
      </c>
      <c r="DT399" s="52">
        <v>1312</v>
      </c>
      <c r="DU399" s="52">
        <v>1393</v>
      </c>
      <c r="DV399" s="52">
        <v>1293</v>
      </c>
      <c r="DW399" s="52">
        <v>1355</v>
      </c>
      <c r="DX399" s="52">
        <v>1167</v>
      </c>
      <c r="DY399" s="52">
        <v>1001</v>
      </c>
      <c r="DZ399" s="52">
        <v>1051</v>
      </c>
      <c r="EA399" s="52">
        <v>1201</v>
      </c>
      <c r="EB399" s="52">
        <v>1136</v>
      </c>
      <c r="EC399" s="52">
        <v>1091</v>
      </c>
      <c r="ED399" s="52">
        <v>969</v>
      </c>
      <c r="EE399" s="52">
        <v>1042</v>
      </c>
      <c r="EF399" s="52">
        <v>974</v>
      </c>
      <c r="EG399" s="52">
        <v>903</v>
      </c>
      <c r="EH399" s="52">
        <v>892</v>
      </c>
      <c r="EI399" s="52">
        <v>888</v>
      </c>
      <c r="EJ399" s="52">
        <v>959</v>
      </c>
      <c r="EK399" s="52">
        <v>893</v>
      </c>
      <c r="EL399" s="52">
        <v>833</v>
      </c>
      <c r="EM399" s="52">
        <v>881</v>
      </c>
      <c r="EN399" s="52">
        <v>936</v>
      </c>
      <c r="EO399" s="52">
        <v>823</v>
      </c>
      <c r="EP399" s="52">
        <v>706</v>
      </c>
      <c r="EQ399" s="52">
        <v>771</v>
      </c>
      <c r="ER399" s="52">
        <v>802</v>
      </c>
      <c r="ES399" s="52">
        <v>776</v>
      </c>
      <c r="ET399" s="52">
        <v>775</v>
      </c>
      <c r="EU399" s="52">
        <v>854</v>
      </c>
      <c r="EV399" s="52">
        <v>850</v>
      </c>
      <c r="EW399" s="52">
        <v>937</v>
      </c>
      <c r="EX399" s="52">
        <v>883</v>
      </c>
      <c r="EY399" s="52">
        <v>940</v>
      </c>
      <c r="EZ399" s="52">
        <v>921</v>
      </c>
      <c r="FA399" s="52">
        <v>868</v>
      </c>
      <c r="FB399" s="52">
        <v>850</v>
      </c>
      <c r="FC399" s="52">
        <v>867</v>
      </c>
      <c r="FD399" s="52">
        <v>858</v>
      </c>
      <c r="FE399" s="52">
        <v>927</v>
      </c>
      <c r="FF399" s="52">
        <v>898</v>
      </c>
      <c r="FG399" s="52">
        <v>834</v>
      </c>
      <c r="FH399" s="52">
        <v>803</v>
      </c>
      <c r="FI399" s="52">
        <v>726</v>
      </c>
      <c r="FJ399" s="52">
        <v>711</v>
      </c>
      <c r="FK399" s="52">
        <v>752</v>
      </c>
      <c r="FL399" s="52">
        <v>648</v>
      </c>
      <c r="FM399" s="52">
        <v>632</v>
      </c>
      <c r="FN399" s="52">
        <v>603</v>
      </c>
      <c r="FO399" s="52">
        <v>612</v>
      </c>
      <c r="FP399" s="52">
        <v>604</v>
      </c>
      <c r="FQ399" s="52">
        <v>598</v>
      </c>
      <c r="FR399" s="52">
        <v>577</v>
      </c>
      <c r="FS399" s="52">
        <v>554</v>
      </c>
      <c r="FT399" s="52">
        <v>583</v>
      </c>
      <c r="FU399" s="52">
        <v>640</v>
      </c>
      <c r="FV399" s="52">
        <v>442</v>
      </c>
      <c r="FW399" s="52">
        <v>458</v>
      </c>
      <c r="FX399" s="52">
        <v>464</v>
      </c>
      <c r="FY399" s="52">
        <v>443</v>
      </c>
      <c r="FZ399" s="52">
        <v>374</v>
      </c>
      <c r="GA399" s="52">
        <v>349</v>
      </c>
      <c r="GB399" s="52">
        <v>378</v>
      </c>
      <c r="GC399" s="52">
        <v>356</v>
      </c>
      <c r="GD399" s="52">
        <v>361</v>
      </c>
      <c r="GE399" s="52">
        <v>313</v>
      </c>
      <c r="GF399" s="52">
        <v>302</v>
      </c>
      <c r="GG399" s="52">
        <v>293</v>
      </c>
      <c r="GH399" s="52">
        <v>241</v>
      </c>
      <c r="GI399" s="52">
        <v>191</v>
      </c>
      <c r="GJ399" s="52">
        <v>190</v>
      </c>
      <c r="GK399" s="52">
        <v>197</v>
      </c>
      <c r="GL399" s="53">
        <v>587</v>
      </c>
    </row>
    <row r="400" spans="1:194" s="1" customFormat="1" hidden="1" x14ac:dyDescent="0.25">
      <c r="A400" s="31" t="s">
        <v>247</v>
      </c>
      <c r="B400" s="1" t="s">
        <v>631</v>
      </c>
      <c r="C400" s="30" t="str">
        <f t="shared" si="124"/>
        <v>LA England - Reading</v>
      </c>
      <c r="D400" s="51">
        <f t="shared" si="115"/>
        <v>62467</v>
      </c>
      <c r="E400" s="51">
        <f t="shared" si="116"/>
        <v>60616</v>
      </c>
      <c r="F400" s="52">
        <f t="shared" si="117"/>
        <v>160337</v>
      </c>
      <c r="G400" s="52">
        <f t="shared" si="118"/>
        <v>81644</v>
      </c>
      <c r="H400" s="53">
        <f t="shared" si="119"/>
        <v>78693</v>
      </c>
      <c r="I400" s="53">
        <f t="shared" si="120"/>
        <v>62467</v>
      </c>
      <c r="J400" s="53">
        <f t="shared" si="121"/>
        <v>60616</v>
      </c>
      <c r="K400" s="50">
        <f t="shared" si="122"/>
        <v>19177</v>
      </c>
      <c r="L400" s="51">
        <f t="shared" si="123"/>
        <v>18077</v>
      </c>
      <c r="M400" s="52">
        <v>1093</v>
      </c>
      <c r="N400" s="52">
        <v>1094</v>
      </c>
      <c r="O400" s="52">
        <v>1080</v>
      </c>
      <c r="P400" s="52">
        <v>1216</v>
      </c>
      <c r="Q400" s="52">
        <v>1233</v>
      </c>
      <c r="R400" s="52">
        <v>1158</v>
      </c>
      <c r="S400" s="52">
        <v>1100</v>
      </c>
      <c r="T400" s="52">
        <v>1205</v>
      </c>
      <c r="U400" s="52">
        <v>1143</v>
      </c>
      <c r="V400" s="52">
        <v>1077</v>
      </c>
      <c r="W400" s="52">
        <v>1078</v>
      </c>
      <c r="X400" s="52">
        <v>1057</v>
      </c>
      <c r="Y400" s="52">
        <v>1112</v>
      </c>
      <c r="Z400" s="52">
        <v>992</v>
      </c>
      <c r="AA400" s="52">
        <v>940</v>
      </c>
      <c r="AB400" s="52">
        <v>937</v>
      </c>
      <c r="AC400" s="52">
        <v>849</v>
      </c>
      <c r="AD400" s="52">
        <v>813</v>
      </c>
      <c r="AE400" s="52">
        <v>852</v>
      </c>
      <c r="AF400" s="52">
        <v>1199</v>
      </c>
      <c r="AG400" s="52">
        <v>1280</v>
      </c>
      <c r="AH400" s="52">
        <v>1382</v>
      </c>
      <c r="AI400" s="52">
        <v>1303</v>
      </c>
      <c r="AJ400" s="52">
        <v>1319</v>
      </c>
      <c r="AK400" s="52">
        <v>1375</v>
      </c>
      <c r="AL400" s="52">
        <v>1295</v>
      </c>
      <c r="AM400" s="52">
        <v>1358</v>
      </c>
      <c r="AN400" s="52">
        <v>1329</v>
      </c>
      <c r="AO400" s="52">
        <v>1495</v>
      </c>
      <c r="AP400" s="52">
        <v>1488</v>
      </c>
      <c r="AQ400" s="52">
        <v>1499</v>
      </c>
      <c r="AR400" s="52">
        <v>1232</v>
      </c>
      <c r="AS400" s="52">
        <v>1198</v>
      </c>
      <c r="AT400" s="52">
        <v>1208</v>
      </c>
      <c r="AU400" s="52">
        <v>1245</v>
      </c>
      <c r="AV400" s="52">
        <v>1389</v>
      </c>
      <c r="AW400" s="52">
        <v>1244</v>
      </c>
      <c r="AX400" s="52">
        <v>1306</v>
      </c>
      <c r="AY400" s="52">
        <v>1326</v>
      </c>
      <c r="AZ400" s="52">
        <v>1290</v>
      </c>
      <c r="BA400" s="52">
        <v>1265</v>
      </c>
      <c r="BB400" s="52">
        <v>1281</v>
      </c>
      <c r="BC400" s="52">
        <v>1209</v>
      </c>
      <c r="BD400" s="52">
        <v>1077</v>
      </c>
      <c r="BE400" s="52">
        <v>1022</v>
      </c>
      <c r="BF400" s="52">
        <v>1074</v>
      </c>
      <c r="BG400" s="52">
        <v>1002</v>
      </c>
      <c r="BH400" s="52">
        <v>1118</v>
      </c>
      <c r="BI400" s="52">
        <v>1132</v>
      </c>
      <c r="BJ400" s="52">
        <v>1067</v>
      </c>
      <c r="BK400" s="52">
        <v>1032</v>
      </c>
      <c r="BL400" s="52">
        <v>1020</v>
      </c>
      <c r="BM400" s="52">
        <v>977</v>
      </c>
      <c r="BN400" s="52">
        <v>1056</v>
      </c>
      <c r="BO400" s="52">
        <v>991</v>
      </c>
      <c r="BP400" s="52">
        <v>980</v>
      </c>
      <c r="BQ400" s="52">
        <v>947</v>
      </c>
      <c r="BR400" s="52">
        <v>891</v>
      </c>
      <c r="BS400" s="52">
        <v>873</v>
      </c>
      <c r="BT400" s="52">
        <v>816</v>
      </c>
      <c r="BU400" s="52">
        <v>847</v>
      </c>
      <c r="BV400" s="52">
        <v>701</v>
      </c>
      <c r="BW400" s="52">
        <v>759</v>
      </c>
      <c r="BX400" s="52">
        <v>682</v>
      </c>
      <c r="BY400" s="52">
        <v>700</v>
      </c>
      <c r="BZ400" s="52">
        <v>580</v>
      </c>
      <c r="CA400" s="52">
        <v>577</v>
      </c>
      <c r="CB400" s="52">
        <v>601</v>
      </c>
      <c r="CC400" s="52">
        <v>502</v>
      </c>
      <c r="CD400" s="52">
        <v>493</v>
      </c>
      <c r="CE400" s="52">
        <v>471</v>
      </c>
      <c r="CF400" s="52">
        <v>491</v>
      </c>
      <c r="CG400" s="52">
        <v>524</v>
      </c>
      <c r="CH400" s="52">
        <v>581</v>
      </c>
      <c r="CI400" s="52">
        <v>371</v>
      </c>
      <c r="CJ400" s="52">
        <v>379</v>
      </c>
      <c r="CK400" s="52">
        <v>407</v>
      </c>
      <c r="CL400" s="52">
        <v>352</v>
      </c>
      <c r="CM400" s="52">
        <v>339</v>
      </c>
      <c r="CN400" s="52">
        <v>255</v>
      </c>
      <c r="CO400" s="52">
        <v>308</v>
      </c>
      <c r="CP400" s="52">
        <v>260</v>
      </c>
      <c r="CQ400" s="52">
        <v>250</v>
      </c>
      <c r="CR400" s="52">
        <v>247</v>
      </c>
      <c r="CS400" s="52">
        <v>220</v>
      </c>
      <c r="CT400" s="52">
        <v>203</v>
      </c>
      <c r="CU400" s="52">
        <v>158</v>
      </c>
      <c r="CV400" s="52">
        <v>125</v>
      </c>
      <c r="CW400" s="52">
        <v>142</v>
      </c>
      <c r="CX400" s="52">
        <v>88</v>
      </c>
      <c r="CY400" s="52">
        <v>412</v>
      </c>
      <c r="CZ400" s="52">
        <v>1032</v>
      </c>
      <c r="DA400" s="52">
        <v>1027</v>
      </c>
      <c r="DB400" s="52">
        <v>1093</v>
      </c>
      <c r="DC400" s="52">
        <v>1100</v>
      </c>
      <c r="DD400" s="52">
        <v>1128</v>
      </c>
      <c r="DE400" s="52">
        <v>1014</v>
      </c>
      <c r="DF400" s="52">
        <v>1120</v>
      </c>
      <c r="DG400" s="52">
        <v>1132</v>
      </c>
      <c r="DH400" s="52">
        <v>1074</v>
      </c>
      <c r="DI400" s="52">
        <v>1036</v>
      </c>
      <c r="DJ400" s="52">
        <v>1014</v>
      </c>
      <c r="DK400" s="52">
        <v>995</v>
      </c>
      <c r="DL400" s="52">
        <v>1023</v>
      </c>
      <c r="DM400" s="52">
        <v>960</v>
      </c>
      <c r="DN400" s="52">
        <v>938</v>
      </c>
      <c r="DO400" s="52">
        <v>753</v>
      </c>
      <c r="DP400" s="52">
        <v>812</v>
      </c>
      <c r="DQ400" s="52">
        <v>826</v>
      </c>
      <c r="DR400" s="52">
        <v>841</v>
      </c>
      <c r="DS400" s="52">
        <v>1203</v>
      </c>
      <c r="DT400" s="52">
        <v>1410</v>
      </c>
      <c r="DU400" s="52">
        <v>1531</v>
      </c>
      <c r="DV400" s="52">
        <v>1325</v>
      </c>
      <c r="DW400" s="52">
        <v>1073</v>
      </c>
      <c r="DX400" s="52">
        <v>1221</v>
      </c>
      <c r="DY400" s="52">
        <v>1139</v>
      </c>
      <c r="DZ400" s="52">
        <v>1252</v>
      </c>
      <c r="EA400" s="52">
        <v>1281</v>
      </c>
      <c r="EB400" s="52">
        <v>1225</v>
      </c>
      <c r="EC400" s="52">
        <v>1326</v>
      </c>
      <c r="ED400" s="52">
        <v>1406</v>
      </c>
      <c r="EE400" s="52">
        <v>1053</v>
      </c>
      <c r="EF400" s="52">
        <v>1084</v>
      </c>
      <c r="EG400" s="52">
        <v>1096</v>
      </c>
      <c r="EH400" s="52">
        <v>1100</v>
      </c>
      <c r="EI400" s="52">
        <v>1093</v>
      </c>
      <c r="EJ400" s="52">
        <v>1233</v>
      </c>
      <c r="EK400" s="52">
        <v>1210</v>
      </c>
      <c r="EL400" s="52">
        <v>1047</v>
      </c>
      <c r="EM400" s="52">
        <v>1229</v>
      </c>
      <c r="EN400" s="52">
        <v>1298</v>
      </c>
      <c r="EO400" s="52">
        <v>1050</v>
      </c>
      <c r="EP400" s="52">
        <v>1087</v>
      </c>
      <c r="EQ400" s="52">
        <v>1073</v>
      </c>
      <c r="ER400" s="52">
        <v>933</v>
      </c>
      <c r="ES400" s="52">
        <v>1047</v>
      </c>
      <c r="ET400" s="52">
        <v>911</v>
      </c>
      <c r="EU400" s="52">
        <v>978</v>
      </c>
      <c r="EV400" s="52">
        <v>1021</v>
      </c>
      <c r="EW400" s="52">
        <v>1005</v>
      </c>
      <c r="EX400" s="52">
        <v>971</v>
      </c>
      <c r="EY400" s="52">
        <v>970</v>
      </c>
      <c r="EZ400" s="52">
        <v>989</v>
      </c>
      <c r="FA400" s="52">
        <v>1029</v>
      </c>
      <c r="FB400" s="52">
        <v>987</v>
      </c>
      <c r="FC400" s="52">
        <v>981</v>
      </c>
      <c r="FD400" s="52">
        <v>934</v>
      </c>
      <c r="FE400" s="52">
        <v>892</v>
      </c>
      <c r="FF400" s="52">
        <v>819</v>
      </c>
      <c r="FG400" s="52">
        <v>833</v>
      </c>
      <c r="FH400" s="52">
        <v>719</v>
      </c>
      <c r="FI400" s="52">
        <v>723</v>
      </c>
      <c r="FJ400" s="52">
        <v>660</v>
      </c>
      <c r="FK400" s="52">
        <v>704</v>
      </c>
      <c r="FL400" s="52">
        <v>625</v>
      </c>
      <c r="FM400" s="52">
        <v>632</v>
      </c>
      <c r="FN400" s="52">
        <v>606</v>
      </c>
      <c r="FO400" s="52">
        <v>516</v>
      </c>
      <c r="FP400" s="52">
        <v>512</v>
      </c>
      <c r="FQ400" s="52">
        <v>541</v>
      </c>
      <c r="FR400" s="52">
        <v>525</v>
      </c>
      <c r="FS400" s="52">
        <v>617</v>
      </c>
      <c r="FT400" s="52">
        <v>568</v>
      </c>
      <c r="FU400" s="52">
        <v>604</v>
      </c>
      <c r="FV400" s="52">
        <v>433</v>
      </c>
      <c r="FW400" s="52">
        <v>448</v>
      </c>
      <c r="FX400" s="52">
        <v>499</v>
      </c>
      <c r="FY400" s="52">
        <v>415</v>
      </c>
      <c r="FZ400" s="52">
        <v>379</v>
      </c>
      <c r="GA400" s="52">
        <v>365</v>
      </c>
      <c r="GB400" s="52">
        <v>329</v>
      </c>
      <c r="GC400" s="52">
        <v>352</v>
      </c>
      <c r="GD400" s="52">
        <v>351</v>
      </c>
      <c r="GE400" s="52">
        <v>281</v>
      </c>
      <c r="GF400" s="52">
        <v>279</v>
      </c>
      <c r="GG400" s="52">
        <v>245</v>
      </c>
      <c r="GH400" s="52">
        <v>250</v>
      </c>
      <c r="GI400" s="52">
        <v>214</v>
      </c>
      <c r="GJ400" s="52">
        <v>187</v>
      </c>
      <c r="GK400" s="52">
        <v>174</v>
      </c>
      <c r="GL400" s="53">
        <v>677</v>
      </c>
    </row>
    <row r="401" spans="1:194" s="1" customFormat="1" hidden="1" x14ac:dyDescent="0.25">
      <c r="A401" s="31" t="s">
        <v>247</v>
      </c>
      <c r="B401" s="1" t="s">
        <v>632</v>
      </c>
      <c r="C401" s="30" t="str">
        <f t="shared" si="124"/>
        <v>LA England - Redbridge</v>
      </c>
      <c r="D401" s="51">
        <f t="shared" si="115"/>
        <v>115788</v>
      </c>
      <c r="E401" s="51">
        <f t="shared" si="116"/>
        <v>113423</v>
      </c>
      <c r="F401" s="52">
        <f t="shared" si="117"/>
        <v>305658</v>
      </c>
      <c r="G401" s="52">
        <f t="shared" si="118"/>
        <v>155345</v>
      </c>
      <c r="H401" s="53">
        <f t="shared" si="119"/>
        <v>150313</v>
      </c>
      <c r="I401" s="53">
        <f t="shared" si="120"/>
        <v>115788</v>
      </c>
      <c r="J401" s="53">
        <f t="shared" si="121"/>
        <v>113423</v>
      </c>
      <c r="K401" s="50">
        <f t="shared" si="122"/>
        <v>39557</v>
      </c>
      <c r="L401" s="51">
        <f t="shared" si="123"/>
        <v>36890</v>
      </c>
      <c r="M401" s="52">
        <v>2273</v>
      </c>
      <c r="N401" s="52">
        <v>2244</v>
      </c>
      <c r="O401" s="52">
        <v>2362</v>
      </c>
      <c r="P401" s="52">
        <v>2327</v>
      </c>
      <c r="Q401" s="52">
        <v>2329</v>
      </c>
      <c r="R401" s="52">
        <v>2237</v>
      </c>
      <c r="S401" s="52">
        <v>2197</v>
      </c>
      <c r="T401" s="52">
        <v>2177</v>
      </c>
      <c r="U401" s="52">
        <v>2274</v>
      </c>
      <c r="V401" s="52">
        <v>2194</v>
      </c>
      <c r="W401" s="52">
        <v>2159</v>
      </c>
      <c r="X401" s="52">
        <v>1994</v>
      </c>
      <c r="Y401" s="52">
        <v>2242</v>
      </c>
      <c r="Z401" s="52">
        <v>2214</v>
      </c>
      <c r="AA401" s="52">
        <v>2083</v>
      </c>
      <c r="AB401" s="52">
        <v>2102</v>
      </c>
      <c r="AC401" s="52">
        <v>2008</v>
      </c>
      <c r="AD401" s="52">
        <v>2141</v>
      </c>
      <c r="AE401" s="52">
        <v>2067</v>
      </c>
      <c r="AF401" s="52">
        <v>1603</v>
      </c>
      <c r="AG401" s="52">
        <v>1585</v>
      </c>
      <c r="AH401" s="52">
        <v>1645</v>
      </c>
      <c r="AI401" s="52">
        <v>1890</v>
      </c>
      <c r="AJ401" s="52">
        <v>2089</v>
      </c>
      <c r="AK401" s="52">
        <v>2168</v>
      </c>
      <c r="AL401" s="52">
        <v>2229</v>
      </c>
      <c r="AM401" s="52">
        <v>2172</v>
      </c>
      <c r="AN401" s="52">
        <v>2385</v>
      </c>
      <c r="AO401" s="52">
        <v>2476</v>
      </c>
      <c r="AP401" s="52">
        <v>2522</v>
      </c>
      <c r="AQ401" s="52">
        <v>2641</v>
      </c>
      <c r="AR401" s="52">
        <v>2435</v>
      </c>
      <c r="AS401" s="52">
        <v>2696</v>
      </c>
      <c r="AT401" s="52">
        <v>2495</v>
      </c>
      <c r="AU401" s="52">
        <v>2531</v>
      </c>
      <c r="AV401" s="52">
        <v>2620</v>
      </c>
      <c r="AW401" s="52">
        <v>2647</v>
      </c>
      <c r="AX401" s="52">
        <v>2700</v>
      </c>
      <c r="AY401" s="52">
        <v>2528</v>
      </c>
      <c r="AZ401" s="52">
        <v>2560</v>
      </c>
      <c r="BA401" s="52">
        <v>2506</v>
      </c>
      <c r="BB401" s="52">
        <v>2268</v>
      </c>
      <c r="BC401" s="52">
        <v>2293</v>
      </c>
      <c r="BD401" s="52">
        <v>2466</v>
      </c>
      <c r="BE401" s="52">
        <v>2204</v>
      </c>
      <c r="BF401" s="52">
        <v>2144</v>
      </c>
      <c r="BG401" s="52">
        <v>2237</v>
      </c>
      <c r="BH401" s="52">
        <v>2122</v>
      </c>
      <c r="BI401" s="52">
        <v>2058</v>
      </c>
      <c r="BJ401" s="52">
        <v>1936</v>
      </c>
      <c r="BK401" s="52">
        <v>1891</v>
      </c>
      <c r="BL401" s="52">
        <v>1945</v>
      </c>
      <c r="BM401" s="52">
        <v>2009</v>
      </c>
      <c r="BN401" s="52">
        <v>1813</v>
      </c>
      <c r="BO401" s="52">
        <v>1747</v>
      </c>
      <c r="BP401" s="52">
        <v>1753</v>
      </c>
      <c r="BQ401" s="52">
        <v>1705</v>
      </c>
      <c r="BR401" s="52">
        <v>1704</v>
      </c>
      <c r="BS401" s="52">
        <v>1554</v>
      </c>
      <c r="BT401" s="52">
        <v>1601</v>
      </c>
      <c r="BU401" s="52">
        <v>1592</v>
      </c>
      <c r="BV401" s="52">
        <v>1439</v>
      </c>
      <c r="BW401" s="52">
        <v>1473</v>
      </c>
      <c r="BX401" s="52">
        <v>1347</v>
      </c>
      <c r="BY401" s="52">
        <v>1296</v>
      </c>
      <c r="BZ401" s="52">
        <v>1262</v>
      </c>
      <c r="CA401" s="52">
        <v>1208</v>
      </c>
      <c r="CB401" s="52">
        <v>1127</v>
      </c>
      <c r="CC401" s="52">
        <v>1119</v>
      </c>
      <c r="CD401" s="52">
        <v>1020</v>
      </c>
      <c r="CE401" s="52">
        <v>1006</v>
      </c>
      <c r="CF401" s="52">
        <v>947</v>
      </c>
      <c r="CG401" s="52">
        <v>943</v>
      </c>
      <c r="CH401" s="52">
        <v>930</v>
      </c>
      <c r="CI401" s="52">
        <v>797</v>
      </c>
      <c r="CJ401" s="52">
        <v>737</v>
      </c>
      <c r="CK401" s="52">
        <v>624</v>
      </c>
      <c r="CL401" s="52">
        <v>644</v>
      </c>
      <c r="CM401" s="52">
        <v>579</v>
      </c>
      <c r="CN401" s="52">
        <v>528</v>
      </c>
      <c r="CO401" s="52">
        <v>588</v>
      </c>
      <c r="CP401" s="52">
        <v>510</v>
      </c>
      <c r="CQ401" s="52">
        <v>486</v>
      </c>
      <c r="CR401" s="52">
        <v>394</v>
      </c>
      <c r="CS401" s="52">
        <v>426</v>
      </c>
      <c r="CT401" s="52">
        <v>331</v>
      </c>
      <c r="CU401" s="52">
        <v>328</v>
      </c>
      <c r="CV401" s="52">
        <v>277</v>
      </c>
      <c r="CW401" s="52">
        <v>238</v>
      </c>
      <c r="CX401" s="52">
        <v>208</v>
      </c>
      <c r="CY401" s="52">
        <v>744</v>
      </c>
      <c r="CZ401" s="52">
        <v>2144</v>
      </c>
      <c r="DA401" s="52">
        <v>2150</v>
      </c>
      <c r="DB401" s="52">
        <v>2145</v>
      </c>
      <c r="DC401" s="52">
        <v>2228</v>
      </c>
      <c r="DD401" s="52">
        <v>2140</v>
      </c>
      <c r="DE401" s="52">
        <v>2161</v>
      </c>
      <c r="DF401" s="52">
        <v>2033</v>
      </c>
      <c r="DG401" s="52">
        <v>2141</v>
      </c>
      <c r="DH401" s="52">
        <v>2089</v>
      </c>
      <c r="DI401" s="52">
        <v>2041</v>
      </c>
      <c r="DJ401" s="52">
        <v>2088</v>
      </c>
      <c r="DK401" s="52">
        <v>2127</v>
      </c>
      <c r="DL401" s="52">
        <v>2079</v>
      </c>
      <c r="DM401" s="52">
        <v>1920</v>
      </c>
      <c r="DN401" s="52">
        <v>1895</v>
      </c>
      <c r="DO401" s="52">
        <v>1795</v>
      </c>
      <c r="DP401" s="52">
        <v>1905</v>
      </c>
      <c r="DQ401" s="52">
        <v>1809</v>
      </c>
      <c r="DR401" s="52">
        <v>1744</v>
      </c>
      <c r="DS401" s="52">
        <v>1380</v>
      </c>
      <c r="DT401" s="52">
        <v>1386</v>
      </c>
      <c r="DU401" s="52">
        <v>1425</v>
      </c>
      <c r="DV401" s="52">
        <v>1742</v>
      </c>
      <c r="DW401" s="52">
        <v>1883</v>
      </c>
      <c r="DX401" s="52">
        <v>2019</v>
      </c>
      <c r="DY401" s="52">
        <v>2077</v>
      </c>
      <c r="DZ401" s="52">
        <v>2014</v>
      </c>
      <c r="EA401" s="52">
        <v>2074</v>
      </c>
      <c r="EB401" s="52">
        <v>2191</v>
      </c>
      <c r="EC401" s="52">
        <v>2180</v>
      </c>
      <c r="ED401" s="52">
        <v>2189</v>
      </c>
      <c r="EE401" s="52">
        <v>2193</v>
      </c>
      <c r="EF401" s="52">
        <v>2318</v>
      </c>
      <c r="EG401" s="52">
        <v>2210</v>
      </c>
      <c r="EH401" s="52">
        <v>2287</v>
      </c>
      <c r="EI401" s="52">
        <v>2366</v>
      </c>
      <c r="EJ401" s="52">
        <v>2377</v>
      </c>
      <c r="EK401" s="52">
        <v>2435</v>
      </c>
      <c r="EL401" s="52">
        <v>2271</v>
      </c>
      <c r="EM401" s="52">
        <v>2570</v>
      </c>
      <c r="EN401" s="52">
        <v>2412</v>
      </c>
      <c r="EO401" s="52">
        <v>2399</v>
      </c>
      <c r="EP401" s="52">
        <v>2269</v>
      </c>
      <c r="EQ401" s="52">
        <v>2053</v>
      </c>
      <c r="ER401" s="52">
        <v>2213</v>
      </c>
      <c r="ES401" s="52">
        <v>2138</v>
      </c>
      <c r="ET401" s="52">
        <v>1958</v>
      </c>
      <c r="EU401" s="52">
        <v>1987</v>
      </c>
      <c r="EV401" s="52">
        <v>2051</v>
      </c>
      <c r="EW401" s="52">
        <v>1990</v>
      </c>
      <c r="EX401" s="52">
        <v>1887</v>
      </c>
      <c r="EY401" s="52">
        <v>1962</v>
      </c>
      <c r="EZ401" s="52">
        <v>1843</v>
      </c>
      <c r="FA401" s="52">
        <v>1862</v>
      </c>
      <c r="FB401" s="52">
        <v>1832</v>
      </c>
      <c r="FC401" s="52">
        <v>1860</v>
      </c>
      <c r="FD401" s="52">
        <v>1877</v>
      </c>
      <c r="FE401" s="52">
        <v>1735</v>
      </c>
      <c r="FF401" s="52">
        <v>1708</v>
      </c>
      <c r="FG401" s="52">
        <v>1564</v>
      </c>
      <c r="FH401" s="52">
        <v>1618</v>
      </c>
      <c r="FI401" s="52">
        <v>1444</v>
      </c>
      <c r="FJ401" s="52">
        <v>1409</v>
      </c>
      <c r="FK401" s="52">
        <v>1459</v>
      </c>
      <c r="FL401" s="52">
        <v>1290</v>
      </c>
      <c r="FM401" s="52">
        <v>1263</v>
      </c>
      <c r="FN401" s="52">
        <v>1278</v>
      </c>
      <c r="FO401" s="52">
        <v>1173</v>
      </c>
      <c r="FP401" s="52">
        <v>1090</v>
      </c>
      <c r="FQ401" s="52">
        <v>1119</v>
      </c>
      <c r="FR401" s="52">
        <v>1114</v>
      </c>
      <c r="FS401" s="52">
        <v>1010</v>
      </c>
      <c r="FT401" s="52">
        <v>1062</v>
      </c>
      <c r="FU401" s="52">
        <v>1068</v>
      </c>
      <c r="FV401" s="52">
        <v>889</v>
      </c>
      <c r="FW401" s="52">
        <v>808</v>
      </c>
      <c r="FX401" s="52">
        <v>836</v>
      </c>
      <c r="FY401" s="52">
        <v>836</v>
      </c>
      <c r="FZ401" s="52">
        <v>683</v>
      </c>
      <c r="GA401" s="52">
        <v>592</v>
      </c>
      <c r="GB401" s="52">
        <v>626</v>
      </c>
      <c r="GC401" s="52">
        <v>662</v>
      </c>
      <c r="GD401" s="52">
        <v>652</v>
      </c>
      <c r="GE401" s="52">
        <v>535</v>
      </c>
      <c r="GF401" s="52">
        <v>501</v>
      </c>
      <c r="GG401" s="52">
        <v>475</v>
      </c>
      <c r="GH401" s="52">
        <v>465</v>
      </c>
      <c r="GI401" s="52">
        <v>353</v>
      </c>
      <c r="GJ401" s="52">
        <v>364</v>
      </c>
      <c r="GK401" s="52">
        <v>334</v>
      </c>
      <c r="GL401" s="53">
        <v>1484</v>
      </c>
    </row>
    <row r="402" spans="1:194" s="1" customFormat="1" hidden="1" x14ac:dyDescent="0.25">
      <c r="A402" s="31" t="s">
        <v>247</v>
      </c>
      <c r="B402" s="1" t="s">
        <v>633</v>
      </c>
      <c r="C402" s="30" t="str">
        <f t="shared" si="124"/>
        <v>LA England - Redcar and Cleveland</v>
      </c>
      <c r="D402" s="51">
        <f t="shared" si="115"/>
        <v>52390</v>
      </c>
      <c r="E402" s="51">
        <f t="shared" si="116"/>
        <v>57231</v>
      </c>
      <c r="F402" s="52">
        <f t="shared" si="117"/>
        <v>137228</v>
      </c>
      <c r="G402" s="52">
        <f t="shared" si="118"/>
        <v>66606</v>
      </c>
      <c r="H402" s="53">
        <f t="shared" si="119"/>
        <v>70622</v>
      </c>
      <c r="I402" s="53">
        <f t="shared" si="120"/>
        <v>52390</v>
      </c>
      <c r="J402" s="53">
        <f t="shared" si="121"/>
        <v>57231</v>
      </c>
      <c r="K402" s="50">
        <f t="shared" si="122"/>
        <v>14216</v>
      </c>
      <c r="L402" s="51">
        <f t="shared" si="123"/>
        <v>13391</v>
      </c>
      <c r="M402" s="52">
        <v>664</v>
      </c>
      <c r="N402" s="52">
        <v>681</v>
      </c>
      <c r="O402" s="52">
        <v>689</v>
      </c>
      <c r="P402" s="52">
        <v>777</v>
      </c>
      <c r="Q402" s="52">
        <v>729</v>
      </c>
      <c r="R402" s="52">
        <v>773</v>
      </c>
      <c r="S402" s="52">
        <v>818</v>
      </c>
      <c r="T402" s="52">
        <v>871</v>
      </c>
      <c r="U402" s="52">
        <v>911</v>
      </c>
      <c r="V402" s="52">
        <v>878</v>
      </c>
      <c r="W402" s="52">
        <v>811</v>
      </c>
      <c r="X402" s="52">
        <v>806</v>
      </c>
      <c r="Y402" s="52">
        <v>858</v>
      </c>
      <c r="Z402" s="52">
        <v>794</v>
      </c>
      <c r="AA402" s="52">
        <v>858</v>
      </c>
      <c r="AB402" s="52">
        <v>783</v>
      </c>
      <c r="AC402" s="52">
        <v>803</v>
      </c>
      <c r="AD402" s="52">
        <v>712</v>
      </c>
      <c r="AE402" s="52">
        <v>731</v>
      </c>
      <c r="AF402" s="52">
        <v>626</v>
      </c>
      <c r="AG402" s="52">
        <v>663</v>
      </c>
      <c r="AH402" s="52">
        <v>698</v>
      </c>
      <c r="AI402" s="52">
        <v>703</v>
      </c>
      <c r="AJ402" s="52">
        <v>744</v>
      </c>
      <c r="AK402" s="52">
        <v>820</v>
      </c>
      <c r="AL402" s="52">
        <v>840</v>
      </c>
      <c r="AM402" s="52">
        <v>826</v>
      </c>
      <c r="AN402" s="52">
        <v>793</v>
      </c>
      <c r="AO402" s="52">
        <v>894</v>
      </c>
      <c r="AP402" s="52">
        <v>778</v>
      </c>
      <c r="AQ402" s="52">
        <v>796</v>
      </c>
      <c r="AR402" s="52">
        <v>779</v>
      </c>
      <c r="AS402" s="52">
        <v>756</v>
      </c>
      <c r="AT402" s="52">
        <v>807</v>
      </c>
      <c r="AU402" s="52">
        <v>762</v>
      </c>
      <c r="AV402" s="52">
        <v>758</v>
      </c>
      <c r="AW402" s="52">
        <v>757</v>
      </c>
      <c r="AX402" s="52">
        <v>713</v>
      </c>
      <c r="AY402" s="52">
        <v>694</v>
      </c>
      <c r="AZ402" s="52">
        <v>736</v>
      </c>
      <c r="BA402" s="52">
        <v>735</v>
      </c>
      <c r="BB402" s="52">
        <v>662</v>
      </c>
      <c r="BC402" s="52">
        <v>643</v>
      </c>
      <c r="BD402" s="52">
        <v>607</v>
      </c>
      <c r="BE402" s="52">
        <v>688</v>
      </c>
      <c r="BF402" s="52">
        <v>665</v>
      </c>
      <c r="BG402" s="52">
        <v>696</v>
      </c>
      <c r="BH402" s="52">
        <v>749</v>
      </c>
      <c r="BI402" s="52">
        <v>846</v>
      </c>
      <c r="BJ402" s="52">
        <v>822</v>
      </c>
      <c r="BK402" s="52">
        <v>858</v>
      </c>
      <c r="BL402" s="52">
        <v>931</v>
      </c>
      <c r="BM402" s="52">
        <v>887</v>
      </c>
      <c r="BN402" s="52">
        <v>962</v>
      </c>
      <c r="BO402" s="52">
        <v>1064</v>
      </c>
      <c r="BP402" s="52">
        <v>951</v>
      </c>
      <c r="BQ402" s="52">
        <v>1029</v>
      </c>
      <c r="BR402" s="52">
        <v>1078</v>
      </c>
      <c r="BS402" s="52">
        <v>1006</v>
      </c>
      <c r="BT402" s="52">
        <v>944</v>
      </c>
      <c r="BU402" s="52">
        <v>931</v>
      </c>
      <c r="BV402" s="52">
        <v>947</v>
      </c>
      <c r="BW402" s="52">
        <v>955</v>
      </c>
      <c r="BX402" s="52">
        <v>881</v>
      </c>
      <c r="BY402" s="52">
        <v>855</v>
      </c>
      <c r="BZ402" s="52">
        <v>794</v>
      </c>
      <c r="CA402" s="52">
        <v>810</v>
      </c>
      <c r="CB402" s="52">
        <v>752</v>
      </c>
      <c r="CC402" s="52">
        <v>761</v>
      </c>
      <c r="CD402" s="52">
        <v>776</v>
      </c>
      <c r="CE402" s="52">
        <v>752</v>
      </c>
      <c r="CF402" s="52">
        <v>808</v>
      </c>
      <c r="CG402" s="52">
        <v>836</v>
      </c>
      <c r="CH402" s="52">
        <v>914</v>
      </c>
      <c r="CI402" s="52">
        <v>723</v>
      </c>
      <c r="CJ402" s="52">
        <v>711</v>
      </c>
      <c r="CK402" s="52">
        <v>651</v>
      </c>
      <c r="CL402" s="52">
        <v>573</v>
      </c>
      <c r="CM402" s="52">
        <v>536</v>
      </c>
      <c r="CN402" s="52">
        <v>516</v>
      </c>
      <c r="CO402" s="52">
        <v>454</v>
      </c>
      <c r="CP402" s="52">
        <v>443</v>
      </c>
      <c r="CQ402" s="52">
        <v>409</v>
      </c>
      <c r="CR402" s="52">
        <v>359</v>
      </c>
      <c r="CS402" s="52">
        <v>309</v>
      </c>
      <c r="CT402" s="52">
        <v>277</v>
      </c>
      <c r="CU402" s="52">
        <v>210</v>
      </c>
      <c r="CV402" s="52">
        <v>200</v>
      </c>
      <c r="CW402" s="52">
        <v>162</v>
      </c>
      <c r="CX402" s="52">
        <v>134</v>
      </c>
      <c r="CY402" s="52">
        <v>454</v>
      </c>
      <c r="CZ402" s="52">
        <v>622</v>
      </c>
      <c r="DA402" s="52">
        <v>645</v>
      </c>
      <c r="DB402" s="52">
        <v>687</v>
      </c>
      <c r="DC402" s="52">
        <v>750</v>
      </c>
      <c r="DD402" s="52">
        <v>710</v>
      </c>
      <c r="DE402" s="52">
        <v>753</v>
      </c>
      <c r="DF402" s="52">
        <v>780</v>
      </c>
      <c r="DG402" s="52">
        <v>832</v>
      </c>
      <c r="DH402" s="52">
        <v>789</v>
      </c>
      <c r="DI402" s="52">
        <v>884</v>
      </c>
      <c r="DJ402" s="52">
        <v>772</v>
      </c>
      <c r="DK402" s="52">
        <v>757</v>
      </c>
      <c r="DL402" s="52">
        <v>753</v>
      </c>
      <c r="DM402" s="52">
        <v>786</v>
      </c>
      <c r="DN402" s="52">
        <v>795</v>
      </c>
      <c r="DO402" s="52">
        <v>689</v>
      </c>
      <c r="DP402" s="52">
        <v>693</v>
      </c>
      <c r="DQ402" s="52">
        <v>694</v>
      </c>
      <c r="DR402" s="52">
        <v>654</v>
      </c>
      <c r="DS402" s="52">
        <v>567</v>
      </c>
      <c r="DT402" s="52">
        <v>570</v>
      </c>
      <c r="DU402" s="52">
        <v>608</v>
      </c>
      <c r="DV402" s="52">
        <v>724</v>
      </c>
      <c r="DW402" s="52">
        <v>778</v>
      </c>
      <c r="DX402" s="52">
        <v>693</v>
      </c>
      <c r="DY402" s="52">
        <v>734</v>
      </c>
      <c r="DZ402" s="52">
        <v>782</v>
      </c>
      <c r="EA402" s="52">
        <v>798</v>
      </c>
      <c r="EB402" s="52">
        <v>895</v>
      </c>
      <c r="EC402" s="52">
        <v>843</v>
      </c>
      <c r="ED402" s="52">
        <v>827</v>
      </c>
      <c r="EE402" s="52">
        <v>847</v>
      </c>
      <c r="EF402" s="52">
        <v>864</v>
      </c>
      <c r="EG402" s="52">
        <v>838</v>
      </c>
      <c r="EH402" s="52">
        <v>932</v>
      </c>
      <c r="EI402" s="52">
        <v>873</v>
      </c>
      <c r="EJ402" s="52">
        <v>798</v>
      </c>
      <c r="EK402" s="52">
        <v>726</v>
      </c>
      <c r="EL402" s="52">
        <v>824</v>
      </c>
      <c r="EM402" s="52">
        <v>818</v>
      </c>
      <c r="EN402" s="52">
        <v>798</v>
      </c>
      <c r="EO402" s="52">
        <v>739</v>
      </c>
      <c r="EP402" s="52">
        <v>719</v>
      </c>
      <c r="EQ402" s="52">
        <v>666</v>
      </c>
      <c r="ER402" s="52">
        <v>742</v>
      </c>
      <c r="ES402" s="52">
        <v>726</v>
      </c>
      <c r="ET402" s="52">
        <v>787</v>
      </c>
      <c r="EU402" s="52">
        <v>879</v>
      </c>
      <c r="EV402" s="52">
        <v>937</v>
      </c>
      <c r="EW402" s="52">
        <v>965</v>
      </c>
      <c r="EX402" s="52">
        <v>963</v>
      </c>
      <c r="EY402" s="52">
        <v>994</v>
      </c>
      <c r="EZ402" s="52">
        <v>998</v>
      </c>
      <c r="FA402" s="52">
        <v>1093</v>
      </c>
      <c r="FB402" s="52">
        <v>1099</v>
      </c>
      <c r="FC402" s="52">
        <v>1117</v>
      </c>
      <c r="FD402" s="52">
        <v>1026</v>
      </c>
      <c r="FE402" s="52">
        <v>1092</v>
      </c>
      <c r="FF402" s="52">
        <v>1117</v>
      </c>
      <c r="FG402" s="52">
        <v>1014</v>
      </c>
      <c r="FH402" s="52">
        <v>1011</v>
      </c>
      <c r="FI402" s="52">
        <v>989</v>
      </c>
      <c r="FJ402" s="52">
        <v>1006</v>
      </c>
      <c r="FK402" s="52">
        <v>895</v>
      </c>
      <c r="FL402" s="52">
        <v>902</v>
      </c>
      <c r="FM402" s="52">
        <v>820</v>
      </c>
      <c r="FN402" s="52">
        <v>905</v>
      </c>
      <c r="FO402" s="52">
        <v>910</v>
      </c>
      <c r="FP402" s="52">
        <v>833</v>
      </c>
      <c r="FQ402" s="52">
        <v>826</v>
      </c>
      <c r="FR402" s="52">
        <v>878</v>
      </c>
      <c r="FS402" s="52">
        <v>926</v>
      </c>
      <c r="FT402" s="52">
        <v>896</v>
      </c>
      <c r="FU402" s="52">
        <v>1023</v>
      </c>
      <c r="FV402" s="52">
        <v>833</v>
      </c>
      <c r="FW402" s="52">
        <v>733</v>
      </c>
      <c r="FX402" s="52">
        <v>722</v>
      </c>
      <c r="FY402" s="52">
        <v>589</v>
      </c>
      <c r="FZ402" s="52">
        <v>637</v>
      </c>
      <c r="GA402" s="52">
        <v>507</v>
      </c>
      <c r="GB402" s="52">
        <v>575</v>
      </c>
      <c r="GC402" s="52">
        <v>559</v>
      </c>
      <c r="GD402" s="52">
        <v>488</v>
      </c>
      <c r="GE402" s="52">
        <v>493</v>
      </c>
      <c r="GF402" s="52">
        <v>411</v>
      </c>
      <c r="GG402" s="52">
        <v>373</v>
      </c>
      <c r="GH402" s="52">
        <v>332</v>
      </c>
      <c r="GI402" s="52">
        <v>282</v>
      </c>
      <c r="GJ402" s="52">
        <v>268</v>
      </c>
      <c r="GK402" s="52">
        <v>234</v>
      </c>
      <c r="GL402" s="53">
        <v>911</v>
      </c>
    </row>
    <row r="403" spans="1:194" s="1" customFormat="1" hidden="1" x14ac:dyDescent="0.25">
      <c r="A403" s="31" t="s">
        <v>247</v>
      </c>
      <c r="B403" s="1" t="s">
        <v>634</v>
      </c>
      <c r="C403" s="30" t="str">
        <f t="shared" si="124"/>
        <v>LA England - Redditch</v>
      </c>
      <c r="D403" s="51">
        <f t="shared" si="115"/>
        <v>32671</v>
      </c>
      <c r="E403" s="51">
        <f t="shared" si="116"/>
        <v>33789</v>
      </c>
      <c r="F403" s="52">
        <f t="shared" si="117"/>
        <v>85568</v>
      </c>
      <c r="G403" s="52">
        <f t="shared" si="118"/>
        <v>42486</v>
      </c>
      <c r="H403" s="53">
        <f t="shared" si="119"/>
        <v>43082</v>
      </c>
      <c r="I403" s="53">
        <f t="shared" si="120"/>
        <v>32671</v>
      </c>
      <c r="J403" s="53">
        <f t="shared" si="121"/>
        <v>33789</v>
      </c>
      <c r="K403" s="50">
        <f t="shared" si="122"/>
        <v>9815</v>
      </c>
      <c r="L403" s="51">
        <f t="shared" si="123"/>
        <v>9293</v>
      </c>
      <c r="M403" s="52">
        <v>479</v>
      </c>
      <c r="N403" s="52">
        <v>526</v>
      </c>
      <c r="O403" s="52">
        <v>516</v>
      </c>
      <c r="P403" s="52">
        <v>532</v>
      </c>
      <c r="Q403" s="52">
        <v>596</v>
      </c>
      <c r="R403" s="52">
        <v>585</v>
      </c>
      <c r="S403" s="52">
        <v>571</v>
      </c>
      <c r="T403" s="52">
        <v>525</v>
      </c>
      <c r="U403" s="52">
        <v>613</v>
      </c>
      <c r="V403" s="52">
        <v>589</v>
      </c>
      <c r="W403" s="52">
        <v>587</v>
      </c>
      <c r="X403" s="52">
        <v>543</v>
      </c>
      <c r="Y403" s="52">
        <v>599</v>
      </c>
      <c r="Z403" s="52">
        <v>542</v>
      </c>
      <c r="AA403" s="52">
        <v>513</v>
      </c>
      <c r="AB403" s="52">
        <v>527</v>
      </c>
      <c r="AC403" s="52">
        <v>513</v>
      </c>
      <c r="AD403" s="52">
        <v>459</v>
      </c>
      <c r="AE403" s="52">
        <v>479</v>
      </c>
      <c r="AF403" s="52">
        <v>394</v>
      </c>
      <c r="AG403" s="52">
        <v>407</v>
      </c>
      <c r="AH403" s="52">
        <v>411</v>
      </c>
      <c r="AI403" s="52">
        <v>421</v>
      </c>
      <c r="AJ403" s="52">
        <v>512</v>
      </c>
      <c r="AK403" s="52">
        <v>498</v>
      </c>
      <c r="AL403" s="52">
        <v>480</v>
      </c>
      <c r="AM403" s="52">
        <v>501</v>
      </c>
      <c r="AN403" s="52">
        <v>557</v>
      </c>
      <c r="AO403" s="52">
        <v>524</v>
      </c>
      <c r="AP403" s="52">
        <v>547</v>
      </c>
      <c r="AQ403" s="52">
        <v>648</v>
      </c>
      <c r="AR403" s="52">
        <v>596</v>
      </c>
      <c r="AS403" s="52">
        <v>606</v>
      </c>
      <c r="AT403" s="52">
        <v>553</v>
      </c>
      <c r="AU403" s="52">
        <v>554</v>
      </c>
      <c r="AV403" s="52">
        <v>571</v>
      </c>
      <c r="AW403" s="52">
        <v>563</v>
      </c>
      <c r="AX403" s="52">
        <v>634</v>
      </c>
      <c r="AY403" s="52">
        <v>567</v>
      </c>
      <c r="AZ403" s="52">
        <v>634</v>
      </c>
      <c r="BA403" s="52">
        <v>613</v>
      </c>
      <c r="BB403" s="52">
        <v>586</v>
      </c>
      <c r="BC403" s="52">
        <v>561</v>
      </c>
      <c r="BD403" s="52">
        <v>565</v>
      </c>
      <c r="BE403" s="52">
        <v>527</v>
      </c>
      <c r="BF403" s="52">
        <v>575</v>
      </c>
      <c r="BG403" s="52">
        <v>504</v>
      </c>
      <c r="BH403" s="52">
        <v>484</v>
      </c>
      <c r="BI403" s="52">
        <v>615</v>
      </c>
      <c r="BJ403" s="52">
        <v>620</v>
      </c>
      <c r="BK403" s="52">
        <v>542</v>
      </c>
      <c r="BL403" s="52">
        <v>533</v>
      </c>
      <c r="BM403" s="52">
        <v>572</v>
      </c>
      <c r="BN403" s="52">
        <v>529</v>
      </c>
      <c r="BO403" s="52">
        <v>584</v>
      </c>
      <c r="BP403" s="52">
        <v>552</v>
      </c>
      <c r="BQ403" s="52">
        <v>600</v>
      </c>
      <c r="BR403" s="52">
        <v>539</v>
      </c>
      <c r="BS403" s="52">
        <v>479</v>
      </c>
      <c r="BT403" s="52">
        <v>504</v>
      </c>
      <c r="BU403" s="52">
        <v>502</v>
      </c>
      <c r="BV403" s="52">
        <v>451</v>
      </c>
      <c r="BW403" s="52">
        <v>489</v>
      </c>
      <c r="BX403" s="52">
        <v>503</v>
      </c>
      <c r="BY403" s="52">
        <v>464</v>
      </c>
      <c r="BZ403" s="52">
        <v>447</v>
      </c>
      <c r="CA403" s="52">
        <v>464</v>
      </c>
      <c r="CB403" s="52">
        <v>461</v>
      </c>
      <c r="CC403" s="52">
        <v>464</v>
      </c>
      <c r="CD403" s="52">
        <v>468</v>
      </c>
      <c r="CE403" s="52">
        <v>515</v>
      </c>
      <c r="CF403" s="52">
        <v>482</v>
      </c>
      <c r="CG403" s="52">
        <v>464</v>
      </c>
      <c r="CH403" s="52">
        <v>438</v>
      </c>
      <c r="CI403" s="52">
        <v>404</v>
      </c>
      <c r="CJ403" s="52">
        <v>349</v>
      </c>
      <c r="CK403" s="52">
        <v>364</v>
      </c>
      <c r="CL403" s="52">
        <v>302</v>
      </c>
      <c r="CM403" s="52">
        <v>254</v>
      </c>
      <c r="CN403" s="52">
        <v>193</v>
      </c>
      <c r="CO403" s="52">
        <v>212</v>
      </c>
      <c r="CP403" s="52">
        <v>192</v>
      </c>
      <c r="CQ403" s="52">
        <v>130</v>
      </c>
      <c r="CR403" s="52">
        <v>191</v>
      </c>
      <c r="CS403" s="52">
        <v>132</v>
      </c>
      <c r="CT403" s="52">
        <v>103</v>
      </c>
      <c r="CU403" s="52">
        <v>106</v>
      </c>
      <c r="CV403" s="52">
        <v>54</v>
      </c>
      <c r="CW403" s="52">
        <v>89</v>
      </c>
      <c r="CX403" s="52">
        <v>55</v>
      </c>
      <c r="CY403" s="52">
        <v>188</v>
      </c>
      <c r="CZ403" s="52">
        <v>490</v>
      </c>
      <c r="DA403" s="52">
        <v>482</v>
      </c>
      <c r="DB403" s="52">
        <v>495</v>
      </c>
      <c r="DC403" s="52">
        <v>499</v>
      </c>
      <c r="DD403" s="52">
        <v>565</v>
      </c>
      <c r="DE403" s="52">
        <v>551</v>
      </c>
      <c r="DF403" s="52">
        <v>521</v>
      </c>
      <c r="DG403" s="52">
        <v>545</v>
      </c>
      <c r="DH403" s="52">
        <v>566</v>
      </c>
      <c r="DI403" s="52">
        <v>527</v>
      </c>
      <c r="DJ403" s="52">
        <v>527</v>
      </c>
      <c r="DK403" s="52">
        <v>525</v>
      </c>
      <c r="DL403" s="52">
        <v>515</v>
      </c>
      <c r="DM403" s="52">
        <v>528</v>
      </c>
      <c r="DN403" s="52">
        <v>525</v>
      </c>
      <c r="DO403" s="52">
        <v>531</v>
      </c>
      <c r="DP403" s="52">
        <v>465</v>
      </c>
      <c r="DQ403" s="52">
        <v>436</v>
      </c>
      <c r="DR403" s="52">
        <v>416</v>
      </c>
      <c r="DS403" s="52">
        <v>333</v>
      </c>
      <c r="DT403" s="52">
        <v>345</v>
      </c>
      <c r="DU403" s="52">
        <v>372</v>
      </c>
      <c r="DV403" s="52">
        <v>360</v>
      </c>
      <c r="DW403" s="52">
        <v>507</v>
      </c>
      <c r="DX403" s="52">
        <v>467</v>
      </c>
      <c r="DY403" s="52">
        <v>473</v>
      </c>
      <c r="DZ403" s="52">
        <v>524</v>
      </c>
      <c r="EA403" s="52">
        <v>506</v>
      </c>
      <c r="EB403" s="52">
        <v>528</v>
      </c>
      <c r="EC403" s="52">
        <v>602</v>
      </c>
      <c r="ED403" s="52">
        <v>589</v>
      </c>
      <c r="EE403" s="52">
        <v>634</v>
      </c>
      <c r="EF403" s="52">
        <v>548</v>
      </c>
      <c r="EG403" s="52">
        <v>551</v>
      </c>
      <c r="EH403" s="52">
        <v>562</v>
      </c>
      <c r="EI403" s="52">
        <v>650</v>
      </c>
      <c r="EJ403" s="52">
        <v>639</v>
      </c>
      <c r="EK403" s="52">
        <v>633</v>
      </c>
      <c r="EL403" s="52">
        <v>685</v>
      </c>
      <c r="EM403" s="52">
        <v>676</v>
      </c>
      <c r="EN403" s="52">
        <v>628</v>
      </c>
      <c r="EO403" s="52">
        <v>569</v>
      </c>
      <c r="EP403" s="52">
        <v>519</v>
      </c>
      <c r="EQ403" s="52">
        <v>480</v>
      </c>
      <c r="ER403" s="52">
        <v>494</v>
      </c>
      <c r="ES403" s="52">
        <v>512</v>
      </c>
      <c r="ET403" s="52">
        <v>497</v>
      </c>
      <c r="EU403" s="52">
        <v>582</v>
      </c>
      <c r="EV403" s="52">
        <v>631</v>
      </c>
      <c r="EW403" s="52">
        <v>580</v>
      </c>
      <c r="EX403" s="52">
        <v>581</v>
      </c>
      <c r="EY403" s="52">
        <v>585</v>
      </c>
      <c r="EZ403" s="52">
        <v>601</v>
      </c>
      <c r="FA403" s="52">
        <v>566</v>
      </c>
      <c r="FB403" s="52">
        <v>547</v>
      </c>
      <c r="FC403" s="52">
        <v>603</v>
      </c>
      <c r="FD403" s="52">
        <v>549</v>
      </c>
      <c r="FE403" s="52">
        <v>518</v>
      </c>
      <c r="FF403" s="52">
        <v>528</v>
      </c>
      <c r="FG403" s="52">
        <v>511</v>
      </c>
      <c r="FH403" s="52">
        <v>540</v>
      </c>
      <c r="FI403" s="52">
        <v>518</v>
      </c>
      <c r="FJ403" s="52">
        <v>512</v>
      </c>
      <c r="FK403" s="52">
        <v>532</v>
      </c>
      <c r="FL403" s="52">
        <v>521</v>
      </c>
      <c r="FM403" s="52">
        <v>492</v>
      </c>
      <c r="FN403" s="52">
        <v>521</v>
      </c>
      <c r="FO403" s="52">
        <v>536</v>
      </c>
      <c r="FP403" s="52">
        <v>490</v>
      </c>
      <c r="FQ403" s="52">
        <v>500</v>
      </c>
      <c r="FR403" s="52">
        <v>418</v>
      </c>
      <c r="FS403" s="52">
        <v>520</v>
      </c>
      <c r="FT403" s="52">
        <v>472</v>
      </c>
      <c r="FU403" s="52">
        <v>477</v>
      </c>
      <c r="FV403" s="52">
        <v>403</v>
      </c>
      <c r="FW403" s="52">
        <v>372</v>
      </c>
      <c r="FX403" s="52">
        <v>361</v>
      </c>
      <c r="FY403" s="52">
        <v>304</v>
      </c>
      <c r="FZ403" s="52">
        <v>268</v>
      </c>
      <c r="GA403" s="52">
        <v>226</v>
      </c>
      <c r="GB403" s="52">
        <v>225</v>
      </c>
      <c r="GC403" s="52">
        <v>225</v>
      </c>
      <c r="GD403" s="52">
        <v>210</v>
      </c>
      <c r="GE403" s="52">
        <v>202</v>
      </c>
      <c r="GF403" s="52">
        <v>173</v>
      </c>
      <c r="GG403" s="52">
        <v>139</v>
      </c>
      <c r="GH403" s="52">
        <v>131</v>
      </c>
      <c r="GI403" s="52">
        <v>122</v>
      </c>
      <c r="GJ403" s="52">
        <v>107</v>
      </c>
      <c r="GK403" s="52">
        <v>138</v>
      </c>
      <c r="GL403" s="53">
        <v>453</v>
      </c>
    </row>
    <row r="404" spans="1:194" s="1" customFormat="1" hidden="1" x14ac:dyDescent="0.25">
      <c r="A404" s="31" t="s">
        <v>247</v>
      </c>
      <c r="B404" s="1" t="s">
        <v>635</v>
      </c>
      <c r="C404" s="30" t="str">
        <f t="shared" si="124"/>
        <v>LA England - Reigate and Banstead</v>
      </c>
      <c r="D404" s="51">
        <f t="shared" si="115"/>
        <v>55345</v>
      </c>
      <c r="E404" s="51">
        <f t="shared" si="116"/>
        <v>59513</v>
      </c>
      <c r="F404" s="52">
        <f t="shared" si="117"/>
        <v>149243</v>
      </c>
      <c r="G404" s="52">
        <f t="shared" si="118"/>
        <v>72837</v>
      </c>
      <c r="H404" s="53">
        <f t="shared" si="119"/>
        <v>76406</v>
      </c>
      <c r="I404" s="53">
        <f t="shared" si="120"/>
        <v>55345</v>
      </c>
      <c r="J404" s="53">
        <f t="shared" si="121"/>
        <v>59513</v>
      </c>
      <c r="K404" s="50">
        <f t="shared" si="122"/>
        <v>17492</v>
      </c>
      <c r="L404" s="51">
        <f t="shared" si="123"/>
        <v>16893</v>
      </c>
      <c r="M404" s="52">
        <v>842</v>
      </c>
      <c r="N404" s="52">
        <v>934</v>
      </c>
      <c r="O404" s="52">
        <v>949</v>
      </c>
      <c r="P404" s="52">
        <v>893</v>
      </c>
      <c r="Q404" s="52">
        <v>1003</v>
      </c>
      <c r="R404" s="52">
        <v>1018</v>
      </c>
      <c r="S404" s="52">
        <v>1023</v>
      </c>
      <c r="T404" s="52">
        <v>1051</v>
      </c>
      <c r="U404" s="52">
        <v>1077</v>
      </c>
      <c r="V404" s="52">
        <v>1019</v>
      </c>
      <c r="W404" s="52">
        <v>1049</v>
      </c>
      <c r="X404" s="52">
        <v>1040</v>
      </c>
      <c r="Y404" s="52">
        <v>1081</v>
      </c>
      <c r="Z404" s="52">
        <v>942</v>
      </c>
      <c r="AA404" s="52">
        <v>942</v>
      </c>
      <c r="AB404" s="52">
        <v>882</v>
      </c>
      <c r="AC404" s="52">
        <v>885</v>
      </c>
      <c r="AD404" s="52">
        <v>862</v>
      </c>
      <c r="AE404" s="52">
        <v>764</v>
      </c>
      <c r="AF404" s="52">
        <v>567</v>
      </c>
      <c r="AG404" s="52">
        <v>467</v>
      </c>
      <c r="AH404" s="52">
        <v>568</v>
      </c>
      <c r="AI404" s="52">
        <v>605</v>
      </c>
      <c r="AJ404" s="52">
        <v>791</v>
      </c>
      <c r="AK404" s="52">
        <v>781</v>
      </c>
      <c r="AL404" s="52">
        <v>733</v>
      </c>
      <c r="AM404" s="52">
        <v>783</v>
      </c>
      <c r="AN404" s="52">
        <v>753</v>
      </c>
      <c r="AO404" s="52">
        <v>783</v>
      </c>
      <c r="AP404" s="52">
        <v>773</v>
      </c>
      <c r="AQ404" s="52">
        <v>848</v>
      </c>
      <c r="AR404" s="52">
        <v>860</v>
      </c>
      <c r="AS404" s="52">
        <v>893</v>
      </c>
      <c r="AT404" s="52">
        <v>915</v>
      </c>
      <c r="AU404" s="52">
        <v>877</v>
      </c>
      <c r="AV404" s="52">
        <v>915</v>
      </c>
      <c r="AW404" s="52">
        <v>900</v>
      </c>
      <c r="AX404" s="52">
        <v>945</v>
      </c>
      <c r="AY404" s="52">
        <v>1052</v>
      </c>
      <c r="AZ404" s="52">
        <v>1107</v>
      </c>
      <c r="BA404" s="52">
        <v>1050</v>
      </c>
      <c r="BB404" s="52">
        <v>1125</v>
      </c>
      <c r="BC404" s="52">
        <v>1106</v>
      </c>
      <c r="BD404" s="52">
        <v>1042</v>
      </c>
      <c r="BE404" s="52">
        <v>1035</v>
      </c>
      <c r="BF404" s="52">
        <v>1055</v>
      </c>
      <c r="BG404" s="52">
        <v>1143</v>
      </c>
      <c r="BH404" s="52">
        <v>1083</v>
      </c>
      <c r="BI404" s="52">
        <v>1092</v>
      </c>
      <c r="BJ404" s="52">
        <v>1071</v>
      </c>
      <c r="BK404" s="52">
        <v>1050</v>
      </c>
      <c r="BL404" s="52">
        <v>1043</v>
      </c>
      <c r="BM404" s="52">
        <v>1066</v>
      </c>
      <c r="BN404" s="52">
        <v>1074</v>
      </c>
      <c r="BO404" s="52">
        <v>1185</v>
      </c>
      <c r="BP404" s="52">
        <v>1043</v>
      </c>
      <c r="BQ404" s="52">
        <v>1141</v>
      </c>
      <c r="BR404" s="52">
        <v>994</v>
      </c>
      <c r="BS404" s="52">
        <v>1016</v>
      </c>
      <c r="BT404" s="52">
        <v>983</v>
      </c>
      <c r="BU404" s="52">
        <v>917</v>
      </c>
      <c r="BV404" s="52">
        <v>812</v>
      </c>
      <c r="BW404" s="52">
        <v>824</v>
      </c>
      <c r="BX404" s="52">
        <v>776</v>
      </c>
      <c r="BY404" s="52">
        <v>710</v>
      </c>
      <c r="BZ404" s="52">
        <v>715</v>
      </c>
      <c r="CA404" s="52">
        <v>694</v>
      </c>
      <c r="CB404" s="52">
        <v>636</v>
      </c>
      <c r="CC404" s="52">
        <v>623</v>
      </c>
      <c r="CD404" s="52">
        <v>618</v>
      </c>
      <c r="CE404" s="52">
        <v>655</v>
      </c>
      <c r="CF404" s="52">
        <v>630</v>
      </c>
      <c r="CG404" s="52">
        <v>746</v>
      </c>
      <c r="CH404" s="52">
        <v>757</v>
      </c>
      <c r="CI404" s="52">
        <v>615</v>
      </c>
      <c r="CJ404" s="52">
        <v>520</v>
      </c>
      <c r="CK404" s="52">
        <v>524</v>
      </c>
      <c r="CL404" s="52">
        <v>483</v>
      </c>
      <c r="CM404" s="52">
        <v>442</v>
      </c>
      <c r="CN404" s="52">
        <v>353</v>
      </c>
      <c r="CO404" s="52">
        <v>355</v>
      </c>
      <c r="CP404" s="52">
        <v>359</v>
      </c>
      <c r="CQ404" s="52">
        <v>351</v>
      </c>
      <c r="CR404" s="52">
        <v>306</v>
      </c>
      <c r="CS404" s="52">
        <v>269</v>
      </c>
      <c r="CT404" s="52">
        <v>243</v>
      </c>
      <c r="CU404" s="52">
        <v>199</v>
      </c>
      <c r="CV404" s="52">
        <v>196</v>
      </c>
      <c r="CW404" s="52">
        <v>180</v>
      </c>
      <c r="CX404" s="52">
        <v>171</v>
      </c>
      <c r="CY404" s="52">
        <v>589</v>
      </c>
      <c r="CZ404" s="52">
        <v>825</v>
      </c>
      <c r="DA404" s="52">
        <v>910</v>
      </c>
      <c r="DB404" s="52">
        <v>915</v>
      </c>
      <c r="DC404" s="52">
        <v>956</v>
      </c>
      <c r="DD404" s="52">
        <v>934</v>
      </c>
      <c r="DE404" s="52">
        <v>1047</v>
      </c>
      <c r="DF404" s="52">
        <v>998</v>
      </c>
      <c r="DG404" s="52">
        <v>967</v>
      </c>
      <c r="DH404" s="52">
        <v>1038</v>
      </c>
      <c r="DI404" s="52">
        <v>1009</v>
      </c>
      <c r="DJ404" s="52">
        <v>1016</v>
      </c>
      <c r="DK404" s="52">
        <v>911</v>
      </c>
      <c r="DL404" s="52">
        <v>969</v>
      </c>
      <c r="DM404" s="52">
        <v>944</v>
      </c>
      <c r="DN404" s="52">
        <v>900</v>
      </c>
      <c r="DO404" s="52">
        <v>825</v>
      </c>
      <c r="DP404" s="52">
        <v>859</v>
      </c>
      <c r="DQ404" s="52">
        <v>870</v>
      </c>
      <c r="DR404" s="52">
        <v>793</v>
      </c>
      <c r="DS404" s="52">
        <v>480</v>
      </c>
      <c r="DT404" s="52">
        <v>438</v>
      </c>
      <c r="DU404" s="52">
        <v>563</v>
      </c>
      <c r="DV404" s="52">
        <v>673</v>
      </c>
      <c r="DW404" s="52">
        <v>759</v>
      </c>
      <c r="DX404" s="52">
        <v>766</v>
      </c>
      <c r="DY404" s="52">
        <v>730</v>
      </c>
      <c r="DZ404" s="52">
        <v>752</v>
      </c>
      <c r="EA404" s="52">
        <v>718</v>
      </c>
      <c r="EB404" s="52">
        <v>809</v>
      </c>
      <c r="EC404" s="52">
        <v>811</v>
      </c>
      <c r="ED404" s="52">
        <v>917</v>
      </c>
      <c r="EE404" s="52">
        <v>975</v>
      </c>
      <c r="EF404" s="52">
        <v>913</v>
      </c>
      <c r="EG404" s="52">
        <v>940</v>
      </c>
      <c r="EH404" s="52">
        <v>947</v>
      </c>
      <c r="EI404" s="52">
        <v>1100</v>
      </c>
      <c r="EJ404" s="52">
        <v>1037</v>
      </c>
      <c r="EK404" s="52">
        <v>1090</v>
      </c>
      <c r="EL404" s="52">
        <v>1180</v>
      </c>
      <c r="EM404" s="52">
        <v>1165</v>
      </c>
      <c r="EN404" s="52">
        <v>1144</v>
      </c>
      <c r="EO404" s="52">
        <v>1223</v>
      </c>
      <c r="EP404" s="52">
        <v>1122</v>
      </c>
      <c r="EQ404" s="52">
        <v>1097</v>
      </c>
      <c r="ER404" s="52">
        <v>1089</v>
      </c>
      <c r="ES404" s="52">
        <v>1108</v>
      </c>
      <c r="ET404" s="52">
        <v>1058</v>
      </c>
      <c r="EU404" s="52">
        <v>1033</v>
      </c>
      <c r="EV404" s="52">
        <v>1073</v>
      </c>
      <c r="EW404" s="52">
        <v>1152</v>
      </c>
      <c r="EX404" s="52">
        <v>1107</v>
      </c>
      <c r="EY404" s="52">
        <v>1053</v>
      </c>
      <c r="EZ404" s="52">
        <v>1084</v>
      </c>
      <c r="FA404" s="52">
        <v>1069</v>
      </c>
      <c r="FB404" s="52">
        <v>1134</v>
      </c>
      <c r="FC404" s="52">
        <v>1125</v>
      </c>
      <c r="FD404" s="52">
        <v>1130</v>
      </c>
      <c r="FE404" s="52">
        <v>1018</v>
      </c>
      <c r="FF404" s="52">
        <v>1018</v>
      </c>
      <c r="FG404" s="52">
        <v>916</v>
      </c>
      <c r="FH404" s="52">
        <v>874</v>
      </c>
      <c r="FI404" s="52">
        <v>886</v>
      </c>
      <c r="FJ404" s="52">
        <v>858</v>
      </c>
      <c r="FK404" s="52">
        <v>797</v>
      </c>
      <c r="FL404" s="52">
        <v>722</v>
      </c>
      <c r="FM404" s="52">
        <v>720</v>
      </c>
      <c r="FN404" s="52">
        <v>694</v>
      </c>
      <c r="FO404" s="52">
        <v>695</v>
      </c>
      <c r="FP404" s="52">
        <v>734</v>
      </c>
      <c r="FQ404" s="52">
        <v>753</v>
      </c>
      <c r="FR404" s="52">
        <v>726</v>
      </c>
      <c r="FS404" s="52">
        <v>761</v>
      </c>
      <c r="FT404" s="52">
        <v>796</v>
      </c>
      <c r="FU404" s="52">
        <v>867</v>
      </c>
      <c r="FV404" s="52">
        <v>638</v>
      </c>
      <c r="FW404" s="52">
        <v>648</v>
      </c>
      <c r="FX404" s="52">
        <v>608</v>
      </c>
      <c r="FY404" s="52">
        <v>563</v>
      </c>
      <c r="FZ404" s="52">
        <v>485</v>
      </c>
      <c r="GA404" s="52">
        <v>436</v>
      </c>
      <c r="GB404" s="52">
        <v>465</v>
      </c>
      <c r="GC404" s="52">
        <v>454</v>
      </c>
      <c r="GD404" s="52">
        <v>422</v>
      </c>
      <c r="GE404" s="52">
        <v>396</v>
      </c>
      <c r="GF404" s="52">
        <v>372</v>
      </c>
      <c r="GG404" s="52">
        <v>361</v>
      </c>
      <c r="GH404" s="52">
        <v>340</v>
      </c>
      <c r="GI404" s="52">
        <v>337</v>
      </c>
      <c r="GJ404" s="52">
        <v>335</v>
      </c>
      <c r="GK404" s="52">
        <v>252</v>
      </c>
      <c r="GL404" s="53">
        <v>1209</v>
      </c>
    </row>
    <row r="405" spans="1:194" s="1" customFormat="1" hidden="1" x14ac:dyDescent="0.25">
      <c r="A405" s="31" t="s">
        <v>247</v>
      </c>
      <c r="B405" s="1" t="s">
        <v>636</v>
      </c>
      <c r="C405" s="30" t="str">
        <f t="shared" si="124"/>
        <v>LA England - Ribble Valley</v>
      </c>
      <c r="D405" s="51">
        <f t="shared" si="115"/>
        <v>24297</v>
      </c>
      <c r="E405" s="51">
        <f t="shared" si="116"/>
        <v>25760</v>
      </c>
      <c r="F405" s="52">
        <f t="shared" si="117"/>
        <v>62026</v>
      </c>
      <c r="G405" s="52">
        <f t="shared" si="118"/>
        <v>30467</v>
      </c>
      <c r="H405" s="53">
        <f t="shared" si="119"/>
        <v>31559</v>
      </c>
      <c r="I405" s="53">
        <f t="shared" si="120"/>
        <v>24297</v>
      </c>
      <c r="J405" s="53">
        <f t="shared" si="121"/>
        <v>25760</v>
      </c>
      <c r="K405" s="50">
        <f t="shared" si="122"/>
        <v>6170</v>
      </c>
      <c r="L405" s="51">
        <f t="shared" si="123"/>
        <v>5799</v>
      </c>
      <c r="M405" s="52">
        <v>255</v>
      </c>
      <c r="N405" s="52">
        <v>228</v>
      </c>
      <c r="O405" s="52">
        <v>300</v>
      </c>
      <c r="P405" s="52">
        <v>292</v>
      </c>
      <c r="Q405" s="52">
        <v>285</v>
      </c>
      <c r="R405" s="52">
        <v>307</v>
      </c>
      <c r="S405" s="52">
        <v>296</v>
      </c>
      <c r="T405" s="52">
        <v>321</v>
      </c>
      <c r="U405" s="52">
        <v>359</v>
      </c>
      <c r="V405" s="52">
        <v>358</v>
      </c>
      <c r="W405" s="52">
        <v>355</v>
      </c>
      <c r="X405" s="52">
        <v>427</v>
      </c>
      <c r="Y405" s="52">
        <v>405</v>
      </c>
      <c r="Z405" s="52">
        <v>388</v>
      </c>
      <c r="AA405" s="52">
        <v>415</v>
      </c>
      <c r="AB405" s="52">
        <v>364</v>
      </c>
      <c r="AC405" s="52">
        <v>423</v>
      </c>
      <c r="AD405" s="52">
        <v>392</v>
      </c>
      <c r="AE405" s="52">
        <v>334</v>
      </c>
      <c r="AF405" s="52">
        <v>286</v>
      </c>
      <c r="AG405" s="52">
        <v>299</v>
      </c>
      <c r="AH405" s="52">
        <v>258</v>
      </c>
      <c r="AI405" s="52">
        <v>301</v>
      </c>
      <c r="AJ405" s="52">
        <v>366</v>
      </c>
      <c r="AK405" s="52">
        <v>334</v>
      </c>
      <c r="AL405" s="52">
        <v>323</v>
      </c>
      <c r="AM405" s="52">
        <v>306</v>
      </c>
      <c r="AN405" s="52">
        <v>291</v>
      </c>
      <c r="AO405" s="52">
        <v>297</v>
      </c>
      <c r="AP405" s="52">
        <v>338</v>
      </c>
      <c r="AQ405" s="52">
        <v>309</v>
      </c>
      <c r="AR405" s="52">
        <v>298</v>
      </c>
      <c r="AS405" s="52">
        <v>322</v>
      </c>
      <c r="AT405" s="52">
        <v>295</v>
      </c>
      <c r="AU405" s="52">
        <v>285</v>
      </c>
      <c r="AV405" s="52">
        <v>292</v>
      </c>
      <c r="AW405" s="52">
        <v>274</v>
      </c>
      <c r="AX405" s="52">
        <v>289</v>
      </c>
      <c r="AY405" s="52">
        <v>293</v>
      </c>
      <c r="AZ405" s="52">
        <v>265</v>
      </c>
      <c r="BA405" s="52">
        <v>327</v>
      </c>
      <c r="BB405" s="52">
        <v>311</v>
      </c>
      <c r="BC405" s="52">
        <v>287</v>
      </c>
      <c r="BD405" s="52">
        <v>315</v>
      </c>
      <c r="BE405" s="52">
        <v>303</v>
      </c>
      <c r="BF405" s="52">
        <v>332</v>
      </c>
      <c r="BG405" s="52">
        <v>395</v>
      </c>
      <c r="BH405" s="52">
        <v>408</v>
      </c>
      <c r="BI405" s="52">
        <v>459</v>
      </c>
      <c r="BJ405" s="52">
        <v>466</v>
      </c>
      <c r="BK405" s="52">
        <v>461</v>
      </c>
      <c r="BL405" s="52">
        <v>481</v>
      </c>
      <c r="BM405" s="52">
        <v>525</v>
      </c>
      <c r="BN405" s="52">
        <v>482</v>
      </c>
      <c r="BO405" s="52">
        <v>474</v>
      </c>
      <c r="BP405" s="52">
        <v>555</v>
      </c>
      <c r="BQ405" s="52">
        <v>513</v>
      </c>
      <c r="BR405" s="52">
        <v>536</v>
      </c>
      <c r="BS405" s="52">
        <v>517</v>
      </c>
      <c r="BT405" s="52">
        <v>491</v>
      </c>
      <c r="BU405" s="52">
        <v>445</v>
      </c>
      <c r="BV405" s="52">
        <v>451</v>
      </c>
      <c r="BW405" s="52">
        <v>438</v>
      </c>
      <c r="BX405" s="52">
        <v>469</v>
      </c>
      <c r="BY405" s="52">
        <v>401</v>
      </c>
      <c r="BZ405" s="52">
        <v>343</v>
      </c>
      <c r="CA405" s="52">
        <v>408</v>
      </c>
      <c r="CB405" s="52">
        <v>402</v>
      </c>
      <c r="CC405" s="52">
        <v>375</v>
      </c>
      <c r="CD405" s="52">
        <v>296</v>
      </c>
      <c r="CE405" s="52">
        <v>379</v>
      </c>
      <c r="CF405" s="52">
        <v>400</v>
      </c>
      <c r="CG405" s="52">
        <v>426</v>
      </c>
      <c r="CH405" s="52">
        <v>413</v>
      </c>
      <c r="CI405" s="52">
        <v>374</v>
      </c>
      <c r="CJ405" s="52">
        <v>341</v>
      </c>
      <c r="CK405" s="52">
        <v>282</v>
      </c>
      <c r="CL405" s="52">
        <v>276</v>
      </c>
      <c r="CM405" s="52">
        <v>214</v>
      </c>
      <c r="CN405" s="52">
        <v>242</v>
      </c>
      <c r="CO405" s="52">
        <v>212</v>
      </c>
      <c r="CP405" s="52">
        <v>171</v>
      </c>
      <c r="CQ405" s="52">
        <v>171</v>
      </c>
      <c r="CR405" s="52">
        <v>155</v>
      </c>
      <c r="CS405" s="52">
        <v>157</v>
      </c>
      <c r="CT405" s="52">
        <v>144</v>
      </c>
      <c r="CU405" s="52">
        <v>133</v>
      </c>
      <c r="CV405" s="52">
        <v>82</v>
      </c>
      <c r="CW405" s="52">
        <v>88</v>
      </c>
      <c r="CX405" s="52">
        <v>66</v>
      </c>
      <c r="CY405" s="52">
        <v>250</v>
      </c>
      <c r="CZ405" s="52">
        <v>257</v>
      </c>
      <c r="DA405" s="52">
        <v>228</v>
      </c>
      <c r="DB405" s="52">
        <v>239</v>
      </c>
      <c r="DC405" s="52">
        <v>254</v>
      </c>
      <c r="DD405" s="52">
        <v>263</v>
      </c>
      <c r="DE405" s="52">
        <v>283</v>
      </c>
      <c r="DF405" s="52">
        <v>301</v>
      </c>
      <c r="DG405" s="52">
        <v>320</v>
      </c>
      <c r="DH405" s="52">
        <v>336</v>
      </c>
      <c r="DI405" s="52">
        <v>342</v>
      </c>
      <c r="DJ405" s="52">
        <v>373</v>
      </c>
      <c r="DK405" s="52">
        <v>377</v>
      </c>
      <c r="DL405" s="52">
        <v>353</v>
      </c>
      <c r="DM405" s="52">
        <v>395</v>
      </c>
      <c r="DN405" s="52">
        <v>376</v>
      </c>
      <c r="DO405" s="52">
        <v>367</v>
      </c>
      <c r="DP405" s="52">
        <v>353</v>
      </c>
      <c r="DQ405" s="52">
        <v>382</v>
      </c>
      <c r="DR405" s="52">
        <v>331</v>
      </c>
      <c r="DS405" s="52">
        <v>247</v>
      </c>
      <c r="DT405" s="52">
        <v>216</v>
      </c>
      <c r="DU405" s="52">
        <v>250</v>
      </c>
      <c r="DV405" s="52">
        <v>287</v>
      </c>
      <c r="DW405" s="52">
        <v>308</v>
      </c>
      <c r="DX405" s="52">
        <v>287</v>
      </c>
      <c r="DY405" s="52">
        <v>269</v>
      </c>
      <c r="DZ405" s="52">
        <v>261</v>
      </c>
      <c r="EA405" s="52">
        <v>254</v>
      </c>
      <c r="EB405" s="52">
        <v>294</v>
      </c>
      <c r="EC405" s="52">
        <v>305</v>
      </c>
      <c r="ED405" s="52">
        <v>341</v>
      </c>
      <c r="EE405" s="52">
        <v>326</v>
      </c>
      <c r="EF405" s="52">
        <v>310</v>
      </c>
      <c r="EG405" s="52">
        <v>279</v>
      </c>
      <c r="EH405" s="52">
        <v>323</v>
      </c>
      <c r="EI405" s="52">
        <v>320</v>
      </c>
      <c r="EJ405" s="52">
        <v>287</v>
      </c>
      <c r="EK405" s="52">
        <v>311</v>
      </c>
      <c r="EL405" s="52">
        <v>352</v>
      </c>
      <c r="EM405" s="52">
        <v>340</v>
      </c>
      <c r="EN405" s="52">
        <v>372</v>
      </c>
      <c r="EO405" s="52">
        <v>356</v>
      </c>
      <c r="EP405" s="52">
        <v>317</v>
      </c>
      <c r="EQ405" s="52">
        <v>363</v>
      </c>
      <c r="ER405" s="52">
        <v>373</v>
      </c>
      <c r="ES405" s="52">
        <v>371</v>
      </c>
      <c r="ET405" s="52">
        <v>375</v>
      </c>
      <c r="EU405" s="52">
        <v>468</v>
      </c>
      <c r="EV405" s="52">
        <v>470</v>
      </c>
      <c r="EW405" s="52">
        <v>504</v>
      </c>
      <c r="EX405" s="52">
        <v>542</v>
      </c>
      <c r="EY405" s="52">
        <v>501</v>
      </c>
      <c r="EZ405" s="52">
        <v>540</v>
      </c>
      <c r="FA405" s="52">
        <v>508</v>
      </c>
      <c r="FB405" s="52">
        <v>479</v>
      </c>
      <c r="FC405" s="52">
        <v>550</v>
      </c>
      <c r="FD405" s="52">
        <v>551</v>
      </c>
      <c r="FE405" s="52">
        <v>474</v>
      </c>
      <c r="FF405" s="52">
        <v>529</v>
      </c>
      <c r="FG405" s="52">
        <v>481</v>
      </c>
      <c r="FH405" s="52">
        <v>462</v>
      </c>
      <c r="FI405" s="52">
        <v>455</v>
      </c>
      <c r="FJ405" s="52">
        <v>468</v>
      </c>
      <c r="FK405" s="52">
        <v>434</v>
      </c>
      <c r="FL405" s="52">
        <v>407</v>
      </c>
      <c r="FM405" s="52">
        <v>439</v>
      </c>
      <c r="FN405" s="52">
        <v>365</v>
      </c>
      <c r="FO405" s="52">
        <v>366</v>
      </c>
      <c r="FP405" s="52">
        <v>368</v>
      </c>
      <c r="FQ405" s="52">
        <v>392</v>
      </c>
      <c r="FR405" s="52">
        <v>388</v>
      </c>
      <c r="FS405" s="52">
        <v>420</v>
      </c>
      <c r="FT405" s="52">
        <v>437</v>
      </c>
      <c r="FU405" s="52">
        <v>480</v>
      </c>
      <c r="FV405" s="52">
        <v>384</v>
      </c>
      <c r="FW405" s="52">
        <v>357</v>
      </c>
      <c r="FX405" s="52">
        <v>339</v>
      </c>
      <c r="FY405" s="52">
        <v>291</v>
      </c>
      <c r="FZ405" s="52">
        <v>282</v>
      </c>
      <c r="GA405" s="52">
        <v>257</v>
      </c>
      <c r="GB405" s="52">
        <v>236</v>
      </c>
      <c r="GC405" s="52">
        <v>251</v>
      </c>
      <c r="GD405" s="52">
        <v>211</v>
      </c>
      <c r="GE405" s="52">
        <v>211</v>
      </c>
      <c r="GF405" s="52">
        <v>219</v>
      </c>
      <c r="GG405" s="52">
        <v>158</v>
      </c>
      <c r="GH405" s="52">
        <v>141</v>
      </c>
      <c r="GI405" s="52">
        <v>150</v>
      </c>
      <c r="GJ405" s="52">
        <v>141</v>
      </c>
      <c r="GK405" s="52">
        <v>109</v>
      </c>
      <c r="GL405" s="53">
        <v>520</v>
      </c>
    </row>
    <row r="406" spans="1:194" s="1" customFormat="1" hidden="1" x14ac:dyDescent="0.25">
      <c r="A406" s="31" t="s">
        <v>247</v>
      </c>
      <c r="B406" s="1" t="s">
        <v>637</v>
      </c>
      <c r="C406" s="30" t="str">
        <f t="shared" si="124"/>
        <v>LA England - Richmond upon Thames</v>
      </c>
      <c r="D406" s="51">
        <f t="shared" si="115"/>
        <v>73143</v>
      </c>
      <c r="E406" s="51">
        <f t="shared" si="116"/>
        <v>79208</v>
      </c>
      <c r="F406" s="52">
        <f t="shared" si="117"/>
        <v>198141</v>
      </c>
      <c r="G406" s="52">
        <f t="shared" si="118"/>
        <v>96503</v>
      </c>
      <c r="H406" s="53">
        <f t="shared" si="119"/>
        <v>101638</v>
      </c>
      <c r="I406" s="53">
        <f t="shared" si="120"/>
        <v>73143</v>
      </c>
      <c r="J406" s="53">
        <f t="shared" si="121"/>
        <v>79208</v>
      </c>
      <c r="K406" s="50">
        <f t="shared" si="122"/>
        <v>23360</v>
      </c>
      <c r="L406" s="51">
        <f t="shared" si="123"/>
        <v>22430</v>
      </c>
      <c r="M406" s="52">
        <v>1047</v>
      </c>
      <c r="N406" s="52">
        <v>1199</v>
      </c>
      <c r="O406" s="52">
        <v>1214</v>
      </c>
      <c r="P406" s="52">
        <v>1281</v>
      </c>
      <c r="Q406" s="52">
        <v>1351</v>
      </c>
      <c r="R406" s="52">
        <v>1325</v>
      </c>
      <c r="S406" s="52">
        <v>1323</v>
      </c>
      <c r="T406" s="52">
        <v>1377</v>
      </c>
      <c r="U406" s="52">
        <v>1468</v>
      </c>
      <c r="V406" s="52">
        <v>1456</v>
      </c>
      <c r="W406" s="52">
        <v>1514</v>
      </c>
      <c r="X406" s="52">
        <v>1501</v>
      </c>
      <c r="Y406" s="52">
        <v>1388</v>
      </c>
      <c r="Z406" s="52">
        <v>1314</v>
      </c>
      <c r="AA406" s="52">
        <v>1206</v>
      </c>
      <c r="AB406" s="52">
        <v>1161</v>
      </c>
      <c r="AC406" s="52">
        <v>1150</v>
      </c>
      <c r="AD406" s="52">
        <v>1085</v>
      </c>
      <c r="AE406" s="52">
        <v>1042</v>
      </c>
      <c r="AF406" s="52">
        <v>704</v>
      </c>
      <c r="AG406" s="52">
        <v>647</v>
      </c>
      <c r="AH406" s="52">
        <v>756</v>
      </c>
      <c r="AI406" s="52">
        <v>800</v>
      </c>
      <c r="AJ406" s="52">
        <v>883</v>
      </c>
      <c r="AK406" s="52">
        <v>989</v>
      </c>
      <c r="AL406" s="52">
        <v>981</v>
      </c>
      <c r="AM406" s="52">
        <v>954</v>
      </c>
      <c r="AN406" s="52">
        <v>925</v>
      </c>
      <c r="AO406" s="52">
        <v>866</v>
      </c>
      <c r="AP406" s="52">
        <v>964</v>
      </c>
      <c r="AQ406" s="52">
        <v>945</v>
      </c>
      <c r="AR406" s="52">
        <v>1037</v>
      </c>
      <c r="AS406" s="52">
        <v>1270</v>
      </c>
      <c r="AT406" s="52">
        <v>998</v>
      </c>
      <c r="AU406" s="52">
        <v>1214</v>
      </c>
      <c r="AV406" s="52">
        <v>1300</v>
      </c>
      <c r="AW406" s="52">
        <v>1330</v>
      </c>
      <c r="AX406" s="52">
        <v>1565</v>
      </c>
      <c r="AY406" s="52">
        <v>1540</v>
      </c>
      <c r="AZ406" s="52">
        <v>1429</v>
      </c>
      <c r="BA406" s="52">
        <v>1605</v>
      </c>
      <c r="BB406" s="52">
        <v>1619</v>
      </c>
      <c r="BC406" s="52">
        <v>1635</v>
      </c>
      <c r="BD406" s="52">
        <v>1755</v>
      </c>
      <c r="BE406" s="52">
        <v>1654</v>
      </c>
      <c r="BF406" s="52">
        <v>1712</v>
      </c>
      <c r="BG406" s="52">
        <v>1698</v>
      </c>
      <c r="BH406" s="52">
        <v>1648</v>
      </c>
      <c r="BI406" s="52">
        <v>1750</v>
      </c>
      <c r="BJ406" s="52">
        <v>1639</v>
      </c>
      <c r="BK406" s="52">
        <v>1397</v>
      </c>
      <c r="BL406" s="52">
        <v>1484</v>
      </c>
      <c r="BM406" s="52">
        <v>1527</v>
      </c>
      <c r="BN406" s="52">
        <v>1405</v>
      </c>
      <c r="BO406" s="52">
        <v>1480</v>
      </c>
      <c r="BP406" s="52">
        <v>1377</v>
      </c>
      <c r="BQ406" s="52">
        <v>1424</v>
      </c>
      <c r="BR406" s="52">
        <v>1293</v>
      </c>
      <c r="BS406" s="52">
        <v>1284</v>
      </c>
      <c r="BT406" s="52">
        <v>1205</v>
      </c>
      <c r="BU406" s="52">
        <v>1120</v>
      </c>
      <c r="BV406" s="52">
        <v>1031</v>
      </c>
      <c r="BW406" s="52">
        <v>1018</v>
      </c>
      <c r="BX406" s="52">
        <v>1012</v>
      </c>
      <c r="BY406" s="52">
        <v>924</v>
      </c>
      <c r="BZ406" s="52">
        <v>855</v>
      </c>
      <c r="CA406" s="52">
        <v>849</v>
      </c>
      <c r="CB406" s="52">
        <v>800</v>
      </c>
      <c r="CC406" s="52">
        <v>823</v>
      </c>
      <c r="CD406" s="52">
        <v>833</v>
      </c>
      <c r="CE406" s="52">
        <v>864</v>
      </c>
      <c r="CF406" s="52">
        <v>779</v>
      </c>
      <c r="CG406" s="52">
        <v>830</v>
      </c>
      <c r="CH406" s="52">
        <v>874</v>
      </c>
      <c r="CI406" s="52">
        <v>717</v>
      </c>
      <c r="CJ406" s="52">
        <v>640</v>
      </c>
      <c r="CK406" s="52">
        <v>691</v>
      </c>
      <c r="CL406" s="52">
        <v>516</v>
      </c>
      <c r="CM406" s="52">
        <v>437</v>
      </c>
      <c r="CN406" s="52">
        <v>428</v>
      </c>
      <c r="CO406" s="52">
        <v>411</v>
      </c>
      <c r="CP406" s="52">
        <v>398</v>
      </c>
      <c r="CQ406" s="52">
        <v>369</v>
      </c>
      <c r="CR406" s="52">
        <v>302</v>
      </c>
      <c r="CS406" s="52">
        <v>297</v>
      </c>
      <c r="CT406" s="52">
        <v>264</v>
      </c>
      <c r="CU406" s="52">
        <v>221</v>
      </c>
      <c r="CV406" s="52">
        <v>215</v>
      </c>
      <c r="CW406" s="52">
        <v>164</v>
      </c>
      <c r="CX406" s="52">
        <v>167</v>
      </c>
      <c r="CY406" s="52">
        <v>564</v>
      </c>
      <c r="CZ406" s="52">
        <v>1023</v>
      </c>
      <c r="DA406" s="52">
        <v>1055</v>
      </c>
      <c r="DB406" s="52">
        <v>1179</v>
      </c>
      <c r="DC406" s="52">
        <v>1185</v>
      </c>
      <c r="DD406" s="52">
        <v>1266</v>
      </c>
      <c r="DE406" s="52">
        <v>1329</v>
      </c>
      <c r="DF406" s="52">
        <v>1259</v>
      </c>
      <c r="DG406" s="52">
        <v>1415</v>
      </c>
      <c r="DH406" s="52">
        <v>1388</v>
      </c>
      <c r="DI406" s="52">
        <v>1396</v>
      </c>
      <c r="DJ406" s="52">
        <v>1430</v>
      </c>
      <c r="DK406" s="52">
        <v>1320</v>
      </c>
      <c r="DL406" s="52">
        <v>1389</v>
      </c>
      <c r="DM406" s="52">
        <v>1241</v>
      </c>
      <c r="DN406" s="52">
        <v>1214</v>
      </c>
      <c r="DO406" s="52">
        <v>1132</v>
      </c>
      <c r="DP406" s="52">
        <v>1061</v>
      </c>
      <c r="DQ406" s="52">
        <v>1148</v>
      </c>
      <c r="DR406" s="52">
        <v>926</v>
      </c>
      <c r="DS406" s="52">
        <v>727</v>
      </c>
      <c r="DT406" s="52">
        <v>597</v>
      </c>
      <c r="DU406" s="52">
        <v>660</v>
      </c>
      <c r="DV406" s="52">
        <v>834</v>
      </c>
      <c r="DW406" s="52">
        <v>905</v>
      </c>
      <c r="DX406" s="52">
        <v>972</v>
      </c>
      <c r="DY406" s="52">
        <v>891</v>
      </c>
      <c r="DZ406" s="52">
        <v>840</v>
      </c>
      <c r="EA406" s="52">
        <v>980</v>
      </c>
      <c r="EB406" s="52">
        <v>1067</v>
      </c>
      <c r="EC406" s="52">
        <v>1000</v>
      </c>
      <c r="ED406" s="52">
        <v>1158</v>
      </c>
      <c r="EE406" s="52">
        <v>1082</v>
      </c>
      <c r="EF406" s="52">
        <v>1297</v>
      </c>
      <c r="EG406" s="52">
        <v>1399</v>
      </c>
      <c r="EH406" s="52">
        <v>1309</v>
      </c>
      <c r="EI406" s="52">
        <v>1406</v>
      </c>
      <c r="EJ406" s="52">
        <v>1501</v>
      </c>
      <c r="EK406" s="52">
        <v>1705</v>
      </c>
      <c r="EL406" s="52">
        <v>1756</v>
      </c>
      <c r="EM406" s="52">
        <v>1673</v>
      </c>
      <c r="EN406" s="52">
        <v>1880</v>
      </c>
      <c r="EO406" s="52">
        <v>1827</v>
      </c>
      <c r="EP406" s="52">
        <v>1651</v>
      </c>
      <c r="EQ406" s="52">
        <v>1708</v>
      </c>
      <c r="ER406" s="52">
        <v>1628</v>
      </c>
      <c r="ES406" s="52">
        <v>1721</v>
      </c>
      <c r="ET406" s="52">
        <v>1749</v>
      </c>
      <c r="EU406" s="52">
        <v>1796</v>
      </c>
      <c r="EV406" s="52">
        <v>1665</v>
      </c>
      <c r="EW406" s="52">
        <v>1645</v>
      </c>
      <c r="EX406" s="52">
        <v>1543</v>
      </c>
      <c r="EY406" s="52">
        <v>1468</v>
      </c>
      <c r="EZ406" s="52">
        <v>1491</v>
      </c>
      <c r="FA406" s="52">
        <v>1562</v>
      </c>
      <c r="FB406" s="52">
        <v>1442</v>
      </c>
      <c r="FC406" s="52">
        <v>1472</v>
      </c>
      <c r="FD406" s="52">
        <v>1424</v>
      </c>
      <c r="FE406" s="52">
        <v>1352</v>
      </c>
      <c r="FF406" s="52">
        <v>1285</v>
      </c>
      <c r="FG406" s="52">
        <v>1262</v>
      </c>
      <c r="FH406" s="52">
        <v>1130</v>
      </c>
      <c r="FI406" s="52">
        <v>1103</v>
      </c>
      <c r="FJ406" s="52">
        <v>1049</v>
      </c>
      <c r="FK406" s="52">
        <v>1071</v>
      </c>
      <c r="FL406" s="52">
        <v>925</v>
      </c>
      <c r="FM406" s="52">
        <v>967</v>
      </c>
      <c r="FN406" s="52">
        <v>950</v>
      </c>
      <c r="FO406" s="52">
        <v>892</v>
      </c>
      <c r="FP406" s="52">
        <v>894</v>
      </c>
      <c r="FQ406" s="52">
        <v>901</v>
      </c>
      <c r="FR406" s="52">
        <v>870</v>
      </c>
      <c r="FS406" s="52">
        <v>965</v>
      </c>
      <c r="FT406" s="52">
        <v>1006</v>
      </c>
      <c r="FU406" s="52">
        <v>1031</v>
      </c>
      <c r="FV406" s="52">
        <v>764</v>
      </c>
      <c r="FW406" s="52">
        <v>717</v>
      </c>
      <c r="FX406" s="52">
        <v>764</v>
      </c>
      <c r="FY406" s="52">
        <v>654</v>
      </c>
      <c r="FZ406" s="52">
        <v>572</v>
      </c>
      <c r="GA406" s="52">
        <v>509</v>
      </c>
      <c r="GB406" s="52">
        <v>538</v>
      </c>
      <c r="GC406" s="52">
        <v>547</v>
      </c>
      <c r="GD406" s="52">
        <v>470</v>
      </c>
      <c r="GE406" s="52">
        <v>395</v>
      </c>
      <c r="GF406" s="52">
        <v>430</v>
      </c>
      <c r="GG406" s="52">
        <v>375</v>
      </c>
      <c r="GH406" s="52">
        <v>320</v>
      </c>
      <c r="GI406" s="52">
        <v>268</v>
      </c>
      <c r="GJ406" s="52">
        <v>307</v>
      </c>
      <c r="GK406" s="52">
        <v>233</v>
      </c>
      <c r="GL406" s="53">
        <v>1335</v>
      </c>
    </row>
    <row r="407" spans="1:194" s="1" customFormat="1" hidden="1" x14ac:dyDescent="0.25">
      <c r="A407" s="31" t="s">
        <v>247</v>
      </c>
      <c r="B407" s="1" t="s">
        <v>638</v>
      </c>
      <c r="C407" s="30" t="str">
        <f t="shared" si="124"/>
        <v>LA England - Richmondshire</v>
      </c>
      <c r="D407" s="51">
        <f t="shared" si="115"/>
        <v>23614</v>
      </c>
      <c r="E407" s="51">
        <f t="shared" si="116"/>
        <v>20298</v>
      </c>
      <c r="F407" s="52">
        <f t="shared" si="117"/>
        <v>53732</v>
      </c>
      <c r="G407" s="52">
        <f t="shared" si="118"/>
        <v>28764</v>
      </c>
      <c r="H407" s="53">
        <f t="shared" si="119"/>
        <v>24968</v>
      </c>
      <c r="I407" s="53">
        <f t="shared" si="120"/>
        <v>23614</v>
      </c>
      <c r="J407" s="53">
        <f t="shared" si="121"/>
        <v>20298</v>
      </c>
      <c r="K407" s="50">
        <f t="shared" si="122"/>
        <v>5150</v>
      </c>
      <c r="L407" s="51">
        <f t="shared" si="123"/>
        <v>4670</v>
      </c>
      <c r="M407" s="52">
        <v>197</v>
      </c>
      <c r="N407" s="52">
        <v>263</v>
      </c>
      <c r="O407" s="52">
        <v>268</v>
      </c>
      <c r="P407" s="52">
        <v>277</v>
      </c>
      <c r="Q407" s="52">
        <v>263</v>
      </c>
      <c r="R407" s="52">
        <v>333</v>
      </c>
      <c r="S407" s="52">
        <v>313</v>
      </c>
      <c r="T407" s="52">
        <v>281</v>
      </c>
      <c r="U407" s="52">
        <v>272</v>
      </c>
      <c r="V407" s="52">
        <v>318</v>
      </c>
      <c r="W407" s="52">
        <v>347</v>
      </c>
      <c r="X407" s="52">
        <v>293</v>
      </c>
      <c r="Y407" s="52">
        <v>298</v>
      </c>
      <c r="Z407" s="52">
        <v>321</v>
      </c>
      <c r="AA407" s="52">
        <v>232</v>
      </c>
      <c r="AB407" s="52">
        <v>274</v>
      </c>
      <c r="AC407" s="52">
        <v>287</v>
      </c>
      <c r="AD407" s="52">
        <v>313</v>
      </c>
      <c r="AE407" s="52">
        <v>491</v>
      </c>
      <c r="AF407" s="52">
        <v>536</v>
      </c>
      <c r="AG407" s="52">
        <v>430</v>
      </c>
      <c r="AH407" s="52">
        <v>341</v>
      </c>
      <c r="AI407" s="52">
        <v>310</v>
      </c>
      <c r="AJ407" s="52">
        <v>313</v>
      </c>
      <c r="AK407" s="52">
        <v>239</v>
      </c>
      <c r="AL407" s="52">
        <v>249</v>
      </c>
      <c r="AM407" s="52">
        <v>327</v>
      </c>
      <c r="AN407" s="52">
        <v>390</v>
      </c>
      <c r="AO407" s="52">
        <v>540</v>
      </c>
      <c r="AP407" s="52">
        <v>592</v>
      </c>
      <c r="AQ407" s="52">
        <v>571</v>
      </c>
      <c r="AR407" s="52">
        <v>482</v>
      </c>
      <c r="AS407" s="52">
        <v>517</v>
      </c>
      <c r="AT407" s="52">
        <v>500</v>
      </c>
      <c r="AU407" s="52">
        <v>461</v>
      </c>
      <c r="AV407" s="52">
        <v>397</v>
      </c>
      <c r="AW407" s="52">
        <v>349</v>
      </c>
      <c r="AX407" s="52">
        <v>312</v>
      </c>
      <c r="AY407" s="52">
        <v>390</v>
      </c>
      <c r="AZ407" s="52">
        <v>327</v>
      </c>
      <c r="BA407" s="52">
        <v>378</v>
      </c>
      <c r="BB407" s="52">
        <v>291</v>
      </c>
      <c r="BC407" s="52">
        <v>290</v>
      </c>
      <c r="BD407" s="52">
        <v>272</v>
      </c>
      <c r="BE407" s="52">
        <v>265</v>
      </c>
      <c r="BF407" s="52">
        <v>261</v>
      </c>
      <c r="BG407" s="52">
        <v>295</v>
      </c>
      <c r="BH407" s="52">
        <v>367</v>
      </c>
      <c r="BI407" s="52">
        <v>371</v>
      </c>
      <c r="BJ407" s="52">
        <v>419</v>
      </c>
      <c r="BK407" s="52">
        <v>384</v>
      </c>
      <c r="BL407" s="52">
        <v>364</v>
      </c>
      <c r="BM407" s="52">
        <v>381</v>
      </c>
      <c r="BN407" s="52">
        <v>434</v>
      </c>
      <c r="BO407" s="52">
        <v>384</v>
      </c>
      <c r="BP407" s="52">
        <v>420</v>
      </c>
      <c r="BQ407" s="52">
        <v>385</v>
      </c>
      <c r="BR407" s="52">
        <v>383</v>
      </c>
      <c r="BS407" s="52">
        <v>439</v>
      </c>
      <c r="BT407" s="52">
        <v>428</v>
      </c>
      <c r="BU407" s="52">
        <v>375</v>
      </c>
      <c r="BV407" s="52">
        <v>357</v>
      </c>
      <c r="BW407" s="52">
        <v>367</v>
      </c>
      <c r="BX407" s="52">
        <v>375</v>
      </c>
      <c r="BY407" s="52">
        <v>346</v>
      </c>
      <c r="BZ407" s="52">
        <v>333</v>
      </c>
      <c r="CA407" s="52">
        <v>311</v>
      </c>
      <c r="CB407" s="52">
        <v>322</v>
      </c>
      <c r="CC407" s="52">
        <v>324</v>
      </c>
      <c r="CD407" s="52">
        <v>300</v>
      </c>
      <c r="CE407" s="52">
        <v>257</v>
      </c>
      <c r="CF407" s="52">
        <v>321</v>
      </c>
      <c r="CG407" s="52">
        <v>331</v>
      </c>
      <c r="CH407" s="52">
        <v>385</v>
      </c>
      <c r="CI407" s="52">
        <v>263</v>
      </c>
      <c r="CJ407" s="52">
        <v>257</v>
      </c>
      <c r="CK407" s="52">
        <v>259</v>
      </c>
      <c r="CL407" s="52">
        <v>237</v>
      </c>
      <c r="CM407" s="52">
        <v>162</v>
      </c>
      <c r="CN407" s="52">
        <v>184</v>
      </c>
      <c r="CO407" s="52">
        <v>177</v>
      </c>
      <c r="CP407" s="52">
        <v>166</v>
      </c>
      <c r="CQ407" s="52">
        <v>131</v>
      </c>
      <c r="CR407" s="52">
        <v>136</v>
      </c>
      <c r="CS407" s="52">
        <v>111</v>
      </c>
      <c r="CT407" s="52">
        <v>99</v>
      </c>
      <c r="CU407" s="52">
        <v>89</v>
      </c>
      <c r="CV407" s="52">
        <v>77</v>
      </c>
      <c r="CW407" s="52">
        <v>65</v>
      </c>
      <c r="CX407" s="52">
        <v>45</v>
      </c>
      <c r="CY407" s="52">
        <v>177</v>
      </c>
      <c r="CZ407" s="52">
        <v>219</v>
      </c>
      <c r="DA407" s="52">
        <v>221</v>
      </c>
      <c r="DB407" s="52">
        <v>250</v>
      </c>
      <c r="DC407" s="52">
        <v>258</v>
      </c>
      <c r="DD407" s="52">
        <v>270</v>
      </c>
      <c r="DE407" s="52">
        <v>249</v>
      </c>
      <c r="DF407" s="52">
        <v>254</v>
      </c>
      <c r="DG407" s="52">
        <v>312</v>
      </c>
      <c r="DH407" s="52">
        <v>312</v>
      </c>
      <c r="DI407" s="52">
        <v>273</v>
      </c>
      <c r="DJ407" s="52">
        <v>260</v>
      </c>
      <c r="DK407" s="52">
        <v>287</v>
      </c>
      <c r="DL407" s="52">
        <v>276</v>
      </c>
      <c r="DM407" s="52">
        <v>257</v>
      </c>
      <c r="DN407" s="52">
        <v>221</v>
      </c>
      <c r="DO407" s="52">
        <v>235</v>
      </c>
      <c r="DP407" s="52">
        <v>261</v>
      </c>
      <c r="DQ407" s="52">
        <v>255</v>
      </c>
      <c r="DR407" s="52">
        <v>255</v>
      </c>
      <c r="DS407" s="52">
        <v>186</v>
      </c>
      <c r="DT407" s="52">
        <v>121</v>
      </c>
      <c r="DU407" s="52">
        <v>139</v>
      </c>
      <c r="DV407" s="52">
        <v>197</v>
      </c>
      <c r="DW407" s="52">
        <v>207</v>
      </c>
      <c r="DX407" s="52">
        <v>261</v>
      </c>
      <c r="DY407" s="52">
        <v>242</v>
      </c>
      <c r="DZ407" s="52">
        <v>238</v>
      </c>
      <c r="EA407" s="52">
        <v>301</v>
      </c>
      <c r="EB407" s="52">
        <v>232</v>
      </c>
      <c r="EC407" s="52">
        <v>240</v>
      </c>
      <c r="ED407" s="52">
        <v>250</v>
      </c>
      <c r="EE407" s="52">
        <v>314</v>
      </c>
      <c r="EF407" s="52">
        <v>297</v>
      </c>
      <c r="EG407" s="52">
        <v>265</v>
      </c>
      <c r="EH407" s="52">
        <v>271</v>
      </c>
      <c r="EI407" s="52">
        <v>296</v>
      </c>
      <c r="EJ407" s="52">
        <v>275</v>
      </c>
      <c r="EK407" s="52">
        <v>313</v>
      </c>
      <c r="EL407" s="52">
        <v>271</v>
      </c>
      <c r="EM407" s="52">
        <v>322</v>
      </c>
      <c r="EN407" s="52">
        <v>272</v>
      </c>
      <c r="EO407" s="52">
        <v>248</v>
      </c>
      <c r="EP407" s="52">
        <v>241</v>
      </c>
      <c r="EQ407" s="52">
        <v>232</v>
      </c>
      <c r="ER407" s="52">
        <v>271</v>
      </c>
      <c r="ES407" s="52">
        <v>266</v>
      </c>
      <c r="ET407" s="52">
        <v>307</v>
      </c>
      <c r="EU407" s="52">
        <v>345</v>
      </c>
      <c r="EV407" s="52">
        <v>289</v>
      </c>
      <c r="EW407" s="52">
        <v>345</v>
      </c>
      <c r="EX407" s="52">
        <v>385</v>
      </c>
      <c r="EY407" s="52">
        <v>405</v>
      </c>
      <c r="EZ407" s="52">
        <v>382</v>
      </c>
      <c r="FA407" s="52">
        <v>392</v>
      </c>
      <c r="FB407" s="52">
        <v>353</v>
      </c>
      <c r="FC407" s="52">
        <v>415</v>
      </c>
      <c r="FD407" s="52">
        <v>398</v>
      </c>
      <c r="FE407" s="52">
        <v>402</v>
      </c>
      <c r="FF407" s="52">
        <v>403</v>
      </c>
      <c r="FG407" s="52">
        <v>391</v>
      </c>
      <c r="FH407" s="52">
        <v>411</v>
      </c>
      <c r="FI407" s="52">
        <v>402</v>
      </c>
      <c r="FJ407" s="52">
        <v>378</v>
      </c>
      <c r="FK407" s="52">
        <v>367</v>
      </c>
      <c r="FL407" s="52">
        <v>334</v>
      </c>
      <c r="FM407" s="52">
        <v>336</v>
      </c>
      <c r="FN407" s="52">
        <v>312</v>
      </c>
      <c r="FO407" s="52">
        <v>327</v>
      </c>
      <c r="FP407" s="52">
        <v>282</v>
      </c>
      <c r="FQ407" s="52">
        <v>344</v>
      </c>
      <c r="FR407" s="52">
        <v>328</v>
      </c>
      <c r="FS407" s="52">
        <v>359</v>
      </c>
      <c r="FT407" s="52">
        <v>336</v>
      </c>
      <c r="FU407" s="52">
        <v>354</v>
      </c>
      <c r="FV407" s="52">
        <v>312</v>
      </c>
      <c r="FW407" s="52">
        <v>266</v>
      </c>
      <c r="FX407" s="52">
        <v>260</v>
      </c>
      <c r="FY407" s="52">
        <v>216</v>
      </c>
      <c r="FZ407" s="52">
        <v>238</v>
      </c>
      <c r="GA407" s="52">
        <v>184</v>
      </c>
      <c r="GB407" s="52">
        <v>176</v>
      </c>
      <c r="GC407" s="52">
        <v>195</v>
      </c>
      <c r="GD407" s="52">
        <v>188</v>
      </c>
      <c r="GE407" s="52">
        <v>163</v>
      </c>
      <c r="GF407" s="52">
        <v>156</v>
      </c>
      <c r="GG407" s="52">
        <v>161</v>
      </c>
      <c r="GH407" s="52">
        <v>117</v>
      </c>
      <c r="GI407" s="52">
        <v>97</v>
      </c>
      <c r="GJ407" s="52">
        <v>77</v>
      </c>
      <c r="GK407" s="52">
        <v>93</v>
      </c>
      <c r="GL407" s="53">
        <v>294</v>
      </c>
    </row>
    <row r="408" spans="1:194" s="1" customFormat="1" hidden="1" x14ac:dyDescent="0.25">
      <c r="A408" s="31" t="s">
        <v>247</v>
      </c>
      <c r="B408" s="1" t="s">
        <v>639</v>
      </c>
      <c r="C408" s="30" t="str">
        <f t="shared" si="124"/>
        <v>LA England - Rochdale</v>
      </c>
      <c r="D408" s="51">
        <f t="shared" si="115"/>
        <v>83041</v>
      </c>
      <c r="E408" s="51">
        <f t="shared" si="116"/>
        <v>86772</v>
      </c>
      <c r="F408" s="52">
        <f t="shared" si="117"/>
        <v>223659</v>
      </c>
      <c r="G408" s="52">
        <f t="shared" si="118"/>
        <v>110691</v>
      </c>
      <c r="H408" s="53">
        <f t="shared" si="119"/>
        <v>112968</v>
      </c>
      <c r="I408" s="53">
        <f t="shared" si="120"/>
        <v>83041</v>
      </c>
      <c r="J408" s="53">
        <f t="shared" si="121"/>
        <v>86772</v>
      </c>
      <c r="K408" s="50">
        <f t="shared" si="122"/>
        <v>27650</v>
      </c>
      <c r="L408" s="51">
        <f t="shared" si="123"/>
        <v>26196</v>
      </c>
      <c r="M408" s="52">
        <v>1403</v>
      </c>
      <c r="N408" s="52">
        <v>1554</v>
      </c>
      <c r="O408" s="52">
        <v>1499</v>
      </c>
      <c r="P408" s="52">
        <v>1636</v>
      </c>
      <c r="Q408" s="52">
        <v>1620</v>
      </c>
      <c r="R408" s="52">
        <v>1600</v>
      </c>
      <c r="S408" s="52">
        <v>1572</v>
      </c>
      <c r="T408" s="52">
        <v>1635</v>
      </c>
      <c r="U408" s="52">
        <v>1629</v>
      </c>
      <c r="V408" s="52">
        <v>1606</v>
      </c>
      <c r="W408" s="52">
        <v>1585</v>
      </c>
      <c r="X408" s="52">
        <v>1450</v>
      </c>
      <c r="Y408" s="52">
        <v>1610</v>
      </c>
      <c r="Z408" s="52">
        <v>1580</v>
      </c>
      <c r="AA408" s="52">
        <v>1539</v>
      </c>
      <c r="AB408" s="52">
        <v>1423</v>
      </c>
      <c r="AC408" s="52">
        <v>1398</v>
      </c>
      <c r="AD408" s="52">
        <v>1311</v>
      </c>
      <c r="AE408" s="52">
        <v>1364</v>
      </c>
      <c r="AF408" s="52">
        <v>1225</v>
      </c>
      <c r="AG408" s="52">
        <v>1176</v>
      </c>
      <c r="AH408" s="52">
        <v>1321</v>
      </c>
      <c r="AI408" s="52">
        <v>1351</v>
      </c>
      <c r="AJ408" s="52">
        <v>1407</v>
      </c>
      <c r="AK408" s="52">
        <v>1470</v>
      </c>
      <c r="AL408" s="52">
        <v>1575</v>
      </c>
      <c r="AM408" s="52">
        <v>1483</v>
      </c>
      <c r="AN408" s="52">
        <v>1653</v>
      </c>
      <c r="AO408" s="52">
        <v>1508</v>
      </c>
      <c r="AP408" s="52">
        <v>1614</v>
      </c>
      <c r="AQ408" s="52">
        <v>1643</v>
      </c>
      <c r="AR408" s="52">
        <v>1567</v>
      </c>
      <c r="AS408" s="52">
        <v>1599</v>
      </c>
      <c r="AT408" s="52">
        <v>1507</v>
      </c>
      <c r="AU408" s="52">
        <v>1491</v>
      </c>
      <c r="AV408" s="52">
        <v>1478</v>
      </c>
      <c r="AW408" s="52">
        <v>1386</v>
      </c>
      <c r="AX408" s="52">
        <v>1428</v>
      </c>
      <c r="AY408" s="52">
        <v>1497</v>
      </c>
      <c r="AZ408" s="52">
        <v>1405</v>
      </c>
      <c r="BA408" s="52">
        <v>1449</v>
      </c>
      <c r="BB408" s="52">
        <v>1322</v>
      </c>
      <c r="BC408" s="52">
        <v>1288</v>
      </c>
      <c r="BD408" s="52">
        <v>1179</v>
      </c>
      <c r="BE408" s="52">
        <v>1177</v>
      </c>
      <c r="BF408" s="52">
        <v>1295</v>
      </c>
      <c r="BG408" s="52">
        <v>1311</v>
      </c>
      <c r="BH408" s="52">
        <v>1400</v>
      </c>
      <c r="BI408" s="52">
        <v>1470</v>
      </c>
      <c r="BJ408" s="52">
        <v>1505</v>
      </c>
      <c r="BK408" s="52">
        <v>1455</v>
      </c>
      <c r="BL408" s="52">
        <v>1488</v>
      </c>
      <c r="BM408" s="52">
        <v>1538</v>
      </c>
      <c r="BN408" s="52">
        <v>1499</v>
      </c>
      <c r="BO408" s="52">
        <v>1470</v>
      </c>
      <c r="BP408" s="52">
        <v>1461</v>
      </c>
      <c r="BQ408" s="52">
        <v>1441</v>
      </c>
      <c r="BR408" s="52">
        <v>1342</v>
      </c>
      <c r="BS408" s="52">
        <v>1395</v>
      </c>
      <c r="BT408" s="52">
        <v>1296</v>
      </c>
      <c r="BU408" s="52">
        <v>1294</v>
      </c>
      <c r="BV408" s="52">
        <v>1231</v>
      </c>
      <c r="BW408" s="52">
        <v>1259</v>
      </c>
      <c r="BX408" s="52">
        <v>1130</v>
      </c>
      <c r="BY408" s="52">
        <v>1127</v>
      </c>
      <c r="BZ408" s="52">
        <v>1047</v>
      </c>
      <c r="CA408" s="52">
        <v>1107</v>
      </c>
      <c r="CB408" s="52">
        <v>1100</v>
      </c>
      <c r="CC408" s="52">
        <v>1039</v>
      </c>
      <c r="CD408" s="52">
        <v>967</v>
      </c>
      <c r="CE408" s="52">
        <v>1023</v>
      </c>
      <c r="CF408" s="52">
        <v>967</v>
      </c>
      <c r="CG408" s="52">
        <v>1032</v>
      </c>
      <c r="CH408" s="52">
        <v>1115</v>
      </c>
      <c r="CI408" s="52">
        <v>755</v>
      </c>
      <c r="CJ408" s="52">
        <v>775</v>
      </c>
      <c r="CK408" s="52">
        <v>718</v>
      </c>
      <c r="CL408" s="52">
        <v>641</v>
      </c>
      <c r="CM408" s="52">
        <v>584</v>
      </c>
      <c r="CN408" s="52">
        <v>451</v>
      </c>
      <c r="CO408" s="52">
        <v>505</v>
      </c>
      <c r="CP408" s="52">
        <v>465</v>
      </c>
      <c r="CQ408" s="52">
        <v>447</v>
      </c>
      <c r="CR408" s="52">
        <v>390</v>
      </c>
      <c r="CS408" s="52">
        <v>314</v>
      </c>
      <c r="CT408" s="52">
        <v>291</v>
      </c>
      <c r="CU408" s="52">
        <v>211</v>
      </c>
      <c r="CV408" s="52">
        <v>223</v>
      </c>
      <c r="CW408" s="52">
        <v>171</v>
      </c>
      <c r="CX408" s="52">
        <v>161</v>
      </c>
      <c r="CY408" s="52">
        <v>572</v>
      </c>
      <c r="CZ408" s="52">
        <v>1437</v>
      </c>
      <c r="DA408" s="52">
        <v>1398</v>
      </c>
      <c r="DB408" s="52">
        <v>1447</v>
      </c>
      <c r="DC408" s="52">
        <v>1500</v>
      </c>
      <c r="DD408" s="52">
        <v>1484</v>
      </c>
      <c r="DE408" s="52">
        <v>1557</v>
      </c>
      <c r="DF408" s="52">
        <v>1523</v>
      </c>
      <c r="DG408" s="52">
        <v>1566</v>
      </c>
      <c r="DH408" s="52">
        <v>1552</v>
      </c>
      <c r="DI408" s="52">
        <v>1567</v>
      </c>
      <c r="DJ408" s="52">
        <v>1475</v>
      </c>
      <c r="DK408" s="52">
        <v>1540</v>
      </c>
      <c r="DL408" s="52">
        <v>1435</v>
      </c>
      <c r="DM408" s="52">
        <v>1394</v>
      </c>
      <c r="DN408" s="52">
        <v>1403</v>
      </c>
      <c r="DO408" s="52">
        <v>1340</v>
      </c>
      <c r="DP408" s="52">
        <v>1345</v>
      </c>
      <c r="DQ408" s="52">
        <v>1233</v>
      </c>
      <c r="DR408" s="52">
        <v>1160</v>
      </c>
      <c r="DS408" s="52">
        <v>1019</v>
      </c>
      <c r="DT408" s="52">
        <v>936</v>
      </c>
      <c r="DU408" s="52">
        <v>1101</v>
      </c>
      <c r="DV408" s="52">
        <v>1200</v>
      </c>
      <c r="DW408" s="52">
        <v>1349</v>
      </c>
      <c r="DX408" s="52">
        <v>1391</v>
      </c>
      <c r="DY408" s="52">
        <v>1367</v>
      </c>
      <c r="DZ408" s="52">
        <v>1404</v>
      </c>
      <c r="EA408" s="52">
        <v>1369</v>
      </c>
      <c r="EB408" s="52">
        <v>1504</v>
      </c>
      <c r="EC408" s="52">
        <v>1654</v>
      </c>
      <c r="ED408" s="52">
        <v>1667</v>
      </c>
      <c r="EE408" s="52">
        <v>1474</v>
      </c>
      <c r="EF408" s="52">
        <v>1666</v>
      </c>
      <c r="EG408" s="52">
        <v>1713</v>
      </c>
      <c r="EH408" s="52">
        <v>1627</v>
      </c>
      <c r="EI408" s="52">
        <v>1559</v>
      </c>
      <c r="EJ408" s="52">
        <v>1462</v>
      </c>
      <c r="EK408" s="52">
        <v>1547</v>
      </c>
      <c r="EL408" s="52">
        <v>1469</v>
      </c>
      <c r="EM408" s="52">
        <v>1609</v>
      </c>
      <c r="EN408" s="52">
        <v>1570</v>
      </c>
      <c r="EO408" s="52">
        <v>1407</v>
      </c>
      <c r="EP408" s="52">
        <v>1322</v>
      </c>
      <c r="EQ408" s="52">
        <v>1326</v>
      </c>
      <c r="ER408" s="52">
        <v>1343</v>
      </c>
      <c r="ES408" s="52">
        <v>1418</v>
      </c>
      <c r="ET408" s="52">
        <v>1339</v>
      </c>
      <c r="EU408" s="52">
        <v>1386</v>
      </c>
      <c r="EV408" s="52">
        <v>1515</v>
      </c>
      <c r="EW408" s="52">
        <v>1537</v>
      </c>
      <c r="EX408" s="52">
        <v>1527</v>
      </c>
      <c r="EY408" s="52">
        <v>1568</v>
      </c>
      <c r="EZ408" s="52">
        <v>1555</v>
      </c>
      <c r="FA408" s="52">
        <v>1614</v>
      </c>
      <c r="FB408" s="52">
        <v>1536</v>
      </c>
      <c r="FC408" s="52">
        <v>1447</v>
      </c>
      <c r="FD408" s="52">
        <v>1455</v>
      </c>
      <c r="FE408" s="52">
        <v>1504</v>
      </c>
      <c r="FF408" s="52">
        <v>1452</v>
      </c>
      <c r="FG408" s="52">
        <v>1417</v>
      </c>
      <c r="FH408" s="52">
        <v>1369</v>
      </c>
      <c r="FI408" s="52">
        <v>1334</v>
      </c>
      <c r="FJ408" s="52">
        <v>1282</v>
      </c>
      <c r="FK408" s="52">
        <v>1255</v>
      </c>
      <c r="FL408" s="52">
        <v>1191</v>
      </c>
      <c r="FM408" s="52">
        <v>1144</v>
      </c>
      <c r="FN408" s="52">
        <v>1115</v>
      </c>
      <c r="FO408" s="52">
        <v>1093</v>
      </c>
      <c r="FP408" s="52">
        <v>1039</v>
      </c>
      <c r="FQ408" s="52">
        <v>1049</v>
      </c>
      <c r="FR408" s="52">
        <v>1052</v>
      </c>
      <c r="FS408" s="52">
        <v>1053</v>
      </c>
      <c r="FT408" s="52">
        <v>1065</v>
      </c>
      <c r="FU408" s="52">
        <v>1198</v>
      </c>
      <c r="FV408" s="52">
        <v>851</v>
      </c>
      <c r="FW408" s="52">
        <v>846</v>
      </c>
      <c r="FX408" s="52">
        <v>742</v>
      </c>
      <c r="FY408" s="52">
        <v>764</v>
      </c>
      <c r="FZ408" s="52">
        <v>711</v>
      </c>
      <c r="GA408" s="52">
        <v>646</v>
      </c>
      <c r="GB408" s="52">
        <v>631</v>
      </c>
      <c r="GC408" s="52">
        <v>573</v>
      </c>
      <c r="GD408" s="52">
        <v>511</v>
      </c>
      <c r="GE408" s="52">
        <v>483</v>
      </c>
      <c r="GF408" s="52">
        <v>461</v>
      </c>
      <c r="GG408" s="52">
        <v>437</v>
      </c>
      <c r="GH408" s="52">
        <v>364</v>
      </c>
      <c r="GI408" s="52">
        <v>358</v>
      </c>
      <c r="GJ408" s="52">
        <v>326</v>
      </c>
      <c r="GK408" s="52">
        <v>265</v>
      </c>
      <c r="GL408" s="53">
        <v>1079</v>
      </c>
    </row>
    <row r="409" spans="1:194" s="1" customFormat="1" hidden="1" x14ac:dyDescent="0.25">
      <c r="A409" s="31" t="s">
        <v>247</v>
      </c>
      <c r="B409" s="1" t="s">
        <v>640</v>
      </c>
      <c r="C409" s="30" t="str">
        <f t="shared" si="124"/>
        <v>LA England - Rochford</v>
      </c>
      <c r="D409" s="51">
        <f t="shared" si="115"/>
        <v>34068</v>
      </c>
      <c r="E409" s="51">
        <f t="shared" si="116"/>
        <v>36531</v>
      </c>
      <c r="F409" s="52">
        <f t="shared" si="117"/>
        <v>87627</v>
      </c>
      <c r="G409" s="52">
        <f t="shared" si="118"/>
        <v>42813</v>
      </c>
      <c r="H409" s="53">
        <f t="shared" si="119"/>
        <v>44814</v>
      </c>
      <c r="I409" s="53">
        <f t="shared" si="120"/>
        <v>34068</v>
      </c>
      <c r="J409" s="53">
        <f t="shared" si="121"/>
        <v>36531</v>
      </c>
      <c r="K409" s="50">
        <f t="shared" si="122"/>
        <v>8745</v>
      </c>
      <c r="L409" s="51">
        <f t="shared" si="123"/>
        <v>8283</v>
      </c>
      <c r="M409" s="52">
        <v>354</v>
      </c>
      <c r="N409" s="52">
        <v>378</v>
      </c>
      <c r="O409" s="52">
        <v>438</v>
      </c>
      <c r="P409" s="52">
        <v>460</v>
      </c>
      <c r="Q409" s="52">
        <v>455</v>
      </c>
      <c r="R409" s="52">
        <v>431</v>
      </c>
      <c r="S409" s="52">
        <v>473</v>
      </c>
      <c r="T409" s="52">
        <v>516</v>
      </c>
      <c r="U409" s="52">
        <v>512</v>
      </c>
      <c r="V409" s="52">
        <v>509</v>
      </c>
      <c r="W409" s="52">
        <v>553</v>
      </c>
      <c r="X409" s="52">
        <v>539</v>
      </c>
      <c r="Y409" s="52">
        <v>559</v>
      </c>
      <c r="Z409" s="52">
        <v>557</v>
      </c>
      <c r="AA409" s="52">
        <v>547</v>
      </c>
      <c r="AB409" s="52">
        <v>454</v>
      </c>
      <c r="AC409" s="52">
        <v>515</v>
      </c>
      <c r="AD409" s="52">
        <v>495</v>
      </c>
      <c r="AE409" s="52">
        <v>441</v>
      </c>
      <c r="AF409" s="52">
        <v>405</v>
      </c>
      <c r="AG409" s="52">
        <v>377</v>
      </c>
      <c r="AH409" s="52">
        <v>398</v>
      </c>
      <c r="AI409" s="52">
        <v>497</v>
      </c>
      <c r="AJ409" s="52">
        <v>531</v>
      </c>
      <c r="AK409" s="52">
        <v>451</v>
      </c>
      <c r="AL409" s="52">
        <v>511</v>
      </c>
      <c r="AM409" s="52">
        <v>497</v>
      </c>
      <c r="AN409" s="52">
        <v>440</v>
      </c>
      <c r="AO409" s="52">
        <v>455</v>
      </c>
      <c r="AP409" s="52">
        <v>494</v>
      </c>
      <c r="AQ409" s="52">
        <v>473</v>
      </c>
      <c r="AR409" s="52">
        <v>502</v>
      </c>
      <c r="AS409" s="52">
        <v>460</v>
      </c>
      <c r="AT409" s="52">
        <v>471</v>
      </c>
      <c r="AU409" s="52">
        <v>477</v>
      </c>
      <c r="AV409" s="52">
        <v>454</v>
      </c>
      <c r="AW409" s="52">
        <v>458</v>
      </c>
      <c r="AX409" s="52">
        <v>438</v>
      </c>
      <c r="AY409" s="52">
        <v>466</v>
      </c>
      <c r="AZ409" s="52">
        <v>503</v>
      </c>
      <c r="BA409" s="52">
        <v>473</v>
      </c>
      <c r="BB409" s="52">
        <v>526</v>
      </c>
      <c r="BC409" s="52">
        <v>452</v>
      </c>
      <c r="BD409" s="52">
        <v>493</v>
      </c>
      <c r="BE409" s="52">
        <v>506</v>
      </c>
      <c r="BF409" s="52">
        <v>569</v>
      </c>
      <c r="BG409" s="52">
        <v>573</v>
      </c>
      <c r="BH409" s="52">
        <v>559</v>
      </c>
      <c r="BI409" s="52">
        <v>610</v>
      </c>
      <c r="BJ409" s="52">
        <v>656</v>
      </c>
      <c r="BK409" s="52">
        <v>646</v>
      </c>
      <c r="BL409" s="52">
        <v>642</v>
      </c>
      <c r="BM409" s="52">
        <v>645</v>
      </c>
      <c r="BN409" s="52">
        <v>652</v>
      </c>
      <c r="BO409" s="52">
        <v>684</v>
      </c>
      <c r="BP409" s="52">
        <v>674</v>
      </c>
      <c r="BQ409" s="52">
        <v>657</v>
      </c>
      <c r="BR409" s="52">
        <v>643</v>
      </c>
      <c r="BS409" s="52">
        <v>634</v>
      </c>
      <c r="BT409" s="52">
        <v>564</v>
      </c>
      <c r="BU409" s="52">
        <v>560</v>
      </c>
      <c r="BV409" s="52">
        <v>588</v>
      </c>
      <c r="BW409" s="52">
        <v>565</v>
      </c>
      <c r="BX409" s="52">
        <v>539</v>
      </c>
      <c r="BY409" s="52">
        <v>525</v>
      </c>
      <c r="BZ409" s="52">
        <v>451</v>
      </c>
      <c r="CA409" s="52">
        <v>475</v>
      </c>
      <c r="CB409" s="52">
        <v>552</v>
      </c>
      <c r="CC409" s="52">
        <v>420</v>
      </c>
      <c r="CD409" s="52">
        <v>477</v>
      </c>
      <c r="CE409" s="52">
        <v>445</v>
      </c>
      <c r="CF409" s="52">
        <v>510</v>
      </c>
      <c r="CG409" s="52">
        <v>575</v>
      </c>
      <c r="CH409" s="52">
        <v>710</v>
      </c>
      <c r="CI409" s="52">
        <v>454</v>
      </c>
      <c r="CJ409" s="52">
        <v>425</v>
      </c>
      <c r="CK409" s="52">
        <v>410</v>
      </c>
      <c r="CL409" s="52">
        <v>360</v>
      </c>
      <c r="CM409" s="52">
        <v>350</v>
      </c>
      <c r="CN409" s="52">
        <v>278</v>
      </c>
      <c r="CO409" s="52">
        <v>295</v>
      </c>
      <c r="CP409" s="52">
        <v>278</v>
      </c>
      <c r="CQ409" s="52">
        <v>268</v>
      </c>
      <c r="CR409" s="52">
        <v>259</v>
      </c>
      <c r="CS409" s="52">
        <v>209</v>
      </c>
      <c r="CT409" s="52">
        <v>182</v>
      </c>
      <c r="CU409" s="52">
        <v>177</v>
      </c>
      <c r="CV409" s="52">
        <v>165</v>
      </c>
      <c r="CW409" s="52">
        <v>139</v>
      </c>
      <c r="CX409" s="52">
        <v>99</v>
      </c>
      <c r="CY409" s="52">
        <v>271</v>
      </c>
      <c r="CZ409" s="52">
        <v>430</v>
      </c>
      <c r="DA409" s="52">
        <v>400</v>
      </c>
      <c r="DB409" s="52">
        <v>416</v>
      </c>
      <c r="DC409" s="52">
        <v>403</v>
      </c>
      <c r="DD409" s="52">
        <v>396</v>
      </c>
      <c r="DE409" s="52">
        <v>485</v>
      </c>
      <c r="DF409" s="52">
        <v>453</v>
      </c>
      <c r="DG409" s="52">
        <v>434</v>
      </c>
      <c r="DH409" s="52">
        <v>436</v>
      </c>
      <c r="DI409" s="52">
        <v>498</v>
      </c>
      <c r="DJ409" s="52">
        <v>521</v>
      </c>
      <c r="DK409" s="52">
        <v>544</v>
      </c>
      <c r="DL409" s="52">
        <v>491</v>
      </c>
      <c r="DM409" s="52">
        <v>478</v>
      </c>
      <c r="DN409" s="52">
        <v>494</v>
      </c>
      <c r="DO409" s="52">
        <v>459</v>
      </c>
      <c r="DP409" s="52">
        <v>490</v>
      </c>
      <c r="DQ409" s="52">
        <v>455</v>
      </c>
      <c r="DR409" s="52">
        <v>454</v>
      </c>
      <c r="DS409" s="52">
        <v>335</v>
      </c>
      <c r="DT409" s="52">
        <v>365</v>
      </c>
      <c r="DU409" s="52">
        <v>370</v>
      </c>
      <c r="DV409" s="52">
        <v>448</v>
      </c>
      <c r="DW409" s="52">
        <v>440</v>
      </c>
      <c r="DX409" s="52">
        <v>481</v>
      </c>
      <c r="DY409" s="52">
        <v>484</v>
      </c>
      <c r="DZ409" s="52">
        <v>473</v>
      </c>
      <c r="EA409" s="52">
        <v>468</v>
      </c>
      <c r="EB409" s="52">
        <v>471</v>
      </c>
      <c r="EC409" s="52">
        <v>483</v>
      </c>
      <c r="ED409" s="52">
        <v>443</v>
      </c>
      <c r="EE409" s="52">
        <v>477</v>
      </c>
      <c r="EF409" s="52">
        <v>547</v>
      </c>
      <c r="EG409" s="52">
        <v>446</v>
      </c>
      <c r="EH409" s="52">
        <v>437</v>
      </c>
      <c r="EI409" s="52">
        <v>463</v>
      </c>
      <c r="EJ409" s="52">
        <v>503</v>
      </c>
      <c r="EK409" s="52">
        <v>499</v>
      </c>
      <c r="EL409" s="52">
        <v>516</v>
      </c>
      <c r="EM409" s="52">
        <v>524</v>
      </c>
      <c r="EN409" s="52">
        <v>564</v>
      </c>
      <c r="EO409" s="52">
        <v>568</v>
      </c>
      <c r="EP409" s="52">
        <v>456</v>
      </c>
      <c r="EQ409" s="52">
        <v>512</v>
      </c>
      <c r="ER409" s="52">
        <v>556</v>
      </c>
      <c r="ES409" s="52">
        <v>528</v>
      </c>
      <c r="ET409" s="52">
        <v>552</v>
      </c>
      <c r="EU409" s="52">
        <v>628</v>
      </c>
      <c r="EV409" s="52">
        <v>668</v>
      </c>
      <c r="EW409" s="52">
        <v>686</v>
      </c>
      <c r="EX409" s="52">
        <v>680</v>
      </c>
      <c r="EY409" s="52">
        <v>715</v>
      </c>
      <c r="EZ409" s="52">
        <v>663</v>
      </c>
      <c r="FA409" s="52">
        <v>750</v>
      </c>
      <c r="FB409" s="52">
        <v>653</v>
      </c>
      <c r="FC409" s="52">
        <v>662</v>
      </c>
      <c r="FD409" s="52">
        <v>651</v>
      </c>
      <c r="FE409" s="52">
        <v>664</v>
      </c>
      <c r="FF409" s="52">
        <v>688</v>
      </c>
      <c r="FG409" s="52">
        <v>619</v>
      </c>
      <c r="FH409" s="52">
        <v>602</v>
      </c>
      <c r="FI409" s="52">
        <v>593</v>
      </c>
      <c r="FJ409" s="52">
        <v>551</v>
      </c>
      <c r="FK409" s="52">
        <v>528</v>
      </c>
      <c r="FL409" s="52">
        <v>524</v>
      </c>
      <c r="FM409" s="52">
        <v>502</v>
      </c>
      <c r="FN409" s="52">
        <v>531</v>
      </c>
      <c r="FO409" s="52">
        <v>547</v>
      </c>
      <c r="FP409" s="52">
        <v>504</v>
      </c>
      <c r="FQ409" s="52">
        <v>512</v>
      </c>
      <c r="FR409" s="52">
        <v>559</v>
      </c>
      <c r="FS409" s="52">
        <v>567</v>
      </c>
      <c r="FT409" s="52">
        <v>636</v>
      </c>
      <c r="FU409" s="52">
        <v>709</v>
      </c>
      <c r="FV409" s="52">
        <v>550</v>
      </c>
      <c r="FW409" s="52">
        <v>516</v>
      </c>
      <c r="FX409" s="52">
        <v>490</v>
      </c>
      <c r="FY409" s="52">
        <v>471</v>
      </c>
      <c r="FZ409" s="52">
        <v>401</v>
      </c>
      <c r="GA409" s="52">
        <v>315</v>
      </c>
      <c r="GB409" s="52">
        <v>363</v>
      </c>
      <c r="GC409" s="52">
        <v>358</v>
      </c>
      <c r="GD409" s="52">
        <v>332</v>
      </c>
      <c r="GE409" s="52">
        <v>309</v>
      </c>
      <c r="GF409" s="52">
        <v>304</v>
      </c>
      <c r="GG409" s="52">
        <v>270</v>
      </c>
      <c r="GH409" s="52">
        <v>210</v>
      </c>
      <c r="GI409" s="52">
        <v>203</v>
      </c>
      <c r="GJ409" s="52">
        <v>209</v>
      </c>
      <c r="GK409" s="52">
        <v>146</v>
      </c>
      <c r="GL409" s="53">
        <v>629</v>
      </c>
    </row>
    <row r="410" spans="1:194" s="1" customFormat="1" hidden="1" x14ac:dyDescent="0.25">
      <c r="A410" s="31" t="s">
        <v>247</v>
      </c>
      <c r="B410" s="1" t="s">
        <v>641</v>
      </c>
      <c r="C410" s="30" t="str">
        <f t="shared" si="124"/>
        <v>LA England - Rossendale</v>
      </c>
      <c r="D410" s="51">
        <f t="shared" si="115"/>
        <v>27189</v>
      </c>
      <c r="E410" s="51">
        <f t="shared" si="116"/>
        <v>28654</v>
      </c>
      <c r="F410" s="52">
        <f t="shared" si="117"/>
        <v>71432</v>
      </c>
      <c r="G410" s="52">
        <f t="shared" si="118"/>
        <v>35205</v>
      </c>
      <c r="H410" s="53">
        <f t="shared" si="119"/>
        <v>36227</v>
      </c>
      <c r="I410" s="53">
        <f t="shared" si="120"/>
        <v>27189</v>
      </c>
      <c r="J410" s="53">
        <f t="shared" si="121"/>
        <v>28654</v>
      </c>
      <c r="K410" s="50">
        <f t="shared" si="122"/>
        <v>8016</v>
      </c>
      <c r="L410" s="51">
        <f t="shared" si="123"/>
        <v>7573</v>
      </c>
      <c r="M410" s="52">
        <v>380</v>
      </c>
      <c r="N410" s="52">
        <v>390</v>
      </c>
      <c r="O410" s="52">
        <v>431</v>
      </c>
      <c r="P410" s="52">
        <v>398</v>
      </c>
      <c r="Q410" s="52">
        <v>409</v>
      </c>
      <c r="R410" s="52">
        <v>453</v>
      </c>
      <c r="S410" s="52">
        <v>430</v>
      </c>
      <c r="T410" s="52">
        <v>465</v>
      </c>
      <c r="U410" s="52">
        <v>500</v>
      </c>
      <c r="V410" s="52">
        <v>475</v>
      </c>
      <c r="W410" s="52">
        <v>523</v>
      </c>
      <c r="X410" s="52">
        <v>444</v>
      </c>
      <c r="Y410" s="52">
        <v>481</v>
      </c>
      <c r="Z410" s="52">
        <v>489</v>
      </c>
      <c r="AA410" s="52">
        <v>483</v>
      </c>
      <c r="AB410" s="52">
        <v>432</v>
      </c>
      <c r="AC410" s="52">
        <v>390</v>
      </c>
      <c r="AD410" s="52">
        <v>443</v>
      </c>
      <c r="AE410" s="52">
        <v>424</v>
      </c>
      <c r="AF410" s="52">
        <v>305</v>
      </c>
      <c r="AG410" s="52">
        <v>304</v>
      </c>
      <c r="AH410" s="52">
        <v>323</v>
      </c>
      <c r="AI410" s="52">
        <v>318</v>
      </c>
      <c r="AJ410" s="52">
        <v>368</v>
      </c>
      <c r="AK410" s="52">
        <v>377</v>
      </c>
      <c r="AL410" s="52">
        <v>448</v>
      </c>
      <c r="AM410" s="52">
        <v>388</v>
      </c>
      <c r="AN410" s="52">
        <v>414</v>
      </c>
      <c r="AO410" s="52">
        <v>394</v>
      </c>
      <c r="AP410" s="52">
        <v>451</v>
      </c>
      <c r="AQ410" s="52">
        <v>410</v>
      </c>
      <c r="AR410" s="52">
        <v>444</v>
      </c>
      <c r="AS410" s="52">
        <v>460</v>
      </c>
      <c r="AT410" s="52">
        <v>386</v>
      </c>
      <c r="AU410" s="52">
        <v>398</v>
      </c>
      <c r="AV410" s="52">
        <v>462</v>
      </c>
      <c r="AW410" s="52">
        <v>439</v>
      </c>
      <c r="AX410" s="52">
        <v>399</v>
      </c>
      <c r="AY410" s="52">
        <v>382</v>
      </c>
      <c r="AZ410" s="52">
        <v>475</v>
      </c>
      <c r="BA410" s="52">
        <v>492</v>
      </c>
      <c r="BB410" s="52">
        <v>414</v>
      </c>
      <c r="BC410" s="52">
        <v>407</v>
      </c>
      <c r="BD410" s="52">
        <v>379</v>
      </c>
      <c r="BE410" s="52">
        <v>473</v>
      </c>
      <c r="BF410" s="52">
        <v>416</v>
      </c>
      <c r="BG410" s="52">
        <v>445</v>
      </c>
      <c r="BH410" s="52">
        <v>533</v>
      </c>
      <c r="BI410" s="52">
        <v>488</v>
      </c>
      <c r="BJ410" s="52">
        <v>494</v>
      </c>
      <c r="BK410" s="52">
        <v>533</v>
      </c>
      <c r="BL410" s="52">
        <v>568</v>
      </c>
      <c r="BM410" s="52">
        <v>622</v>
      </c>
      <c r="BN410" s="52">
        <v>543</v>
      </c>
      <c r="BO410" s="52">
        <v>555</v>
      </c>
      <c r="BP410" s="52">
        <v>536</v>
      </c>
      <c r="BQ410" s="52">
        <v>545</v>
      </c>
      <c r="BR410" s="52">
        <v>516</v>
      </c>
      <c r="BS410" s="52">
        <v>484</v>
      </c>
      <c r="BT410" s="52">
        <v>467</v>
      </c>
      <c r="BU410" s="52">
        <v>458</v>
      </c>
      <c r="BV410" s="52">
        <v>483</v>
      </c>
      <c r="BW410" s="52">
        <v>429</v>
      </c>
      <c r="BX410" s="52">
        <v>402</v>
      </c>
      <c r="BY410" s="52">
        <v>389</v>
      </c>
      <c r="BZ410" s="52">
        <v>398</v>
      </c>
      <c r="CA410" s="52">
        <v>415</v>
      </c>
      <c r="CB410" s="52">
        <v>413</v>
      </c>
      <c r="CC410" s="52">
        <v>344</v>
      </c>
      <c r="CD410" s="52">
        <v>363</v>
      </c>
      <c r="CE410" s="52">
        <v>364</v>
      </c>
      <c r="CF410" s="52">
        <v>401</v>
      </c>
      <c r="CG410" s="52">
        <v>446</v>
      </c>
      <c r="CH410" s="52">
        <v>435</v>
      </c>
      <c r="CI410" s="52">
        <v>313</v>
      </c>
      <c r="CJ410" s="52">
        <v>266</v>
      </c>
      <c r="CK410" s="52">
        <v>251</v>
      </c>
      <c r="CL410" s="52">
        <v>237</v>
      </c>
      <c r="CM410" s="52">
        <v>215</v>
      </c>
      <c r="CN410" s="52">
        <v>186</v>
      </c>
      <c r="CO410" s="52">
        <v>168</v>
      </c>
      <c r="CP410" s="52">
        <v>141</v>
      </c>
      <c r="CQ410" s="52">
        <v>161</v>
      </c>
      <c r="CR410" s="52">
        <v>124</v>
      </c>
      <c r="CS410" s="52">
        <v>126</v>
      </c>
      <c r="CT410" s="52">
        <v>107</v>
      </c>
      <c r="CU410" s="52">
        <v>107</v>
      </c>
      <c r="CV410" s="52">
        <v>65</v>
      </c>
      <c r="CW410" s="52">
        <v>61</v>
      </c>
      <c r="CX410" s="52">
        <v>53</v>
      </c>
      <c r="CY410" s="52">
        <v>189</v>
      </c>
      <c r="CZ410" s="52">
        <v>332</v>
      </c>
      <c r="DA410" s="52">
        <v>366</v>
      </c>
      <c r="DB410" s="52">
        <v>364</v>
      </c>
      <c r="DC410" s="52">
        <v>379</v>
      </c>
      <c r="DD410" s="52">
        <v>425</v>
      </c>
      <c r="DE410" s="52">
        <v>430</v>
      </c>
      <c r="DF410" s="52">
        <v>447</v>
      </c>
      <c r="DG410" s="52">
        <v>434</v>
      </c>
      <c r="DH410" s="52">
        <v>464</v>
      </c>
      <c r="DI410" s="52">
        <v>451</v>
      </c>
      <c r="DJ410" s="52">
        <v>472</v>
      </c>
      <c r="DK410" s="52">
        <v>471</v>
      </c>
      <c r="DL410" s="52">
        <v>470</v>
      </c>
      <c r="DM410" s="52">
        <v>444</v>
      </c>
      <c r="DN410" s="52">
        <v>439</v>
      </c>
      <c r="DO410" s="52">
        <v>429</v>
      </c>
      <c r="DP410" s="52">
        <v>369</v>
      </c>
      <c r="DQ410" s="52">
        <v>387</v>
      </c>
      <c r="DR410" s="52">
        <v>377</v>
      </c>
      <c r="DS410" s="52">
        <v>269</v>
      </c>
      <c r="DT410" s="52">
        <v>289</v>
      </c>
      <c r="DU410" s="52">
        <v>301</v>
      </c>
      <c r="DV410" s="52">
        <v>345</v>
      </c>
      <c r="DW410" s="52">
        <v>362</v>
      </c>
      <c r="DX410" s="52">
        <v>397</v>
      </c>
      <c r="DY410" s="52">
        <v>378</v>
      </c>
      <c r="DZ410" s="52">
        <v>405</v>
      </c>
      <c r="EA410" s="52">
        <v>371</v>
      </c>
      <c r="EB410" s="52">
        <v>400</v>
      </c>
      <c r="EC410" s="52">
        <v>467</v>
      </c>
      <c r="ED410" s="52">
        <v>478</v>
      </c>
      <c r="EE410" s="52">
        <v>540</v>
      </c>
      <c r="EF410" s="52">
        <v>482</v>
      </c>
      <c r="EG410" s="52">
        <v>422</v>
      </c>
      <c r="EH410" s="52">
        <v>506</v>
      </c>
      <c r="EI410" s="52">
        <v>465</v>
      </c>
      <c r="EJ410" s="52">
        <v>423</v>
      </c>
      <c r="EK410" s="52">
        <v>472</v>
      </c>
      <c r="EL410" s="52">
        <v>475</v>
      </c>
      <c r="EM410" s="52">
        <v>459</v>
      </c>
      <c r="EN410" s="52">
        <v>475</v>
      </c>
      <c r="EO410" s="52">
        <v>457</v>
      </c>
      <c r="EP410" s="52">
        <v>415</v>
      </c>
      <c r="EQ410" s="52">
        <v>451</v>
      </c>
      <c r="ER410" s="52">
        <v>472</v>
      </c>
      <c r="ES410" s="52">
        <v>500</v>
      </c>
      <c r="ET410" s="52">
        <v>481</v>
      </c>
      <c r="EU410" s="52">
        <v>534</v>
      </c>
      <c r="EV410" s="52">
        <v>484</v>
      </c>
      <c r="EW410" s="52">
        <v>588</v>
      </c>
      <c r="EX410" s="52">
        <v>541</v>
      </c>
      <c r="EY410" s="52">
        <v>593</v>
      </c>
      <c r="EZ410" s="52">
        <v>580</v>
      </c>
      <c r="FA410" s="52">
        <v>542</v>
      </c>
      <c r="FB410" s="52">
        <v>515</v>
      </c>
      <c r="FC410" s="52">
        <v>531</v>
      </c>
      <c r="FD410" s="52">
        <v>490</v>
      </c>
      <c r="FE410" s="52">
        <v>561</v>
      </c>
      <c r="FF410" s="52">
        <v>502</v>
      </c>
      <c r="FG410" s="52">
        <v>504</v>
      </c>
      <c r="FH410" s="52">
        <v>453</v>
      </c>
      <c r="FI410" s="52">
        <v>453</v>
      </c>
      <c r="FJ410" s="52">
        <v>416</v>
      </c>
      <c r="FK410" s="52">
        <v>436</v>
      </c>
      <c r="FL410" s="52">
        <v>397</v>
      </c>
      <c r="FM410" s="52">
        <v>420</v>
      </c>
      <c r="FN410" s="52">
        <v>431</v>
      </c>
      <c r="FO410" s="52">
        <v>425</v>
      </c>
      <c r="FP410" s="52">
        <v>385</v>
      </c>
      <c r="FQ410" s="52">
        <v>357</v>
      </c>
      <c r="FR410" s="52">
        <v>427</v>
      </c>
      <c r="FS410" s="52">
        <v>383</v>
      </c>
      <c r="FT410" s="52">
        <v>441</v>
      </c>
      <c r="FU410" s="52">
        <v>460</v>
      </c>
      <c r="FV410" s="52">
        <v>297</v>
      </c>
      <c r="FW410" s="52">
        <v>308</v>
      </c>
      <c r="FX410" s="52">
        <v>315</v>
      </c>
      <c r="FY410" s="52">
        <v>274</v>
      </c>
      <c r="FZ410" s="52">
        <v>221</v>
      </c>
      <c r="GA410" s="52">
        <v>198</v>
      </c>
      <c r="GB410" s="52">
        <v>178</v>
      </c>
      <c r="GC410" s="52">
        <v>204</v>
      </c>
      <c r="GD410" s="52">
        <v>177</v>
      </c>
      <c r="GE410" s="52">
        <v>158</v>
      </c>
      <c r="GF410" s="52">
        <v>163</v>
      </c>
      <c r="GG410" s="52">
        <v>139</v>
      </c>
      <c r="GH410" s="52">
        <v>129</v>
      </c>
      <c r="GI410" s="52">
        <v>102</v>
      </c>
      <c r="GJ410" s="52">
        <v>121</v>
      </c>
      <c r="GK410" s="52">
        <v>102</v>
      </c>
      <c r="GL410" s="53">
        <v>385</v>
      </c>
    </row>
    <row r="411" spans="1:194" s="1" customFormat="1" hidden="1" x14ac:dyDescent="0.25">
      <c r="A411" s="31" t="s">
        <v>247</v>
      </c>
      <c r="B411" s="1" t="s">
        <v>642</v>
      </c>
      <c r="C411" s="30" t="str">
        <f t="shared" si="124"/>
        <v>LA England - Rother</v>
      </c>
      <c r="D411" s="51">
        <f t="shared" si="115"/>
        <v>38163</v>
      </c>
      <c r="E411" s="51">
        <f t="shared" si="116"/>
        <v>42272</v>
      </c>
      <c r="F411" s="52">
        <f t="shared" si="117"/>
        <v>96716</v>
      </c>
      <c r="G411" s="52">
        <f t="shared" si="118"/>
        <v>46583</v>
      </c>
      <c r="H411" s="53">
        <f t="shared" si="119"/>
        <v>50133</v>
      </c>
      <c r="I411" s="53">
        <f t="shared" si="120"/>
        <v>38163</v>
      </c>
      <c r="J411" s="53">
        <f t="shared" si="121"/>
        <v>42272</v>
      </c>
      <c r="K411" s="50">
        <f t="shared" si="122"/>
        <v>8420</v>
      </c>
      <c r="L411" s="51">
        <f t="shared" si="123"/>
        <v>7861</v>
      </c>
      <c r="M411" s="52">
        <v>357</v>
      </c>
      <c r="N411" s="52">
        <v>383</v>
      </c>
      <c r="O411" s="52">
        <v>388</v>
      </c>
      <c r="P411" s="52">
        <v>408</v>
      </c>
      <c r="Q411" s="52">
        <v>441</v>
      </c>
      <c r="R411" s="52">
        <v>463</v>
      </c>
      <c r="S411" s="52">
        <v>445</v>
      </c>
      <c r="T411" s="52">
        <v>499</v>
      </c>
      <c r="U411" s="52">
        <v>508</v>
      </c>
      <c r="V411" s="52">
        <v>573</v>
      </c>
      <c r="W411" s="52">
        <v>492</v>
      </c>
      <c r="X411" s="52">
        <v>495</v>
      </c>
      <c r="Y411" s="52">
        <v>537</v>
      </c>
      <c r="Z411" s="52">
        <v>551</v>
      </c>
      <c r="AA411" s="52">
        <v>484</v>
      </c>
      <c r="AB411" s="52">
        <v>464</v>
      </c>
      <c r="AC411" s="52">
        <v>487</v>
      </c>
      <c r="AD411" s="52">
        <v>445</v>
      </c>
      <c r="AE411" s="52">
        <v>445</v>
      </c>
      <c r="AF411" s="52">
        <v>360</v>
      </c>
      <c r="AG411" s="52">
        <v>351</v>
      </c>
      <c r="AH411" s="52">
        <v>355</v>
      </c>
      <c r="AI411" s="52">
        <v>449</v>
      </c>
      <c r="AJ411" s="52">
        <v>437</v>
      </c>
      <c r="AK411" s="52">
        <v>511</v>
      </c>
      <c r="AL411" s="52">
        <v>460</v>
      </c>
      <c r="AM411" s="52">
        <v>485</v>
      </c>
      <c r="AN411" s="52">
        <v>425</v>
      </c>
      <c r="AO411" s="52">
        <v>397</v>
      </c>
      <c r="AP411" s="52">
        <v>423</v>
      </c>
      <c r="AQ411" s="52">
        <v>385</v>
      </c>
      <c r="AR411" s="52">
        <v>441</v>
      </c>
      <c r="AS411" s="52">
        <v>418</v>
      </c>
      <c r="AT411" s="52">
        <v>389</v>
      </c>
      <c r="AU411" s="52">
        <v>356</v>
      </c>
      <c r="AV411" s="52">
        <v>406</v>
      </c>
      <c r="AW411" s="52">
        <v>404</v>
      </c>
      <c r="AX411" s="52">
        <v>348</v>
      </c>
      <c r="AY411" s="52">
        <v>374</v>
      </c>
      <c r="AZ411" s="52">
        <v>412</v>
      </c>
      <c r="BA411" s="52">
        <v>434</v>
      </c>
      <c r="BB411" s="52">
        <v>408</v>
      </c>
      <c r="BC411" s="52">
        <v>342</v>
      </c>
      <c r="BD411" s="52">
        <v>364</v>
      </c>
      <c r="BE411" s="52">
        <v>413</v>
      </c>
      <c r="BF411" s="52">
        <v>454</v>
      </c>
      <c r="BG411" s="52">
        <v>491</v>
      </c>
      <c r="BH411" s="52">
        <v>517</v>
      </c>
      <c r="BI411" s="52">
        <v>559</v>
      </c>
      <c r="BJ411" s="52">
        <v>578</v>
      </c>
      <c r="BK411" s="52">
        <v>607</v>
      </c>
      <c r="BL411" s="52">
        <v>707</v>
      </c>
      <c r="BM411" s="52">
        <v>598</v>
      </c>
      <c r="BN411" s="52">
        <v>711</v>
      </c>
      <c r="BO411" s="52">
        <v>679</v>
      </c>
      <c r="BP411" s="52">
        <v>756</v>
      </c>
      <c r="BQ411" s="52">
        <v>763</v>
      </c>
      <c r="BR411" s="52">
        <v>719</v>
      </c>
      <c r="BS411" s="52">
        <v>713</v>
      </c>
      <c r="BT411" s="52">
        <v>742</v>
      </c>
      <c r="BU411" s="52">
        <v>707</v>
      </c>
      <c r="BV411" s="52">
        <v>661</v>
      </c>
      <c r="BW411" s="52">
        <v>706</v>
      </c>
      <c r="BX411" s="52">
        <v>639</v>
      </c>
      <c r="BY411" s="52">
        <v>680</v>
      </c>
      <c r="BZ411" s="52">
        <v>700</v>
      </c>
      <c r="CA411" s="52">
        <v>705</v>
      </c>
      <c r="CB411" s="52">
        <v>705</v>
      </c>
      <c r="CC411" s="52">
        <v>664</v>
      </c>
      <c r="CD411" s="52">
        <v>723</v>
      </c>
      <c r="CE411" s="52">
        <v>801</v>
      </c>
      <c r="CF411" s="52">
        <v>723</v>
      </c>
      <c r="CG411" s="52">
        <v>845</v>
      </c>
      <c r="CH411" s="52">
        <v>964</v>
      </c>
      <c r="CI411" s="52">
        <v>780</v>
      </c>
      <c r="CJ411" s="52">
        <v>660</v>
      </c>
      <c r="CK411" s="52">
        <v>688</v>
      </c>
      <c r="CL411" s="52">
        <v>595</v>
      </c>
      <c r="CM411" s="52">
        <v>482</v>
      </c>
      <c r="CN411" s="52">
        <v>464</v>
      </c>
      <c r="CO411" s="52">
        <v>438</v>
      </c>
      <c r="CP411" s="52">
        <v>392</v>
      </c>
      <c r="CQ411" s="52">
        <v>399</v>
      </c>
      <c r="CR411" s="52">
        <v>342</v>
      </c>
      <c r="CS411" s="52">
        <v>368</v>
      </c>
      <c r="CT411" s="52">
        <v>288</v>
      </c>
      <c r="CU411" s="52">
        <v>237</v>
      </c>
      <c r="CV411" s="52">
        <v>218</v>
      </c>
      <c r="CW411" s="52">
        <v>196</v>
      </c>
      <c r="CX411" s="52">
        <v>171</v>
      </c>
      <c r="CY411" s="52">
        <v>636</v>
      </c>
      <c r="CZ411" s="52">
        <v>320</v>
      </c>
      <c r="DA411" s="52">
        <v>329</v>
      </c>
      <c r="DB411" s="52">
        <v>382</v>
      </c>
      <c r="DC411" s="52">
        <v>364</v>
      </c>
      <c r="DD411" s="52">
        <v>404</v>
      </c>
      <c r="DE411" s="52">
        <v>394</v>
      </c>
      <c r="DF411" s="52">
        <v>380</v>
      </c>
      <c r="DG411" s="52">
        <v>456</v>
      </c>
      <c r="DH411" s="52">
        <v>466</v>
      </c>
      <c r="DI411" s="52">
        <v>527</v>
      </c>
      <c r="DJ411" s="52">
        <v>518</v>
      </c>
      <c r="DK411" s="52">
        <v>490</v>
      </c>
      <c r="DL411" s="52">
        <v>547</v>
      </c>
      <c r="DM411" s="52">
        <v>482</v>
      </c>
      <c r="DN411" s="52">
        <v>533</v>
      </c>
      <c r="DO411" s="52">
        <v>418</v>
      </c>
      <c r="DP411" s="52">
        <v>412</v>
      </c>
      <c r="DQ411" s="52">
        <v>439</v>
      </c>
      <c r="DR411" s="52">
        <v>397</v>
      </c>
      <c r="DS411" s="52">
        <v>384</v>
      </c>
      <c r="DT411" s="52">
        <v>279</v>
      </c>
      <c r="DU411" s="52">
        <v>329</v>
      </c>
      <c r="DV411" s="52">
        <v>389</v>
      </c>
      <c r="DW411" s="52">
        <v>436</v>
      </c>
      <c r="DX411" s="52">
        <v>365</v>
      </c>
      <c r="DY411" s="52">
        <v>415</v>
      </c>
      <c r="DZ411" s="52">
        <v>417</v>
      </c>
      <c r="EA411" s="52">
        <v>389</v>
      </c>
      <c r="EB411" s="52">
        <v>409</v>
      </c>
      <c r="EC411" s="52">
        <v>436</v>
      </c>
      <c r="ED411" s="52">
        <v>411</v>
      </c>
      <c r="EE411" s="52">
        <v>422</v>
      </c>
      <c r="EF411" s="52">
        <v>454</v>
      </c>
      <c r="EG411" s="52">
        <v>415</v>
      </c>
      <c r="EH411" s="52">
        <v>370</v>
      </c>
      <c r="EI411" s="52">
        <v>415</v>
      </c>
      <c r="EJ411" s="52">
        <v>445</v>
      </c>
      <c r="EK411" s="52">
        <v>427</v>
      </c>
      <c r="EL411" s="52">
        <v>423</v>
      </c>
      <c r="EM411" s="52">
        <v>462</v>
      </c>
      <c r="EN411" s="52">
        <v>528</v>
      </c>
      <c r="EO411" s="52">
        <v>436</v>
      </c>
      <c r="EP411" s="52">
        <v>450</v>
      </c>
      <c r="EQ411" s="52">
        <v>401</v>
      </c>
      <c r="ER411" s="52">
        <v>487</v>
      </c>
      <c r="ES411" s="52">
        <v>466</v>
      </c>
      <c r="ET411" s="52">
        <v>528</v>
      </c>
      <c r="EU411" s="52">
        <v>561</v>
      </c>
      <c r="EV411" s="52">
        <v>612</v>
      </c>
      <c r="EW411" s="52">
        <v>648</v>
      </c>
      <c r="EX411" s="52">
        <v>635</v>
      </c>
      <c r="EY411" s="52">
        <v>710</v>
      </c>
      <c r="EZ411" s="52">
        <v>687</v>
      </c>
      <c r="FA411" s="52">
        <v>720</v>
      </c>
      <c r="FB411" s="52">
        <v>795</v>
      </c>
      <c r="FC411" s="52">
        <v>768</v>
      </c>
      <c r="FD411" s="52">
        <v>728</v>
      </c>
      <c r="FE411" s="52">
        <v>803</v>
      </c>
      <c r="FF411" s="52">
        <v>802</v>
      </c>
      <c r="FG411" s="52">
        <v>751</v>
      </c>
      <c r="FH411" s="52">
        <v>709</v>
      </c>
      <c r="FI411" s="52">
        <v>790</v>
      </c>
      <c r="FJ411" s="52">
        <v>758</v>
      </c>
      <c r="FK411" s="52">
        <v>766</v>
      </c>
      <c r="FL411" s="52">
        <v>782</v>
      </c>
      <c r="FM411" s="52">
        <v>740</v>
      </c>
      <c r="FN411" s="52">
        <v>746</v>
      </c>
      <c r="FO411" s="52">
        <v>759</v>
      </c>
      <c r="FP411" s="52">
        <v>760</v>
      </c>
      <c r="FQ411" s="52">
        <v>787</v>
      </c>
      <c r="FR411" s="52">
        <v>875</v>
      </c>
      <c r="FS411" s="52">
        <v>825</v>
      </c>
      <c r="FT411" s="52">
        <v>938</v>
      </c>
      <c r="FU411" s="52">
        <v>1179</v>
      </c>
      <c r="FV411" s="52">
        <v>745</v>
      </c>
      <c r="FW411" s="52">
        <v>748</v>
      </c>
      <c r="FX411" s="52">
        <v>736</v>
      </c>
      <c r="FY411" s="52">
        <v>703</v>
      </c>
      <c r="FZ411" s="52">
        <v>641</v>
      </c>
      <c r="GA411" s="52">
        <v>498</v>
      </c>
      <c r="GB411" s="52">
        <v>510</v>
      </c>
      <c r="GC411" s="52">
        <v>550</v>
      </c>
      <c r="GD411" s="52">
        <v>482</v>
      </c>
      <c r="GE411" s="52">
        <v>472</v>
      </c>
      <c r="GF411" s="52">
        <v>424</v>
      </c>
      <c r="GG411" s="52">
        <v>404</v>
      </c>
      <c r="GH411" s="52">
        <v>322</v>
      </c>
      <c r="GI411" s="52">
        <v>307</v>
      </c>
      <c r="GJ411" s="52">
        <v>308</v>
      </c>
      <c r="GK411" s="52">
        <v>301</v>
      </c>
      <c r="GL411" s="53">
        <v>1302</v>
      </c>
    </row>
    <row r="412" spans="1:194" s="1" customFormat="1" hidden="1" x14ac:dyDescent="0.25">
      <c r="A412" s="31" t="s">
        <v>247</v>
      </c>
      <c r="B412" s="1" t="s">
        <v>643</v>
      </c>
      <c r="C412" s="30" t="str">
        <f t="shared" si="124"/>
        <v>LA England - Rotherham</v>
      </c>
      <c r="D412" s="51">
        <f t="shared" si="115"/>
        <v>101149</v>
      </c>
      <c r="E412" s="51">
        <f t="shared" si="116"/>
        <v>106382</v>
      </c>
      <c r="F412" s="52">
        <f t="shared" si="117"/>
        <v>264984</v>
      </c>
      <c r="G412" s="52">
        <f t="shared" si="118"/>
        <v>130367</v>
      </c>
      <c r="H412" s="53">
        <f t="shared" si="119"/>
        <v>134617</v>
      </c>
      <c r="I412" s="53">
        <f t="shared" si="120"/>
        <v>101149</v>
      </c>
      <c r="J412" s="53">
        <f t="shared" si="121"/>
        <v>106382</v>
      </c>
      <c r="K412" s="50">
        <f t="shared" si="122"/>
        <v>29218</v>
      </c>
      <c r="L412" s="51">
        <f t="shared" si="123"/>
        <v>28235</v>
      </c>
      <c r="M412" s="52">
        <v>1436</v>
      </c>
      <c r="N412" s="52">
        <v>1479</v>
      </c>
      <c r="O412" s="52">
        <v>1566</v>
      </c>
      <c r="P412" s="52">
        <v>1639</v>
      </c>
      <c r="Q412" s="52">
        <v>1633</v>
      </c>
      <c r="R412" s="52">
        <v>1583</v>
      </c>
      <c r="S412" s="52">
        <v>1644</v>
      </c>
      <c r="T412" s="52">
        <v>1717</v>
      </c>
      <c r="U412" s="52">
        <v>1734</v>
      </c>
      <c r="V412" s="52">
        <v>1756</v>
      </c>
      <c r="W412" s="52">
        <v>1682</v>
      </c>
      <c r="X412" s="52">
        <v>1759</v>
      </c>
      <c r="Y412" s="52">
        <v>1733</v>
      </c>
      <c r="Z412" s="52">
        <v>1663</v>
      </c>
      <c r="AA412" s="52">
        <v>1622</v>
      </c>
      <c r="AB412" s="52">
        <v>1439</v>
      </c>
      <c r="AC412" s="52">
        <v>1585</v>
      </c>
      <c r="AD412" s="52">
        <v>1548</v>
      </c>
      <c r="AE412" s="52">
        <v>1460</v>
      </c>
      <c r="AF412" s="52">
        <v>1253</v>
      </c>
      <c r="AG412" s="52">
        <v>1328</v>
      </c>
      <c r="AH412" s="52">
        <v>1363</v>
      </c>
      <c r="AI412" s="52">
        <v>1395</v>
      </c>
      <c r="AJ412" s="52">
        <v>1601</v>
      </c>
      <c r="AK412" s="52">
        <v>1591</v>
      </c>
      <c r="AL412" s="52">
        <v>1623</v>
      </c>
      <c r="AM412" s="52">
        <v>1691</v>
      </c>
      <c r="AN412" s="52">
        <v>1656</v>
      </c>
      <c r="AO412" s="52">
        <v>1622</v>
      </c>
      <c r="AP412" s="52">
        <v>1678</v>
      </c>
      <c r="AQ412" s="52">
        <v>1666</v>
      </c>
      <c r="AR412" s="52">
        <v>1701</v>
      </c>
      <c r="AS412" s="52">
        <v>1690</v>
      </c>
      <c r="AT412" s="52">
        <v>1580</v>
      </c>
      <c r="AU412" s="52">
        <v>1598</v>
      </c>
      <c r="AV412" s="52">
        <v>1764</v>
      </c>
      <c r="AW412" s="52">
        <v>1486</v>
      </c>
      <c r="AX412" s="52">
        <v>1612</v>
      </c>
      <c r="AY412" s="52">
        <v>1579</v>
      </c>
      <c r="AZ412" s="52">
        <v>1568</v>
      </c>
      <c r="BA412" s="52">
        <v>1555</v>
      </c>
      <c r="BB412" s="52">
        <v>1444</v>
      </c>
      <c r="BC412" s="52">
        <v>1340</v>
      </c>
      <c r="BD412" s="52">
        <v>1312</v>
      </c>
      <c r="BE412" s="52">
        <v>1446</v>
      </c>
      <c r="BF412" s="52">
        <v>1408</v>
      </c>
      <c r="BG412" s="52">
        <v>1484</v>
      </c>
      <c r="BH412" s="52">
        <v>1737</v>
      </c>
      <c r="BI412" s="52">
        <v>1825</v>
      </c>
      <c r="BJ412" s="52">
        <v>1901</v>
      </c>
      <c r="BK412" s="52">
        <v>1928</v>
      </c>
      <c r="BL412" s="52">
        <v>1924</v>
      </c>
      <c r="BM412" s="52">
        <v>1888</v>
      </c>
      <c r="BN412" s="52">
        <v>1904</v>
      </c>
      <c r="BO412" s="52">
        <v>1903</v>
      </c>
      <c r="BP412" s="52">
        <v>1949</v>
      </c>
      <c r="BQ412" s="52">
        <v>1902</v>
      </c>
      <c r="BR412" s="52">
        <v>1947</v>
      </c>
      <c r="BS412" s="52">
        <v>1824</v>
      </c>
      <c r="BT412" s="52">
        <v>1774</v>
      </c>
      <c r="BU412" s="52">
        <v>1721</v>
      </c>
      <c r="BV412" s="52">
        <v>1596</v>
      </c>
      <c r="BW412" s="52">
        <v>1666</v>
      </c>
      <c r="BX412" s="52">
        <v>1536</v>
      </c>
      <c r="BY412" s="52">
        <v>1518</v>
      </c>
      <c r="BZ412" s="52">
        <v>1420</v>
      </c>
      <c r="CA412" s="52">
        <v>1443</v>
      </c>
      <c r="CB412" s="52">
        <v>1342</v>
      </c>
      <c r="CC412" s="52">
        <v>1320</v>
      </c>
      <c r="CD412" s="52">
        <v>1399</v>
      </c>
      <c r="CE412" s="52">
        <v>1353</v>
      </c>
      <c r="CF412" s="52">
        <v>1342</v>
      </c>
      <c r="CG412" s="52">
        <v>1424</v>
      </c>
      <c r="CH412" s="52">
        <v>1484</v>
      </c>
      <c r="CI412" s="52">
        <v>1154</v>
      </c>
      <c r="CJ412" s="52">
        <v>1286</v>
      </c>
      <c r="CK412" s="52">
        <v>1120</v>
      </c>
      <c r="CL412" s="52">
        <v>937</v>
      </c>
      <c r="CM412" s="52">
        <v>855</v>
      </c>
      <c r="CN412" s="52">
        <v>794</v>
      </c>
      <c r="CO412" s="52">
        <v>774</v>
      </c>
      <c r="CP412" s="52">
        <v>734</v>
      </c>
      <c r="CQ412" s="52">
        <v>663</v>
      </c>
      <c r="CR412" s="52">
        <v>604</v>
      </c>
      <c r="CS412" s="52">
        <v>530</v>
      </c>
      <c r="CT412" s="52">
        <v>448</v>
      </c>
      <c r="CU412" s="52">
        <v>384</v>
      </c>
      <c r="CV412" s="52">
        <v>323</v>
      </c>
      <c r="CW412" s="52">
        <v>248</v>
      </c>
      <c r="CX412" s="52">
        <v>203</v>
      </c>
      <c r="CY412" s="52">
        <v>628</v>
      </c>
      <c r="CZ412" s="52">
        <v>1308</v>
      </c>
      <c r="DA412" s="52">
        <v>1422</v>
      </c>
      <c r="DB412" s="52">
        <v>1509</v>
      </c>
      <c r="DC412" s="52">
        <v>1519</v>
      </c>
      <c r="DD412" s="52">
        <v>1684</v>
      </c>
      <c r="DE412" s="52">
        <v>1565</v>
      </c>
      <c r="DF412" s="52">
        <v>1682</v>
      </c>
      <c r="DG412" s="52">
        <v>1643</v>
      </c>
      <c r="DH412" s="52">
        <v>1674</v>
      </c>
      <c r="DI412" s="52">
        <v>1643</v>
      </c>
      <c r="DJ412" s="52">
        <v>1638</v>
      </c>
      <c r="DK412" s="52">
        <v>1667</v>
      </c>
      <c r="DL412" s="52">
        <v>1682</v>
      </c>
      <c r="DM412" s="52">
        <v>1557</v>
      </c>
      <c r="DN412" s="52">
        <v>1596</v>
      </c>
      <c r="DO412" s="52">
        <v>1560</v>
      </c>
      <c r="DP412" s="52">
        <v>1412</v>
      </c>
      <c r="DQ412" s="52">
        <v>1474</v>
      </c>
      <c r="DR412" s="52">
        <v>1373</v>
      </c>
      <c r="DS412" s="52">
        <v>1134</v>
      </c>
      <c r="DT412" s="52">
        <v>1149</v>
      </c>
      <c r="DU412" s="52">
        <v>1250</v>
      </c>
      <c r="DV412" s="52">
        <v>1340</v>
      </c>
      <c r="DW412" s="52">
        <v>1447</v>
      </c>
      <c r="DX412" s="52">
        <v>1468</v>
      </c>
      <c r="DY412" s="52">
        <v>1535</v>
      </c>
      <c r="DZ412" s="52">
        <v>1620</v>
      </c>
      <c r="EA412" s="52">
        <v>1520</v>
      </c>
      <c r="EB412" s="52">
        <v>1735</v>
      </c>
      <c r="EC412" s="52">
        <v>1930</v>
      </c>
      <c r="ED412" s="52">
        <v>1777</v>
      </c>
      <c r="EE412" s="52">
        <v>1718</v>
      </c>
      <c r="EF412" s="52">
        <v>1859</v>
      </c>
      <c r="EG412" s="52">
        <v>1769</v>
      </c>
      <c r="EH412" s="52">
        <v>1698</v>
      </c>
      <c r="EI412" s="52">
        <v>1721</v>
      </c>
      <c r="EJ412" s="52">
        <v>1764</v>
      </c>
      <c r="EK412" s="52">
        <v>1726</v>
      </c>
      <c r="EL412" s="52">
        <v>1723</v>
      </c>
      <c r="EM412" s="52">
        <v>1753</v>
      </c>
      <c r="EN412" s="52">
        <v>1635</v>
      </c>
      <c r="EO412" s="52">
        <v>1540</v>
      </c>
      <c r="EP412" s="52">
        <v>1421</v>
      </c>
      <c r="EQ412" s="52">
        <v>1345</v>
      </c>
      <c r="ER412" s="52">
        <v>1548</v>
      </c>
      <c r="ES412" s="52">
        <v>1520</v>
      </c>
      <c r="ET412" s="52">
        <v>1663</v>
      </c>
      <c r="EU412" s="52">
        <v>1754</v>
      </c>
      <c r="EV412" s="52">
        <v>1847</v>
      </c>
      <c r="EW412" s="52">
        <v>1881</v>
      </c>
      <c r="EX412" s="52">
        <v>1916</v>
      </c>
      <c r="EY412" s="52">
        <v>1855</v>
      </c>
      <c r="EZ412" s="52">
        <v>1987</v>
      </c>
      <c r="FA412" s="52">
        <v>1909</v>
      </c>
      <c r="FB412" s="52">
        <v>1895</v>
      </c>
      <c r="FC412" s="52">
        <v>1881</v>
      </c>
      <c r="FD412" s="52">
        <v>1900</v>
      </c>
      <c r="FE412" s="52">
        <v>1788</v>
      </c>
      <c r="FF412" s="52">
        <v>1766</v>
      </c>
      <c r="FG412" s="52">
        <v>1811</v>
      </c>
      <c r="FH412" s="52">
        <v>1766</v>
      </c>
      <c r="FI412" s="52">
        <v>1695</v>
      </c>
      <c r="FJ412" s="52">
        <v>1730</v>
      </c>
      <c r="FK412" s="52">
        <v>1593</v>
      </c>
      <c r="FL412" s="52">
        <v>1551</v>
      </c>
      <c r="FM412" s="52">
        <v>1455</v>
      </c>
      <c r="FN412" s="52">
        <v>1441</v>
      </c>
      <c r="FO412" s="52">
        <v>1490</v>
      </c>
      <c r="FP412" s="52">
        <v>1327</v>
      </c>
      <c r="FQ412" s="52">
        <v>1397</v>
      </c>
      <c r="FR412" s="52">
        <v>1477</v>
      </c>
      <c r="FS412" s="52">
        <v>1388</v>
      </c>
      <c r="FT412" s="52">
        <v>1541</v>
      </c>
      <c r="FU412" s="52">
        <v>1668</v>
      </c>
      <c r="FV412" s="52">
        <v>1290</v>
      </c>
      <c r="FW412" s="52">
        <v>1375</v>
      </c>
      <c r="FX412" s="52">
        <v>1234</v>
      </c>
      <c r="FY412" s="52">
        <v>1127</v>
      </c>
      <c r="FZ412" s="52">
        <v>1028</v>
      </c>
      <c r="GA412" s="52">
        <v>879</v>
      </c>
      <c r="GB412" s="52">
        <v>936</v>
      </c>
      <c r="GC412" s="52">
        <v>880</v>
      </c>
      <c r="GD412" s="52">
        <v>871</v>
      </c>
      <c r="GE412" s="52">
        <v>694</v>
      </c>
      <c r="GF412" s="52">
        <v>689</v>
      </c>
      <c r="GG412" s="52">
        <v>594</v>
      </c>
      <c r="GH412" s="52">
        <v>544</v>
      </c>
      <c r="GI412" s="52">
        <v>453</v>
      </c>
      <c r="GJ412" s="52">
        <v>418</v>
      </c>
      <c r="GK412" s="52">
        <v>430</v>
      </c>
      <c r="GL412" s="53">
        <v>1550</v>
      </c>
    </row>
    <row r="413" spans="1:194" s="1" customFormat="1" hidden="1" x14ac:dyDescent="0.25">
      <c r="A413" s="31" t="s">
        <v>247</v>
      </c>
      <c r="B413" s="1" t="s">
        <v>644</v>
      </c>
      <c r="C413" s="30" t="str">
        <f t="shared" si="124"/>
        <v>LA England - Rugby</v>
      </c>
      <c r="D413" s="51">
        <f t="shared" si="115"/>
        <v>42226</v>
      </c>
      <c r="E413" s="51">
        <f t="shared" si="116"/>
        <v>43282</v>
      </c>
      <c r="F413" s="52">
        <f t="shared" si="117"/>
        <v>110650</v>
      </c>
      <c r="G413" s="52">
        <f t="shared" si="118"/>
        <v>55073</v>
      </c>
      <c r="H413" s="53">
        <f t="shared" si="119"/>
        <v>55577</v>
      </c>
      <c r="I413" s="53">
        <f t="shared" si="120"/>
        <v>42226</v>
      </c>
      <c r="J413" s="53">
        <f t="shared" si="121"/>
        <v>43282</v>
      </c>
      <c r="K413" s="50">
        <f t="shared" si="122"/>
        <v>12847</v>
      </c>
      <c r="L413" s="51">
        <f t="shared" si="123"/>
        <v>12295</v>
      </c>
      <c r="M413" s="52">
        <v>603</v>
      </c>
      <c r="N413" s="52">
        <v>700</v>
      </c>
      <c r="O413" s="52">
        <v>647</v>
      </c>
      <c r="P413" s="52">
        <v>684</v>
      </c>
      <c r="Q413" s="52">
        <v>720</v>
      </c>
      <c r="R413" s="52">
        <v>697</v>
      </c>
      <c r="S413" s="52">
        <v>734</v>
      </c>
      <c r="T413" s="52">
        <v>730</v>
      </c>
      <c r="U413" s="52">
        <v>776</v>
      </c>
      <c r="V413" s="52">
        <v>773</v>
      </c>
      <c r="W413" s="52">
        <v>693</v>
      </c>
      <c r="X413" s="52">
        <v>737</v>
      </c>
      <c r="Y413" s="52">
        <v>717</v>
      </c>
      <c r="Z413" s="52">
        <v>735</v>
      </c>
      <c r="AA413" s="52">
        <v>772</v>
      </c>
      <c r="AB413" s="52">
        <v>698</v>
      </c>
      <c r="AC413" s="52">
        <v>733</v>
      </c>
      <c r="AD413" s="52">
        <v>698</v>
      </c>
      <c r="AE413" s="52">
        <v>625</v>
      </c>
      <c r="AF413" s="52">
        <v>476</v>
      </c>
      <c r="AG413" s="52">
        <v>455</v>
      </c>
      <c r="AH413" s="52">
        <v>476</v>
      </c>
      <c r="AI413" s="52">
        <v>554</v>
      </c>
      <c r="AJ413" s="52">
        <v>584</v>
      </c>
      <c r="AK413" s="52">
        <v>670</v>
      </c>
      <c r="AL413" s="52">
        <v>662</v>
      </c>
      <c r="AM413" s="52">
        <v>623</v>
      </c>
      <c r="AN413" s="52">
        <v>627</v>
      </c>
      <c r="AO413" s="52">
        <v>673</v>
      </c>
      <c r="AP413" s="52">
        <v>620</v>
      </c>
      <c r="AQ413" s="52">
        <v>742</v>
      </c>
      <c r="AR413" s="52">
        <v>687</v>
      </c>
      <c r="AS413" s="52">
        <v>680</v>
      </c>
      <c r="AT413" s="52">
        <v>720</v>
      </c>
      <c r="AU413" s="52">
        <v>675</v>
      </c>
      <c r="AV413" s="52">
        <v>731</v>
      </c>
      <c r="AW413" s="52">
        <v>701</v>
      </c>
      <c r="AX413" s="52">
        <v>741</v>
      </c>
      <c r="AY413" s="52">
        <v>806</v>
      </c>
      <c r="AZ413" s="52">
        <v>733</v>
      </c>
      <c r="BA413" s="52">
        <v>763</v>
      </c>
      <c r="BB413" s="52">
        <v>736</v>
      </c>
      <c r="BC413" s="52">
        <v>700</v>
      </c>
      <c r="BD413" s="52">
        <v>722</v>
      </c>
      <c r="BE413" s="52">
        <v>701</v>
      </c>
      <c r="BF413" s="52">
        <v>758</v>
      </c>
      <c r="BG413" s="52">
        <v>734</v>
      </c>
      <c r="BH413" s="52">
        <v>778</v>
      </c>
      <c r="BI413" s="52">
        <v>797</v>
      </c>
      <c r="BJ413" s="52">
        <v>824</v>
      </c>
      <c r="BK413" s="52">
        <v>811</v>
      </c>
      <c r="BL413" s="52">
        <v>836</v>
      </c>
      <c r="BM413" s="52">
        <v>748</v>
      </c>
      <c r="BN413" s="52">
        <v>745</v>
      </c>
      <c r="BO413" s="52">
        <v>810</v>
      </c>
      <c r="BP413" s="52">
        <v>763</v>
      </c>
      <c r="BQ413" s="52">
        <v>780</v>
      </c>
      <c r="BR413" s="52">
        <v>796</v>
      </c>
      <c r="BS413" s="52">
        <v>735</v>
      </c>
      <c r="BT413" s="52">
        <v>738</v>
      </c>
      <c r="BU413" s="52">
        <v>655</v>
      </c>
      <c r="BV413" s="52">
        <v>613</v>
      </c>
      <c r="BW413" s="52">
        <v>614</v>
      </c>
      <c r="BX413" s="52">
        <v>559</v>
      </c>
      <c r="BY413" s="52">
        <v>516</v>
      </c>
      <c r="BZ413" s="52">
        <v>521</v>
      </c>
      <c r="CA413" s="52">
        <v>520</v>
      </c>
      <c r="CB413" s="52">
        <v>507</v>
      </c>
      <c r="CC413" s="52">
        <v>495</v>
      </c>
      <c r="CD413" s="52">
        <v>493</v>
      </c>
      <c r="CE413" s="52">
        <v>493</v>
      </c>
      <c r="CF413" s="52">
        <v>529</v>
      </c>
      <c r="CG413" s="52">
        <v>515</v>
      </c>
      <c r="CH413" s="52">
        <v>582</v>
      </c>
      <c r="CI413" s="52">
        <v>493</v>
      </c>
      <c r="CJ413" s="52">
        <v>481</v>
      </c>
      <c r="CK413" s="52">
        <v>495</v>
      </c>
      <c r="CL413" s="52">
        <v>420</v>
      </c>
      <c r="CM413" s="52">
        <v>365</v>
      </c>
      <c r="CN413" s="52">
        <v>357</v>
      </c>
      <c r="CO413" s="52">
        <v>312</v>
      </c>
      <c r="CP413" s="52">
        <v>317</v>
      </c>
      <c r="CQ413" s="52">
        <v>276</v>
      </c>
      <c r="CR413" s="52">
        <v>256</v>
      </c>
      <c r="CS413" s="52">
        <v>227</v>
      </c>
      <c r="CT413" s="52">
        <v>194</v>
      </c>
      <c r="CU413" s="52">
        <v>148</v>
      </c>
      <c r="CV413" s="52">
        <v>124</v>
      </c>
      <c r="CW413" s="52">
        <v>113</v>
      </c>
      <c r="CX413" s="52">
        <v>116</v>
      </c>
      <c r="CY413" s="52">
        <v>384</v>
      </c>
      <c r="CZ413" s="52">
        <v>578</v>
      </c>
      <c r="DA413" s="52">
        <v>580</v>
      </c>
      <c r="DB413" s="52">
        <v>668</v>
      </c>
      <c r="DC413" s="52">
        <v>691</v>
      </c>
      <c r="DD413" s="52">
        <v>719</v>
      </c>
      <c r="DE413" s="52">
        <v>701</v>
      </c>
      <c r="DF413" s="52">
        <v>697</v>
      </c>
      <c r="DG413" s="52">
        <v>704</v>
      </c>
      <c r="DH413" s="52">
        <v>718</v>
      </c>
      <c r="DI413" s="52">
        <v>769</v>
      </c>
      <c r="DJ413" s="52">
        <v>674</v>
      </c>
      <c r="DK413" s="52">
        <v>756</v>
      </c>
      <c r="DL413" s="52">
        <v>700</v>
      </c>
      <c r="DM413" s="52">
        <v>733</v>
      </c>
      <c r="DN413" s="52">
        <v>684</v>
      </c>
      <c r="DO413" s="52">
        <v>675</v>
      </c>
      <c r="DP413" s="52">
        <v>607</v>
      </c>
      <c r="DQ413" s="52">
        <v>641</v>
      </c>
      <c r="DR413" s="52">
        <v>538</v>
      </c>
      <c r="DS413" s="52">
        <v>402</v>
      </c>
      <c r="DT413" s="52">
        <v>400</v>
      </c>
      <c r="DU413" s="52">
        <v>393</v>
      </c>
      <c r="DV413" s="52">
        <v>504</v>
      </c>
      <c r="DW413" s="52">
        <v>576</v>
      </c>
      <c r="DX413" s="52">
        <v>606</v>
      </c>
      <c r="DY413" s="52">
        <v>598</v>
      </c>
      <c r="DZ413" s="52">
        <v>579</v>
      </c>
      <c r="EA413" s="52">
        <v>661</v>
      </c>
      <c r="EB413" s="52">
        <v>661</v>
      </c>
      <c r="EC413" s="52">
        <v>652</v>
      </c>
      <c r="ED413" s="52">
        <v>688</v>
      </c>
      <c r="EE413" s="52">
        <v>689</v>
      </c>
      <c r="EF413" s="52">
        <v>775</v>
      </c>
      <c r="EG413" s="52">
        <v>799</v>
      </c>
      <c r="EH413" s="52">
        <v>845</v>
      </c>
      <c r="EI413" s="52">
        <v>842</v>
      </c>
      <c r="EJ413" s="52">
        <v>773</v>
      </c>
      <c r="EK413" s="52">
        <v>822</v>
      </c>
      <c r="EL413" s="52">
        <v>748</v>
      </c>
      <c r="EM413" s="52">
        <v>748</v>
      </c>
      <c r="EN413" s="52">
        <v>862</v>
      </c>
      <c r="EO413" s="52">
        <v>751</v>
      </c>
      <c r="EP413" s="52">
        <v>713</v>
      </c>
      <c r="EQ413" s="52">
        <v>631</v>
      </c>
      <c r="ER413" s="52">
        <v>683</v>
      </c>
      <c r="ES413" s="52">
        <v>677</v>
      </c>
      <c r="ET413" s="52">
        <v>719</v>
      </c>
      <c r="EU413" s="52">
        <v>784</v>
      </c>
      <c r="EV413" s="52">
        <v>755</v>
      </c>
      <c r="EW413" s="52">
        <v>766</v>
      </c>
      <c r="EX413" s="52">
        <v>783</v>
      </c>
      <c r="EY413" s="52">
        <v>819</v>
      </c>
      <c r="EZ413" s="52">
        <v>708</v>
      </c>
      <c r="FA413" s="52">
        <v>760</v>
      </c>
      <c r="FB413" s="52">
        <v>777</v>
      </c>
      <c r="FC413" s="52">
        <v>820</v>
      </c>
      <c r="FD413" s="52">
        <v>754</v>
      </c>
      <c r="FE413" s="52">
        <v>772</v>
      </c>
      <c r="FF413" s="52">
        <v>699</v>
      </c>
      <c r="FG413" s="52">
        <v>704</v>
      </c>
      <c r="FH413" s="52">
        <v>640</v>
      </c>
      <c r="FI413" s="52">
        <v>592</v>
      </c>
      <c r="FJ413" s="52">
        <v>548</v>
      </c>
      <c r="FK413" s="52">
        <v>586</v>
      </c>
      <c r="FL413" s="52">
        <v>529</v>
      </c>
      <c r="FM413" s="52">
        <v>528</v>
      </c>
      <c r="FN413" s="52">
        <v>542</v>
      </c>
      <c r="FO413" s="52">
        <v>503</v>
      </c>
      <c r="FP413" s="52">
        <v>541</v>
      </c>
      <c r="FQ413" s="52">
        <v>509</v>
      </c>
      <c r="FR413" s="52">
        <v>507</v>
      </c>
      <c r="FS413" s="52">
        <v>574</v>
      </c>
      <c r="FT413" s="52">
        <v>589</v>
      </c>
      <c r="FU413" s="52">
        <v>645</v>
      </c>
      <c r="FV413" s="52">
        <v>474</v>
      </c>
      <c r="FW413" s="52">
        <v>552</v>
      </c>
      <c r="FX413" s="52">
        <v>541</v>
      </c>
      <c r="FY413" s="52">
        <v>519</v>
      </c>
      <c r="FZ413" s="52">
        <v>375</v>
      </c>
      <c r="GA413" s="52">
        <v>338</v>
      </c>
      <c r="GB413" s="52">
        <v>320</v>
      </c>
      <c r="GC413" s="52">
        <v>366</v>
      </c>
      <c r="GD413" s="52">
        <v>329</v>
      </c>
      <c r="GE413" s="52">
        <v>329</v>
      </c>
      <c r="GF413" s="52">
        <v>311</v>
      </c>
      <c r="GG413" s="52">
        <v>235</v>
      </c>
      <c r="GH413" s="52">
        <v>237</v>
      </c>
      <c r="GI413" s="52">
        <v>167</v>
      </c>
      <c r="GJ413" s="52">
        <v>194</v>
      </c>
      <c r="GK413" s="52">
        <v>184</v>
      </c>
      <c r="GL413" s="53">
        <v>742</v>
      </c>
    </row>
    <row r="414" spans="1:194" s="1" customFormat="1" hidden="1" x14ac:dyDescent="0.25">
      <c r="A414" s="31" t="s">
        <v>247</v>
      </c>
      <c r="B414" s="1" t="s">
        <v>645</v>
      </c>
      <c r="C414" s="30" t="str">
        <f t="shared" si="124"/>
        <v>LA England - Runnymede</v>
      </c>
      <c r="D414" s="51">
        <f t="shared" si="115"/>
        <v>35159</v>
      </c>
      <c r="E414" s="51">
        <f t="shared" si="116"/>
        <v>37664</v>
      </c>
      <c r="F414" s="52">
        <f t="shared" si="117"/>
        <v>90327</v>
      </c>
      <c r="G414" s="52">
        <f t="shared" si="118"/>
        <v>44091</v>
      </c>
      <c r="H414" s="53">
        <f t="shared" si="119"/>
        <v>46236</v>
      </c>
      <c r="I414" s="53">
        <f t="shared" si="120"/>
        <v>35159</v>
      </c>
      <c r="J414" s="53">
        <f t="shared" si="121"/>
        <v>37664</v>
      </c>
      <c r="K414" s="50">
        <f t="shared" si="122"/>
        <v>8932</v>
      </c>
      <c r="L414" s="51">
        <f t="shared" si="123"/>
        <v>8572</v>
      </c>
      <c r="M414" s="52">
        <v>458</v>
      </c>
      <c r="N414" s="52">
        <v>479</v>
      </c>
      <c r="O414" s="52">
        <v>514</v>
      </c>
      <c r="P414" s="52">
        <v>517</v>
      </c>
      <c r="Q414" s="52">
        <v>512</v>
      </c>
      <c r="R414" s="52">
        <v>559</v>
      </c>
      <c r="S414" s="52">
        <v>482</v>
      </c>
      <c r="T414" s="52">
        <v>480</v>
      </c>
      <c r="U414" s="52">
        <v>528</v>
      </c>
      <c r="V414" s="52">
        <v>535</v>
      </c>
      <c r="W414" s="52">
        <v>521</v>
      </c>
      <c r="X414" s="52">
        <v>497</v>
      </c>
      <c r="Y414" s="52">
        <v>569</v>
      </c>
      <c r="Z414" s="52">
        <v>493</v>
      </c>
      <c r="AA414" s="52">
        <v>459</v>
      </c>
      <c r="AB414" s="52">
        <v>457</v>
      </c>
      <c r="AC414" s="52">
        <v>423</v>
      </c>
      <c r="AD414" s="52">
        <v>449</v>
      </c>
      <c r="AE414" s="52">
        <v>506</v>
      </c>
      <c r="AF414" s="52">
        <v>962</v>
      </c>
      <c r="AG414" s="52">
        <v>901</v>
      </c>
      <c r="AH414" s="52">
        <v>922</v>
      </c>
      <c r="AI414" s="52">
        <v>755</v>
      </c>
      <c r="AJ414" s="52">
        <v>698</v>
      </c>
      <c r="AK414" s="52">
        <v>634</v>
      </c>
      <c r="AL414" s="52">
        <v>750</v>
      </c>
      <c r="AM414" s="52">
        <v>734</v>
      </c>
      <c r="AN414" s="52">
        <v>818</v>
      </c>
      <c r="AO414" s="52">
        <v>736</v>
      </c>
      <c r="AP414" s="52">
        <v>779</v>
      </c>
      <c r="AQ414" s="52">
        <v>699</v>
      </c>
      <c r="AR414" s="52">
        <v>708</v>
      </c>
      <c r="AS414" s="52">
        <v>612</v>
      </c>
      <c r="AT414" s="52">
        <v>472</v>
      </c>
      <c r="AU414" s="52">
        <v>531</v>
      </c>
      <c r="AV414" s="52">
        <v>476</v>
      </c>
      <c r="AW414" s="52">
        <v>534</v>
      </c>
      <c r="AX414" s="52">
        <v>501</v>
      </c>
      <c r="AY414" s="52">
        <v>529</v>
      </c>
      <c r="AZ414" s="52">
        <v>512</v>
      </c>
      <c r="BA414" s="52">
        <v>536</v>
      </c>
      <c r="BB414" s="52">
        <v>504</v>
      </c>
      <c r="BC414" s="52">
        <v>528</v>
      </c>
      <c r="BD414" s="52">
        <v>485</v>
      </c>
      <c r="BE414" s="52">
        <v>620</v>
      </c>
      <c r="BF414" s="52">
        <v>571</v>
      </c>
      <c r="BG414" s="52">
        <v>551</v>
      </c>
      <c r="BH414" s="52">
        <v>552</v>
      </c>
      <c r="BI414" s="52">
        <v>600</v>
      </c>
      <c r="BJ414" s="52">
        <v>520</v>
      </c>
      <c r="BK414" s="52">
        <v>521</v>
      </c>
      <c r="BL414" s="52">
        <v>581</v>
      </c>
      <c r="BM414" s="52">
        <v>551</v>
      </c>
      <c r="BN414" s="52">
        <v>619</v>
      </c>
      <c r="BO414" s="52">
        <v>567</v>
      </c>
      <c r="BP414" s="52">
        <v>573</v>
      </c>
      <c r="BQ414" s="52">
        <v>603</v>
      </c>
      <c r="BR414" s="52">
        <v>591</v>
      </c>
      <c r="BS414" s="52">
        <v>571</v>
      </c>
      <c r="BT414" s="52">
        <v>473</v>
      </c>
      <c r="BU414" s="52">
        <v>553</v>
      </c>
      <c r="BV414" s="52">
        <v>463</v>
      </c>
      <c r="BW414" s="52">
        <v>481</v>
      </c>
      <c r="BX414" s="52">
        <v>383</v>
      </c>
      <c r="BY414" s="52">
        <v>425</v>
      </c>
      <c r="BZ414" s="52">
        <v>408</v>
      </c>
      <c r="CA414" s="52">
        <v>380</v>
      </c>
      <c r="CB414" s="52">
        <v>362</v>
      </c>
      <c r="CC414" s="52">
        <v>347</v>
      </c>
      <c r="CD414" s="52">
        <v>313</v>
      </c>
      <c r="CE414" s="52">
        <v>352</v>
      </c>
      <c r="CF414" s="52">
        <v>361</v>
      </c>
      <c r="CG414" s="52">
        <v>406</v>
      </c>
      <c r="CH414" s="52">
        <v>414</v>
      </c>
      <c r="CI414" s="52">
        <v>342</v>
      </c>
      <c r="CJ414" s="52">
        <v>294</v>
      </c>
      <c r="CK414" s="52">
        <v>329</v>
      </c>
      <c r="CL414" s="52">
        <v>297</v>
      </c>
      <c r="CM414" s="52">
        <v>269</v>
      </c>
      <c r="CN414" s="52">
        <v>194</v>
      </c>
      <c r="CO414" s="52">
        <v>220</v>
      </c>
      <c r="CP414" s="52">
        <v>192</v>
      </c>
      <c r="CQ414" s="52">
        <v>182</v>
      </c>
      <c r="CR414" s="52">
        <v>163</v>
      </c>
      <c r="CS414" s="52">
        <v>183</v>
      </c>
      <c r="CT414" s="52">
        <v>162</v>
      </c>
      <c r="CU414" s="52">
        <v>153</v>
      </c>
      <c r="CV414" s="52">
        <v>124</v>
      </c>
      <c r="CW414" s="52">
        <v>104</v>
      </c>
      <c r="CX414" s="52">
        <v>98</v>
      </c>
      <c r="CY414" s="52">
        <v>319</v>
      </c>
      <c r="CZ414" s="52">
        <v>446</v>
      </c>
      <c r="DA414" s="52">
        <v>485</v>
      </c>
      <c r="DB414" s="52">
        <v>458</v>
      </c>
      <c r="DC414" s="52">
        <v>498</v>
      </c>
      <c r="DD414" s="52">
        <v>536</v>
      </c>
      <c r="DE414" s="52">
        <v>531</v>
      </c>
      <c r="DF414" s="52">
        <v>540</v>
      </c>
      <c r="DG414" s="52">
        <v>463</v>
      </c>
      <c r="DH414" s="52">
        <v>504</v>
      </c>
      <c r="DI414" s="52">
        <v>477</v>
      </c>
      <c r="DJ414" s="52">
        <v>467</v>
      </c>
      <c r="DK414" s="52">
        <v>501</v>
      </c>
      <c r="DL414" s="52">
        <v>472</v>
      </c>
      <c r="DM414" s="52">
        <v>476</v>
      </c>
      <c r="DN414" s="52">
        <v>477</v>
      </c>
      <c r="DO414" s="52">
        <v>428</v>
      </c>
      <c r="DP414" s="52">
        <v>402</v>
      </c>
      <c r="DQ414" s="52">
        <v>411</v>
      </c>
      <c r="DR414" s="52">
        <v>535</v>
      </c>
      <c r="DS414" s="52">
        <v>1221</v>
      </c>
      <c r="DT414" s="52">
        <v>1183</v>
      </c>
      <c r="DU414" s="52">
        <v>1061</v>
      </c>
      <c r="DV414" s="52">
        <v>758</v>
      </c>
      <c r="DW414" s="52">
        <v>689</v>
      </c>
      <c r="DX414" s="52">
        <v>614</v>
      </c>
      <c r="DY414" s="52">
        <v>662</v>
      </c>
      <c r="DZ414" s="52">
        <v>699</v>
      </c>
      <c r="EA414" s="52">
        <v>742</v>
      </c>
      <c r="EB414" s="52">
        <v>753</v>
      </c>
      <c r="EC414" s="52">
        <v>825</v>
      </c>
      <c r="ED414" s="52">
        <v>757</v>
      </c>
      <c r="EE414" s="52">
        <v>710</v>
      </c>
      <c r="EF414" s="52">
        <v>619</v>
      </c>
      <c r="EG414" s="52">
        <v>506</v>
      </c>
      <c r="EH414" s="52">
        <v>599</v>
      </c>
      <c r="EI414" s="52">
        <v>548</v>
      </c>
      <c r="EJ414" s="52">
        <v>591</v>
      </c>
      <c r="EK414" s="52">
        <v>493</v>
      </c>
      <c r="EL414" s="52">
        <v>583</v>
      </c>
      <c r="EM414" s="52">
        <v>534</v>
      </c>
      <c r="EN414" s="52">
        <v>580</v>
      </c>
      <c r="EO414" s="52">
        <v>514</v>
      </c>
      <c r="EP414" s="52">
        <v>531</v>
      </c>
      <c r="EQ414" s="52">
        <v>501</v>
      </c>
      <c r="ER414" s="52">
        <v>581</v>
      </c>
      <c r="ES414" s="52">
        <v>536</v>
      </c>
      <c r="ET414" s="52">
        <v>608</v>
      </c>
      <c r="EU414" s="52">
        <v>555</v>
      </c>
      <c r="EV414" s="52">
        <v>631</v>
      </c>
      <c r="EW414" s="52">
        <v>547</v>
      </c>
      <c r="EX414" s="52">
        <v>589</v>
      </c>
      <c r="EY414" s="52">
        <v>567</v>
      </c>
      <c r="EZ414" s="52">
        <v>581</v>
      </c>
      <c r="FA414" s="52">
        <v>599</v>
      </c>
      <c r="FB414" s="52">
        <v>580</v>
      </c>
      <c r="FC414" s="52">
        <v>580</v>
      </c>
      <c r="FD414" s="52">
        <v>664</v>
      </c>
      <c r="FE414" s="52">
        <v>569</v>
      </c>
      <c r="FF414" s="52">
        <v>532</v>
      </c>
      <c r="FG414" s="52">
        <v>548</v>
      </c>
      <c r="FH414" s="52">
        <v>536</v>
      </c>
      <c r="FI414" s="52">
        <v>470</v>
      </c>
      <c r="FJ414" s="52">
        <v>456</v>
      </c>
      <c r="FK414" s="52">
        <v>423</v>
      </c>
      <c r="FL414" s="52">
        <v>398</v>
      </c>
      <c r="FM414" s="52">
        <v>373</v>
      </c>
      <c r="FN414" s="52">
        <v>424</v>
      </c>
      <c r="FO414" s="52">
        <v>383</v>
      </c>
      <c r="FP414" s="52">
        <v>391</v>
      </c>
      <c r="FQ414" s="52">
        <v>364</v>
      </c>
      <c r="FR414" s="52">
        <v>380</v>
      </c>
      <c r="FS414" s="52">
        <v>404</v>
      </c>
      <c r="FT414" s="52">
        <v>425</v>
      </c>
      <c r="FU414" s="52">
        <v>478</v>
      </c>
      <c r="FV414" s="52">
        <v>370</v>
      </c>
      <c r="FW414" s="52">
        <v>342</v>
      </c>
      <c r="FX414" s="52">
        <v>318</v>
      </c>
      <c r="FY414" s="52">
        <v>330</v>
      </c>
      <c r="FZ414" s="52">
        <v>274</v>
      </c>
      <c r="GA414" s="52">
        <v>244</v>
      </c>
      <c r="GB414" s="52">
        <v>269</v>
      </c>
      <c r="GC414" s="52">
        <v>271</v>
      </c>
      <c r="GD414" s="52">
        <v>249</v>
      </c>
      <c r="GE414" s="52">
        <v>239</v>
      </c>
      <c r="GF414" s="52">
        <v>230</v>
      </c>
      <c r="GG414" s="52">
        <v>236</v>
      </c>
      <c r="GH414" s="52">
        <v>207</v>
      </c>
      <c r="GI414" s="52">
        <v>186</v>
      </c>
      <c r="GJ414" s="52">
        <v>150</v>
      </c>
      <c r="GK414" s="52">
        <v>154</v>
      </c>
      <c r="GL414" s="53">
        <v>615</v>
      </c>
    </row>
    <row r="415" spans="1:194" s="1" customFormat="1" hidden="1" x14ac:dyDescent="0.25">
      <c r="A415" s="31" t="s">
        <v>247</v>
      </c>
      <c r="B415" s="1" t="s">
        <v>646</v>
      </c>
      <c r="C415" s="30" t="str">
        <f t="shared" si="124"/>
        <v>LA England - Rushcliffe</v>
      </c>
      <c r="D415" s="51">
        <f t="shared" si="115"/>
        <v>47005</v>
      </c>
      <c r="E415" s="51">
        <f t="shared" si="116"/>
        <v>49508</v>
      </c>
      <c r="F415" s="52">
        <f t="shared" si="117"/>
        <v>121416</v>
      </c>
      <c r="G415" s="52">
        <f t="shared" si="118"/>
        <v>59872</v>
      </c>
      <c r="H415" s="53">
        <f t="shared" si="119"/>
        <v>61544</v>
      </c>
      <c r="I415" s="53">
        <f t="shared" si="120"/>
        <v>47005</v>
      </c>
      <c r="J415" s="53">
        <f t="shared" si="121"/>
        <v>49508</v>
      </c>
      <c r="K415" s="50">
        <f t="shared" si="122"/>
        <v>12867</v>
      </c>
      <c r="L415" s="51">
        <f t="shared" si="123"/>
        <v>12036</v>
      </c>
      <c r="M415" s="52">
        <v>502</v>
      </c>
      <c r="N415" s="52">
        <v>557</v>
      </c>
      <c r="O415" s="52">
        <v>622</v>
      </c>
      <c r="P415" s="52">
        <v>685</v>
      </c>
      <c r="Q415" s="52">
        <v>682</v>
      </c>
      <c r="R415" s="52">
        <v>704</v>
      </c>
      <c r="S415" s="52">
        <v>719</v>
      </c>
      <c r="T415" s="52">
        <v>717</v>
      </c>
      <c r="U415" s="52">
        <v>776</v>
      </c>
      <c r="V415" s="52">
        <v>786</v>
      </c>
      <c r="W415" s="52">
        <v>830</v>
      </c>
      <c r="X415" s="52">
        <v>832</v>
      </c>
      <c r="Y415" s="52">
        <v>751</v>
      </c>
      <c r="Z415" s="52">
        <v>801</v>
      </c>
      <c r="AA415" s="52">
        <v>765</v>
      </c>
      <c r="AB415" s="52">
        <v>734</v>
      </c>
      <c r="AC415" s="52">
        <v>731</v>
      </c>
      <c r="AD415" s="52">
        <v>673</v>
      </c>
      <c r="AE415" s="52">
        <v>667</v>
      </c>
      <c r="AF415" s="52">
        <v>563</v>
      </c>
      <c r="AG415" s="52">
        <v>676</v>
      </c>
      <c r="AH415" s="52">
        <v>669</v>
      </c>
      <c r="AI415" s="52">
        <v>668</v>
      </c>
      <c r="AJ415" s="52">
        <v>690</v>
      </c>
      <c r="AK415" s="52">
        <v>647</v>
      </c>
      <c r="AL415" s="52">
        <v>734</v>
      </c>
      <c r="AM415" s="52">
        <v>744</v>
      </c>
      <c r="AN415" s="52">
        <v>753</v>
      </c>
      <c r="AO415" s="52">
        <v>719</v>
      </c>
      <c r="AP415" s="52">
        <v>714</v>
      </c>
      <c r="AQ415" s="52">
        <v>665</v>
      </c>
      <c r="AR415" s="52">
        <v>653</v>
      </c>
      <c r="AS415" s="52">
        <v>645</v>
      </c>
      <c r="AT415" s="52">
        <v>667</v>
      </c>
      <c r="AU415" s="52">
        <v>724</v>
      </c>
      <c r="AV415" s="52">
        <v>602</v>
      </c>
      <c r="AW415" s="52">
        <v>678</v>
      </c>
      <c r="AX415" s="52">
        <v>691</v>
      </c>
      <c r="AY415" s="52">
        <v>722</v>
      </c>
      <c r="AZ415" s="52">
        <v>797</v>
      </c>
      <c r="BA415" s="52">
        <v>782</v>
      </c>
      <c r="BB415" s="52">
        <v>734</v>
      </c>
      <c r="BC415" s="52">
        <v>727</v>
      </c>
      <c r="BD415" s="52">
        <v>782</v>
      </c>
      <c r="BE415" s="52">
        <v>721</v>
      </c>
      <c r="BF415" s="52">
        <v>796</v>
      </c>
      <c r="BG415" s="52">
        <v>774</v>
      </c>
      <c r="BH415" s="52">
        <v>834</v>
      </c>
      <c r="BI415" s="52">
        <v>895</v>
      </c>
      <c r="BJ415" s="52">
        <v>889</v>
      </c>
      <c r="BK415" s="52">
        <v>839</v>
      </c>
      <c r="BL415" s="52">
        <v>924</v>
      </c>
      <c r="BM415" s="52">
        <v>828</v>
      </c>
      <c r="BN415" s="52">
        <v>838</v>
      </c>
      <c r="BO415" s="52">
        <v>914</v>
      </c>
      <c r="BP415" s="52">
        <v>877</v>
      </c>
      <c r="BQ415" s="52">
        <v>893</v>
      </c>
      <c r="BR415" s="52">
        <v>876</v>
      </c>
      <c r="BS415" s="52">
        <v>848</v>
      </c>
      <c r="BT415" s="52">
        <v>814</v>
      </c>
      <c r="BU415" s="52">
        <v>801</v>
      </c>
      <c r="BV415" s="52">
        <v>745</v>
      </c>
      <c r="BW415" s="52">
        <v>731</v>
      </c>
      <c r="BX415" s="52">
        <v>665</v>
      </c>
      <c r="BY415" s="52">
        <v>665</v>
      </c>
      <c r="BZ415" s="52">
        <v>621</v>
      </c>
      <c r="CA415" s="52">
        <v>613</v>
      </c>
      <c r="CB415" s="52">
        <v>602</v>
      </c>
      <c r="CC415" s="52">
        <v>654</v>
      </c>
      <c r="CD415" s="52">
        <v>669</v>
      </c>
      <c r="CE415" s="52">
        <v>651</v>
      </c>
      <c r="CF415" s="52">
        <v>630</v>
      </c>
      <c r="CG415" s="52">
        <v>661</v>
      </c>
      <c r="CH415" s="52">
        <v>796</v>
      </c>
      <c r="CI415" s="52">
        <v>554</v>
      </c>
      <c r="CJ415" s="52">
        <v>527</v>
      </c>
      <c r="CK415" s="52">
        <v>542</v>
      </c>
      <c r="CL415" s="52">
        <v>462</v>
      </c>
      <c r="CM415" s="52">
        <v>398</v>
      </c>
      <c r="CN415" s="52">
        <v>358</v>
      </c>
      <c r="CO415" s="52">
        <v>345</v>
      </c>
      <c r="CP415" s="52">
        <v>348</v>
      </c>
      <c r="CQ415" s="52">
        <v>318</v>
      </c>
      <c r="CR415" s="52">
        <v>295</v>
      </c>
      <c r="CS415" s="52">
        <v>261</v>
      </c>
      <c r="CT415" s="52">
        <v>258</v>
      </c>
      <c r="CU415" s="52">
        <v>222</v>
      </c>
      <c r="CV415" s="52">
        <v>199</v>
      </c>
      <c r="CW415" s="52">
        <v>163</v>
      </c>
      <c r="CX415" s="52">
        <v>137</v>
      </c>
      <c r="CY415" s="52">
        <v>441</v>
      </c>
      <c r="CZ415" s="52">
        <v>541</v>
      </c>
      <c r="DA415" s="52">
        <v>545</v>
      </c>
      <c r="DB415" s="52">
        <v>577</v>
      </c>
      <c r="DC415" s="52">
        <v>577</v>
      </c>
      <c r="DD415" s="52">
        <v>629</v>
      </c>
      <c r="DE415" s="52">
        <v>647</v>
      </c>
      <c r="DF415" s="52">
        <v>693</v>
      </c>
      <c r="DG415" s="52">
        <v>683</v>
      </c>
      <c r="DH415" s="52">
        <v>692</v>
      </c>
      <c r="DI415" s="52">
        <v>692</v>
      </c>
      <c r="DJ415" s="52">
        <v>756</v>
      </c>
      <c r="DK415" s="52">
        <v>759</v>
      </c>
      <c r="DL415" s="52">
        <v>797</v>
      </c>
      <c r="DM415" s="52">
        <v>770</v>
      </c>
      <c r="DN415" s="52">
        <v>713</v>
      </c>
      <c r="DO415" s="52">
        <v>682</v>
      </c>
      <c r="DP415" s="52">
        <v>619</v>
      </c>
      <c r="DQ415" s="52">
        <v>664</v>
      </c>
      <c r="DR415" s="52">
        <v>615</v>
      </c>
      <c r="DS415" s="52">
        <v>651</v>
      </c>
      <c r="DT415" s="52">
        <v>632</v>
      </c>
      <c r="DU415" s="52">
        <v>602</v>
      </c>
      <c r="DV415" s="52">
        <v>602</v>
      </c>
      <c r="DW415" s="52">
        <v>618</v>
      </c>
      <c r="DX415" s="52">
        <v>720</v>
      </c>
      <c r="DY415" s="52">
        <v>734</v>
      </c>
      <c r="DZ415" s="52">
        <v>658</v>
      </c>
      <c r="EA415" s="52">
        <v>568</v>
      </c>
      <c r="EB415" s="52">
        <v>644</v>
      </c>
      <c r="EC415" s="52">
        <v>704</v>
      </c>
      <c r="ED415" s="52">
        <v>740</v>
      </c>
      <c r="EE415" s="52">
        <v>644</v>
      </c>
      <c r="EF415" s="52">
        <v>617</v>
      </c>
      <c r="EG415" s="52">
        <v>777</v>
      </c>
      <c r="EH415" s="52">
        <v>750</v>
      </c>
      <c r="EI415" s="52">
        <v>742</v>
      </c>
      <c r="EJ415" s="52">
        <v>757</v>
      </c>
      <c r="EK415" s="52">
        <v>751</v>
      </c>
      <c r="EL415" s="52">
        <v>781</v>
      </c>
      <c r="EM415" s="52">
        <v>784</v>
      </c>
      <c r="EN415" s="52">
        <v>845</v>
      </c>
      <c r="EO415" s="52">
        <v>808</v>
      </c>
      <c r="EP415" s="52">
        <v>807</v>
      </c>
      <c r="EQ415" s="52">
        <v>778</v>
      </c>
      <c r="ER415" s="52">
        <v>842</v>
      </c>
      <c r="ES415" s="52">
        <v>806</v>
      </c>
      <c r="ET415" s="52">
        <v>818</v>
      </c>
      <c r="EU415" s="52">
        <v>829</v>
      </c>
      <c r="EV415" s="52">
        <v>813</v>
      </c>
      <c r="EW415" s="52">
        <v>892</v>
      </c>
      <c r="EX415" s="52">
        <v>892</v>
      </c>
      <c r="EY415" s="52">
        <v>894</v>
      </c>
      <c r="EZ415" s="52">
        <v>895</v>
      </c>
      <c r="FA415" s="52">
        <v>882</v>
      </c>
      <c r="FB415" s="52">
        <v>922</v>
      </c>
      <c r="FC415" s="52">
        <v>877</v>
      </c>
      <c r="FD415" s="52">
        <v>893</v>
      </c>
      <c r="FE415" s="52">
        <v>884</v>
      </c>
      <c r="FF415" s="52">
        <v>807</v>
      </c>
      <c r="FG415" s="52">
        <v>823</v>
      </c>
      <c r="FH415" s="52">
        <v>787</v>
      </c>
      <c r="FI415" s="52">
        <v>721</v>
      </c>
      <c r="FJ415" s="52">
        <v>757</v>
      </c>
      <c r="FK415" s="52">
        <v>629</v>
      </c>
      <c r="FL415" s="52">
        <v>702</v>
      </c>
      <c r="FM415" s="52">
        <v>643</v>
      </c>
      <c r="FN415" s="52">
        <v>691</v>
      </c>
      <c r="FO415" s="52">
        <v>641</v>
      </c>
      <c r="FP415" s="52">
        <v>672</v>
      </c>
      <c r="FQ415" s="52">
        <v>658</v>
      </c>
      <c r="FR415" s="52">
        <v>675</v>
      </c>
      <c r="FS415" s="52">
        <v>690</v>
      </c>
      <c r="FT415" s="52">
        <v>761</v>
      </c>
      <c r="FU415" s="52">
        <v>808</v>
      </c>
      <c r="FV415" s="52">
        <v>635</v>
      </c>
      <c r="FW415" s="52">
        <v>613</v>
      </c>
      <c r="FX415" s="52">
        <v>629</v>
      </c>
      <c r="FY415" s="52">
        <v>529</v>
      </c>
      <c r="FZ415" s="52">
        <v>477</v>
      </c>
      <c r="GA415" s="52">
        <v>390</v>
      </c>
      <c r="GB415" s="52">
        <v>447</v>
      </c>
      <c r="GC415" s="52">
        <v>424</v>
      </c>
      <c r="GD415" s="52">
        <v>382</v>
      </c>
      <c r="GE415" s="52">
        <v>361</v>
      </c>
      <c r="GF415" s="52">
        <v>349</v>
      </c>
      <c r="GG415" s="52">
        <v>331</v>
      </c>
      <c r="GH415" s="52">
        <v>297</v>
      </c>
      <c r="GI415" s="52">
        <v>268</v>
      </c>
      <c r="GJ415" s="52">
        <v>254</v>
      </c>
      <c r="GK415" s="52">
        <v>216</v>
      </c>
      <c r="GL415" s="53">
        <v>973</v>
      </c>
    </row>
    <row r="416" spans="1:194" s="1" customFormat="1" hidden="1" x14ac:dyDescent="0.25">
      <c r="A416" s="31" t="s">
        <v>247</v>
      </c>
      <c r="B416" s="1" t="s">
        <v>647</v>
      </c>
      <c r="C416" s="30" t="str">
        <f t="shared" si="124"/>
        <v>LA England - Rushmoor</v>
      </c>
      <c r="D416" s="51">
        <f t="shared" si="115"/>
        <v>36832</v>
      </c>
      <c r="E416" s="51">
        <f t="shared" si="116"/>
        <v>36524</v>
      </c>
      <c r="F416" s="52">
        <f t="shared" si="117"/>
        <v>94387</v>
      </c>
      <c r="G416" s="52">
        <f t="shared" si="118"/>
        <v>47692</v>
      </c>
      <c r="H416" s="53">
        <f t="shared" si="119"/>
        <v>46695</v>
      </c>
      <c r="I416" s="53">
        <f t="shared" si="120"/>
        <v>36832</v>
      </c>
      <c r="J416" s="53">
        <f t="shared" si="121"/>
        <v>36524</v>
      </c>
      <c r="K416" s="50">
        <f t="shared" si="122"/>
        <v>10860</v>
      </c>
      <c r="L416" s="51">
        <f t="shared" si="123"/>
        <v>10171</v>
      </c>
      <c r="M416" s="52">
        <v>626</v>
      </c>
      <c r="N416" s="52">
        <v>676</v>
      </c>
      <c r="O416" s="52">
        <v>684</v>
      </c>
      <c r="P416" s="52">
        <v>608</v>
      </c>
      <c r="Q416" s="52">
        <v>618</v>
      </c>
      <c r="R416" s="52">
        <v>699</v>
      </c>
      <c r="S416" s="52">
        <v>653</v>
      </c>
      <c r="T416" s="52">
        <v>624</v>
      </c>
      <c r="U416" s="52">
        <v>644</v>
      </c>
      <c r="V416" s="52">
        <v>603</v>
      </c>
      <c r="W416" s="52">
        <v>577</v>
      </c>
      <c r="X416" s="52">
        <v>555</v>
      </c>
      <c r="Y416" s="52">
        <v>576</v>
      </c>
      <c r="Z416" s="52">
        <v>549</v>
      </c>
      <c r="AA416" s="52">
        <v>582</v>
      </c>
      <c r="AB416" s="52">
        <v>570</v>
      </c>
      <c r="AC416" s="52">
        <v>537</v>
      </c>
      <c r="AD416" s="52">
        <v>479</v>
      </c>
      <c r="AE416" s="52">
        <v>494</v>
      </c>
      <c r="AF416" s="52">
        <v>431</v>
      </c>
      <c r="AG416" s="52">
        <v>470</v>
      </c>
      <c r="AH416" s="52">
        <v>419</v>
      </c>
      <c r="AI416" s="52">
        <v>524</v>
      </c>
      <c r="AJ416" s="52">
        <v>600</v>
      </c>
      <c r="AK416" s="52">
        <v>579</v>
      </c>
      <c r="AL416" s="52">
        <v>667</v>
      </c>
      <c r="AM416" s="52">
        <v>612</v>
      </c>
      <c r="AN416" s="52">
        <v>616</v>
      </c>
      <c r="AO416" s="52">
        <v>660</v>
      </c>
      <c r="AP416" s="52">
        <v>701</v>
      </c>
      <c r="AQ416" s="52">
        <v>766</v>
      </c>
      <c r="AR416" s="52">
        <v>728</v>
      </c>
      <c r="AS416" s="52">
        <v>759</v>
      </c>
      <c r="AT416" s="52">
        <v>847</v>
      </c>
      <c r="AU416" s="52">
        <v>699</v>
      </c>
      <c r="AV416" s="52">
        <v>714</v>
      </c>
      <c r="AW416" s="52">
        <v>735</v>
      </c>
      <c r="AX416" s="52">
        <v>764</v>
      </c>
      <c r="AY416" s="52">
        <v>716</v>
      </c>
      <c r="AZ416" s="52">
        <v>738</v>
      </c>
      <c r="BA416" s="52">
        <v>693</v>
      </c>
      <c r="BB416" s="52">
        <v>705</v>
      </c>
      <c r="BC416" s="52">
        <v>619</v>
      </c>
      <c r="BD416" s="52">
        <v>589</v>
      </c>
      <c r="BE416" s="52">
        <v>686</v>
      </c>
      <c r="BF416" s="52">
        <v>688</v>
      </c>
      <c r="BG416" s="52">
        <v>682</v>
      </c>
      <c r="BH416" s="52">
        <v>700</v>
      </c>
      <c r="BI416" s="52">
        <v>689</v>
      </c>
      <c r="BJ416" s="52">
        <v>712</v>
      </c>
      <c r="BK416" s="52">
        <v>649</v>
      </c>
      <c r="BL416" s="52">
        <v>680</v>
      </c>
      <c r="BM416" s="52">
        <v>712</v>
      </c>
      <c r="BN416" s="52">
        <v>677</v>
      </c>
      <c r="BO416" s="52">
        <v>733</v>
      </c>
      <c r="BP416" s="52">
        <v>685</v>
      </c>
      <c r="BQ416" s="52">
        <v>665</v>
      </c>
      <c r="BR416" s="52">
        <v>693</v>
      </c>
      <c r="BS416" s="52">
        <v>621</v>
      </c>
      <c r="BT416" s="52">
        <v>625</v>
      </c>
      <c r="BU416" s="52">
        <v>575</v>
      </c>
      <c r="BV416" s="52">
        <v>489</v>
      </c>
      <c r="BW416" s="52">
        <v>510</v>
      </c>
      <c r="BX416" s="52">
        <v>508</v>
      </c>
      <c r="BY416" s="52">
        <v>429</v>
      </c>
      <c r="BZ416" s="52">
        <v>406</v>
      </c>
      <c r="CA416" s="52">
        <v>384</v>
      </c>
      <c r="CB416" s="52">
        <v>389</v>
      </c>
      <c r="CC416" s="52">
        <v>289</v>
      </c>
      <c r="CD416" s="52">
        <v>400</v>
      </c>
      <c r="CE416" s="52">
        <v>322</v>
      </c>
      <c r="CF416" s="52">
        <v>385</v>
      </c>
      <c r="CG416" s="52">
        <v>392</v>
      </c>
      <c r="CH416" s="52">
        <v>468</v>
      </c>
      <c r="CI416" s="52">
        <v>296</v>
      </c>
      <c r="CJ416" s="52">
        <v>283</v>
      </c>
      <c r="CK416" s="52">
        <v>326</v>
      </c>
      <c r="CL416" s="52">
        <v>286</v>
      </c>
      <c r="CM416" s="52">
        <v>214</v>
      </c>
      <c r="CN416" s="52">
        <v>222</v>
      </c>
      <c r="CO416" s="52">
        <v>205</v>
      </c>
      <c r="CP416" s="52">
        <v>191</v>
      </c>
      <c r="CQ416" s="52">
        <v>170</v>
      </c>
      <c r="CR416" s="52">
        <v>168</v>
      </c>
      <c r="CS416" s="52">
        <v>147</v>
      </c>
      <c r="CT416" s="52">
        <v>108</v>
      </c>
      <c r="CU416" s="52">
        <v>102</v>
      </c>
      <c r="CV416" s="52">
        <v>78</v>
      </c>
      <c r="CW416" s="52">
        <v>67</v>
      </c>
      <c r="CX416" s="52">
        <v>69</v>
      </c>
      <c r="CY416" s="52">
        <v>212</v>
      </c>
      <c r="CZ416" s="52">
        <v>582</v>
      </c>
      <c r="DA416" s="52">
        <v>616</v>
      </c>
      <c r="DB416" s="52">
        <v>652</v>
      </c>
      <c r="DC416" s="52">
        <v>568</v>
      </c>
      <c r="DD416" s="52">
        <v>607</v>
      </c>
      <c r="DE416" s="52">
        <v>673</v>
      </c>
      <c r="DF416" s="52">
        <v>568</v>
      </c>
      <c r="DG416" s="52">
        <v>607</v>
      </c>
      <c r="DH416" s="52">
        <v>568</v>
      </c>
      <c r="DI416" s="52">
        <v>543</v>
      </c>
      <c r="DJ416" s="52">
        <v>601</v>
      </c>
      <c r="DK416" s="52">
        <v>531</v>
      </c>
      <c r="DL416" s="52">
        <v>523</v>
      </c>
      <c r="DM416" s="52">
        <v>537</v>
      </c>
      <c r="DN416" s="52">
        <v>519</v>
      </c>
      <c r="DO416" s="52">
        <v>518</v>
      </c>
      <c r="DP416" s="52">
        <v>504</v>
      </c>
      <c r="DQ416" s="52">
        <v>454</v>
      </c>
      <c r="DR416" s="52">
        <v>430</v>
      </c>
      <c r="DS416" s="52">
        <v>338</v>
      </c>
      <c r="DT416" s="52">
        <v>397</v>
      </c>
      <c r="DU416" s="52">
        <v>439</v>
      </c>
      <c r="DV416" s="52">
        <v>415</v>
      </c>
      <c r="DW416" s="52">
        <v>558</v>
      </c>
      <c r="DX416" s="52">
        <v>525</v>
      </c>
      <c r="DY416" s="52">
        <v>593</v>
      </c>
      <c r="DZ416" s="52">
        <v>607</v>
      </c>
      <c r="EA416" s="52">
        <v>538</v>
      </c>
      <c r="EB416" s="52">
        <v>644</v>
      </c>
      <c r="EC416" s="52">
        <v>632</v>
      </c>
      <c r="ED416" s="52">
        <v>691</v>
      </c>
      <c r="EE416" s="52">
        <v>705</v>
      </c>
      <c r="EF416" s="52">
        <v>681</v>
      </c>
      <c r="EG416" s="52">
        <v>805</v>
      </c>
      <c r="EH416" s="52">
        <v>732</v>
      </c>
      <c r="EI416" s="52">
        <v>738</v>
      </c>
      <c r="EJ416" s="52">
        <v>661</v>
      </c>
      <c r="EK416" s="52">
        <v>652</v>
      </c>
      <c r="EL416" s="52">
        <v>665</v>
      </c>
      <c r="EM416" s="52">
        <v>732</v>
      </c>
      <c r="EN416" s="52">
        <v>695</v>
      </c>
      <c r="EO416" s="52">
        <v>686</v>
      </c>
      <c r="EP416" s="52">
        <v>652</v>
      </c>
      <c r="EQ416" s="52">
        <v>639</v>
      </c>
      <c r="ER416" s="52">
        <v>672</v>
      </c>
      <c r="ES416" s="52">
        <v>624</v>
      </c>
      <c r="ET416" s="52">
        <v>710</v>
      </c>
      <c r="EU416" s="52">
        <v>680</v>
      </c>
      <c r="EV416" s="52">
        <v>677</v>
      </c>
      <c r="EW416" s="52">
        <v>692</v>
      </c>
      <c r="EX416" s="52">
        <v>664</v>
      </c>
      <c r="EY416" s="52">
        <v>752</v>
      </c>
      <c r="EZ416" s="52">
        <v>674</v>
      </c>
      <c r="FA416" s="52">
        <v>667</v>
      </c>
      <c r="FB416" s="52">
        <v>685</v>
      </c>
      <c r="FC416" s="52">
        <v>726</v>
      </c>
      <c r="FD416" s="52">
        <v>648</v>
      </c>
      <c r="FE416" s="52">
        <v>647</v>
      </c>
      <c r="FF416" s="52">
        <v>596</v>
      </c>
      <c r="FG416" s="52">
        <v>563</v>
      </c>
      <c r="FH416" s="52">
        <v>496</v>
      </c>
      <c r="FI416" s="52">
        <v>517</v>
      </c>
      <c r="FJ416" s="52">
        <v>439</v>
      </c>
      <c r="FK416" s="52">
        <v>453</v>
      </c>
      <c r="FL416" s="52">
        <v>447</v>
      </c>
      <c r="FM416" s="52">
        <v>430</v>
      </c>
      <c r="FN416" s="52">
        <v>392</v>
      </c>
      <c r="FO416" s="52">
        <v>424</v>
      </c>
      <c r="FP416" s="52">
        <v>406</v>
      </c>
      <c r="FQ416" s="52">
        <v>375</v>
      </c>
      <c r="FR416" s="52">
        <v>357</v>
      </c>
      <c r="FS416" s="52">
        <v>413</v>
      </c>
      <c r="FT416" s="52">
        <v>408</v>
      </c>
      <c r="FU416" s="52">
        <v>458</v>
      </c>
      <c r="FV416" s="52">
        <v>327</v>
      </c>
      <c r="FW416" s="52">
        <v>349</v>
      </c>
      <c r="FX416" s="52">
        <v>272</v>
      </c>
      <c r="FY416" s="52">
        <v>288</v>
      </c>
      <c r="FZ416" s="52">
        <v>269</v>
      </c>
      <c r="GA416" s="52">
        <v>253</v>
      </c>
      <c r="GB416" s="52">
        <v>229</v>
      </c>
      <c r="GC416" s="52">
        <v>244</v>
      </c>
      <c r="GD416" s="52">
        <v>221</v>
      </c>
      <c r="GE416" s="52">
        <v>208</v>
      </c>
      <c r="GF416" s="52">
        <v>161</v>
      </c>
      <c r="GG416" s="52">
        <v>174</v>
      </c>
      <c r="GH416" s="52">
        <v>167</v>
      </c>
      <c r="GI416" s="52">
        <v>125</v>
      </c>
      <c r="GJ416" s="52">
        <v>97</v>
      </c>
      <c r="GK416" s="52">
        <v>93</v>
      </c>
      <c r="GL416" s="53">
        <v>505</v>
      </c>
    </row>
    <row r="417" spans="1:194" s="1" customFormat="1" hidden="1" x14ac:dyDescent="0.25">
      <c r="A417" s="31" t="s">
        <v>247</v>
      </c>
      <c r="B417" s="1" t="s">
        <v>648</v>
      </c>
      <c r="C417" s="30" t="str">
        <f t="shared" si="124"/>
        <v>LA England - Rutland</v>
      </c>
      <c r="D417" s="51">
        <f t="shared" si="115"/>
        <v>16692</v>
      </c>
      <c r="E417" s="51">
        <f t="shared" si="116"/>
        <v>15934</v>
      </c>
      <c r="F417" s="52">
        <f t="shared" si="117"/>
        <v>40476</v>
      </c>
      <c r="G417" s="52">
        <f t="shared" si="118"/>
        <v>20773</v>
      </c>
      <c r="H417" s="53">
        <f t="shared" si="119"/>
        <v>19703</v>
      </c>
      <c r="I417" s="53">
        <f t="shared" si="120"/>
        <v>16692</v>
      </c>
      <c r="J417" s="53">
        <f t="shared" si="121"/>
        <v>15934</v>
      </c>
      <c r="K417" s="50">
        <f t="shared" si="122"/>
        <v>4081</v>
      </c>
      <c r="L417" s="51">
        <f t="shared" si="123"/>
        <v>3769</v>
      </c>
      <c r="M417" s="52">
        <v>152</v>
      </c>
      <c r="N417" s="52">
        <v>155</v>
      </c>
      <c r="O417" s="52">
        <v>195</v>
      </c>
      <c r="P417" s="52">
        <v>181</v>
      </c>
      <c r="Q417" s="52">
        <v>217</v>
      </c>
      <c r="R417" s="52">
        <v>205</v>
      </c>
      <c r="S417" s="52">
        <v>213</v>
      </c>
      <c r="T417" s="52">
        <v>230</v>
      </c>
      <c r="U417" s="52">
        <v>203</v>
      </c>
      <c r="V417" s="52">
        <v>230</v>
      </c>
      <c r="W417" s="52">
        <v>200</v>
      </c>
      <c r="X417" s="52">
        <v>235</v>
      </c>
      <c r="Y417" s="52">
        <v>208</v>
      </c>
      <c r="Z417" s="52">
        <v>243</v>
      </c>
      <c r="AA417" s="52">
        <v>291</v>
      </c>
      <c r="AB417" s="52">
        <v>317</v>
      </c>
      <c r="AC417" s="52">
        <v>321</v>
      </c>
      <c r="AD417" s="52">
        <v>285</v>
      </c>
      <c r="AE417" s="52">
        <v>247</v>
      </c>
      <c r="AF417" s="52">
        <v>135</v>
      </c>
      <c r="AG417" s="52">
        <v>117</v>
      </c>
      <c r="AH417" s="52">
        <v>140</v>
      </c>
      <c r="AI417" s="52">
        <v>211</v>
      </c>
      <c r="AJ417" s="52">
        <v>238</v>
      </c>
      <c r="AK417" s="52">
        <v>252</v>
      </c>
      <c r="AL417" s="52">
        <v>251</v>
      </c>
      <c r="AM417" s="52">
        <v>279</v>
      </c>
      <c r="AN417" s="52">
        <v>253</v>
      </c>
      <c r="AO417" s="52">
        <v>220</v>
      </c>
      <c r="AP417" s="52">
        <v>258</v>
      </c>
      <c r="AQ417" s="52">
        <v>237</v>
      </c>
      <c r="AR417" s="52">
        <v>277</v>
      </c>
      <c r="AS417" s="52">
        <v>251</v>
      </c>
      <c r="AT417" s="52">
        <v>201</v>
      </c>
      <c r="AU417" s="52">
        <v>232</v>
      </c>
      <c r="AV417" s="52">
        <v>243</v>
      </c>
      <c r="AW417" s="52">
        <v>229</v>
      </c>
      <c r="AX417" s="52">
        <v>227</v>
      </c>
      <c r="AY417" s="52">
        <v>227</v>
      </c>
      <c r="AZ417" s="52">
        <v>245</v>
      </c>
      <c r="BA417" s="52">
        <v>250</v>
      </c>
      <c r="BB417" s="52">
        <v>265</v>
      </c>
      <c r="BC417" s="52">
        <v>222</v>
      </c>
      <c r="BD417" s="52">
        <v>244</v>
      </c>
      <c r="BE417" s="52">
        <v>262</v>
      </c>
      <c r="BF417" s="52">
        <v>232</v>
      </c>
      <c r="BG417" s="52">
        <v>265</v>
      </c>
      <c r="BH417" s="52">
        <v>262</v>
      </c>
      <c r="BI417" s="52">
        <v>276</v>
      </c>
      <c r="BJ417" s="52">
        <v>314</v>
      </c>
      <c r="BK417" s="52">
        <v>267</v>
      </c>
      <c r="BL417" s="52">
        <v>303</v>
      </c>
      <c r="BM417" s="52">
        <v>302</v>
      </c>
      <c r="BN417" s="52">
        <v>286</v>
      </c>
      <c r="BO417" s="52">
        <v>290</v>
      </c>
      <c r="BP417" s="52">
        <v>295</v>
      </c>
      <c r="BQ417" s="52">
        <v>330</v>
      </c>
      <c r="BR417" s="52">
        <v>285</v>
      </c>
      <c r="BS417" s="52">
        <v>317</v>
      </c>
      <c r="BT417" s="52">
        <v>270</v>
      </c>
      <c r="BU417" s="52">
        <v>293</v>
      </c>
      <c r="BV417" s="52">
        <v>297</v>
      </c>
      <c r="BW417" s="52">
        <v>217</v>
      </c>
      <c r="BX417" s="52">
        <v>265</v>
      </c>
      <c r="BY417" s="52">
        <v>258</v>
      </c>
      <c r="BZ417" s="52">
        <v>230</v>
      </c>
      <c r="CA417" s="52">
        <v>250</v>
      </c>
      <c r="CB417" s="52">
        <v>253</v>
      </c>
      <c r="CC417" s="52">
        <v>258</v>
      </c>
      <c r="CD417" s="52">
        <v>266</v>
      </c>
      <c r="CE417" s="52">
        <v>271</v>
      </c>
      <c r="CF417" s="52">
        <v>264</v>
      </c>
      <c r="CG417" s="52">
        <v>279</v>
      </c>
      <c r="CH417" s="52">
        <v>342</v>
      </c>
      <c r="CI417" s="52">
        <v>237</v>
      </c>
      <c r="CJ417" s="52">
        <v>221</v>
      </c>
      <c r="CK417" s="52">
        <v>214</v>
      </c>
      <c r="CL417" s="52">
        <v>210</v>
      </c>
      <c r="CM417" s="52">
        <v>176</v>
      </c>
      <c r="CN417" s="52">
        <v>177</v>
      </c>
      <c r="CO417" s="52">
        <v>126</v>
      </c>
      <c r="CP417" s="52">
        <v>142</v>
      </c>
      <c r="CQ417" s="52">
        <v>160</v>
      </c>
      <c r="CR417" s="52">
        <v>110</v>
      </c>
      <c r="CS417" s="52">
        <v>123</v>
      </c>
      <c r="CT417" s="52">
        <v>104</v>
      </c>
      <c r="CU417" s="52">
        <v>77</v>
      </c>
      <c r="CV417" s="52">
        <v>89</v>
      </c>
      <c r="CW417" s="52">
        <v>51</v>
      </c>
      <c r="CX417" s="52">
        <v>60</v>
      </c>
      <c r="CY417" s="52">
        <v>165</v>
      </c>
      <c r="CZ417" s="52">
        <v>118</v>
      </c>
      <c r="DA417" s="52">
        <v>171</v>
      </c>
      <c r="DB417" s="52">
        <v>193</v>
      </c>
      <c r="DC417" s="52">
        <v>206</v>
      </c>
      <c r="DD417" s="52">
        <v>188</v>
      </c>
      <c r="DE417" s="52">
        <v>179</v>
      </c>
      <c r="DF417" s="52">
        <v>182</v>
      </c>
      <c r="DG417" s="52">
        <v>210</v>
      </c>
      <c r="DH417" s="52">
        <v>175</v>
      </c>
      <c r="DI417" s="52">
        <v>158</v>
      </c>
      <c r="DJ417" s="52">
        <v>218</v>
      </c>
      <c r="DK417" s="52">
        <v>180</v>
      </c>
      <c r="DL417" s="52">
        <v>202</v>
      </c>
      <c r="DM417" s="52">
        <v>251</v>
      </c>
      <c r="DN417" s="52">
        <v>263</v>
      </c>
      <c r="DO417" s="52">
        <v>309</v>
      </c>
      <c r="DP417" s="52">
        <v>270</v>
      </c>
      <c r="DQ417" s="52">
        <v>296</v>
      </c>
      <c r="DR417" s="52">
        <v>216</v>
      </c>
      <c r="DS417" s="52">
        <v>93</v>
      </c>
      <c r="DT417" s="52">
        <v>89</v>
      </c>
      <c r="DU417" s="52">
        <v>80</v>
      </c>
      <c r="DV417" s="52">
        <v>118</v>
      </c>
      <c r="DW417" s="52">
        <v>110</v>
      </c>
      <c r="DX417" s="52">
        <v>172</v>
      </c>
      <c r="DY417" s="52">
        <v>188</v>
      </c>
      <c r="DZ417" s="52">
        <v>200</v>
      </c>
      <c r="EA417" s="52">
        <v>191</v>
      </c>
      <c r="EB417" s="52">
        <v>160</v>
      </c>
      <c r="EC417" s="52">
        <v>183</v>
      </c>
      <c r="ED417" s="52">
        <v>187</v>
      </c>
      <c r="EE417" s="52">
        <v>168</v>
      </c>
      <c r="EF417" s="52">
        <v>175</v>
      </c>
      <c r="EG417" s="52">
        <v>175</v>
      </c>
      <c r="EH417" s="52">
        <v>173</v>
      </c>
      <c r="EI417" s="52">
        <v>189</v>
      </c>
      <c r="EJ417" s="52">
        <v>202</v>
      </c>
      <c r="EK417" s="52">
        <v>205</v>
      </c>
      <c r="EL417" s="52">
        <v>199</v>
      </c>
      <c r="EM417" s="52">
        <v>224</v>
      </c>
      <c r="EN417" s="52">
        <v>237</v>
      </c>
      <c r="EO417" s="52">
        <v>235</v>
      </c>
      <c r="EP417" s="52">
        <v>209</v>
      </c>
      <c r="EQ417" s="52">
        <v>202</v>
      </c>
      <c r="ER417" s="52">
        <v>212</v>
      </c>
      <c r="ES417" s="52">
        <v>236</v>
      </c>
      <c r="ET417" s="52">
        <v>241</v>
      </c>
      <c r="EU417" s="52">
        <v>217</v>
      </c>
      <c r="EV417" s="52">
        <v>280</v>
      </c>
      <c r="EW417" s="52">
        <v>285</v>
      </c>
      <c r="EX417" s="52">
        <v>324</v>
      </c>
      <c r="EY417" s="52">
        <v>298</v>
      </c>
      <c r="EZ417" s="52">
        <v>335</v>
      </c>
      <c r="FA417" s="52">
        <v>293</v>
      </c>
      <c r="FB417" s="52">
        <v>306</v>
      </c>
      <c r="FC417" s="52">
        <v>325</v>
      </c>
      <c r="FD417" s="52">
        <v>315</v>
      </c>
      <c r="FE417" s="52">
        <v>266</v>
      </c>
      <c r="FF417" s="52">
        <v>288</v>
      </c>
      <c r="FG417" s="52">
        <v>293</v>
      </c>
      <c r="FH417" s="52">
        <v>257</v>
      </c>
      <c r="FI417" s="52">
        <v>277</v>
      </c>
      <c r="FJ417" s="52">
        <v>287</v>
      </c>
      <c r="FK417" s="52">
        <v>270</v>
      </c>
      <c r="FL417" s="52">
        <v>259</v>
      </c>
      <c r="FM417" s="52">
        <v>245</v>
      </c>
      <c r="FN417" s="52">
        <v>246</v>
      </c>
      <c r="FO417" s="52">
        <v>253</v>
      </c>
      <c r="FP417" s="52">
        <v>275</v>
      </c>
      <c r="FQ417" s="52">
        <v>259</v>
      </c>
      <c r="FR417" s="52">
        <v>286</v>
      </c>
      <c r="FS417" s="52">
        <v>294</v>
      </c>
      <c r="FT417" s="52">
        <v>313</v>
      </c>
      <c r="FU417" s="52">
        <v>304</v>
      </c>
      <c r="FV417" s="52">
        <v>256</v>
      </c>
      <c r="FW417" s="52">
        <v>231</v>
      </c>
      <c r="FX417" s="52">
        <v>254</v>
      </c>
      <c r="FY417" s="52">
        <v>240</v>
      </c>
      <c r="FZ417" s="52">
        <v>197</v>
      </c>
      <c r="GA417" s="52">
        <v>176</v>
      </c>
      <c r="GB417" s="52">
        <v>148</v>
      </c>
      <c r="GC417" s="52">
        <v>179</v>
      </c>
      <c r="GD417" s="52">
        <v>160</v>
      </c>
      <c r="GE417" s="52">
        <v>128</v>
      </c>
      <c r="GF417" s="52">
        <v>142</v>
      </c>
      <c r="GG417" s="52">
        <v>146</v>
      </c>
      <c r="GH417" s="52">
        <v>98</v>
      </c>
      <c r="GI417" s="52">
        <v>93</v>
      </c>
      <c r="GJ417" s="52">
        <v>83</v>
      </c>
      <c r="GK417" s="52">
        <v>80</v>
      </c>
      <c r="GL417" s="53">
        <v>404</v>
      </c>
    </row>
    <row r="418" spans="1:194" s="1" customFormat="1" hidden="1" x14ac:dyDescent="0.25">
      <c r="A418" s="31" t="s">
        <v>247</v>
      </c>
      <c r="B418" s="1" t="s">
        <v>649</v>
      </c>
      <c r="C418" s="30" t="str">
        <f t="shared" si="124"/>
        <v>LA England - Ryedale</v>
      </c>
      <c r="D418" s="51">
        <f t="shared" si="115"/>
        <v>22144</v>
      </c>
      <c r="E418" s="51">
        <f t="shared" si="116"/>
        <v>23675</v>
      </c>
      <c r="F418" s="52">
        <f t="shared" si="117"/>
        <v>55629</v>
      </c>
      <c r="G418" s="52">
        <f t="shared" si="118"/>
        <v>27180</v>
      </c>
      <c r="H418" s="53">
        <f t="shared" si="119"/>
        <v>28449</v>
      </c>
      <c r="I418" s="53">
        <f t="shared" si="120"/>
        <v>22144</v>
      </c>
      <c r="J418" s="53">
        <f t="shared" si="121"/>
        <v>23675</v>
      </c>
      <c r="K418" s="50">
        <f t="shared" si="122"/>
        <v>5036</v>
      </c>
      <c r="L418" s="51">
        <f t="shared" si="123"/>
        <v>4774</v>
      </c>
      <c r="M418" s="52">
        <v>203</v>
      </c>
      <c r="N418" s="52">
        <v>209</v>
      </c>
      <c r="O418" s="52">
        <v>215</v>
      </c>
      <c r="P418" s="52">
        <v>263</v>
      </c>
      <c r="Q418" s="52">
        <v>285</v>
      </c>
      <c r="R418" s="52">
        <v>287</v>
      </c>
      <c r="S418" s="52">
        <v>275</v>
      </c>
      <c r="T418" s="52">
        <v>277</v>
      </c>
      <c r="U418" s="52">
        <v>301</v>
      </c>
      <c r="V418" s="52">
        <v>306</v>
      </c>
      <c r="W418" s="52">
        <v>320</v>
      </c>
      <c r="X418" s="52">
        <v>285</v>
      </c>
      <c r="Y418" s="52">
        <v>308</v>
      </c>
      <c r="Z418" s="52">
        <v>315</v>
      </c>
      <c r="AA418" s="52">
        <v>332</v>
      </c>
      <c r="AB418" s="52">
        <v>261</v>
      </c>
      <c r="AC418" s="52">
        <v>304</v>
      </c>
      <c r="AD418" s="52">
        <v>290</v>
      </c>
      <c r="AE418" s="52">
        <v>289</v>
      </c>
      <c r="AF418" s="52">
        <v>236</v>
      </c>
      <c r="AG418" s="52">
        <v>230</v>
      </c>
      <c r="AH418" s="52">
        <v>226</v>
      </c>
      <c r="AI418" s="52">
        <v>241</v>
      </c>
      <c r="AJ418" s="52">
        <v>285</v>
      </c>
      <c r="AK418" s="52">
        <v>315</v>
      </c>
      <c r="AL418" s="52">
        <v>280</v>
      </c>
      <c r="AM418" s="52">
        <v>280</v>
      </c>
      <c r="AN418" s="52">
        <v>296</v>
      </c>
      <c r="AO418" s="52">
        <v>231</v>
      </c>
      <c r="AP418" s="52">
        <v>251</v>
      </c>
      <c r="AQ418" s="52">
        <v>207</v>
      </c>
      <c r="AR418" s="52">
        <v>276</v>
      </c>
      <c r="AS418" s="52">
        <v>251</v>
      </c>
      <c r="AT418" s="52">
        <v>229</v>
      </c>
      <c r="AU418" s="52">
        <v>248</v>
      </c>
      <c r="AV418" s="52">
        <v>239</v>
      </c>
      <c r="AW418" s="52">
        <v>249</v>
      </c>
      <c r="AX418" s="52">
        <v>288</v>
      </c>
      <c r="AY418" s="52">
        <v>256</v>
      </c>
      <c r="AZ418" s="52">
        <v>244</v>
      </c>
      <c r="BA418" s="52">
        <v>279</v>
      </c>
      <c r="BB418" s="52">
        <v>250</v>
      </c>
      <c r="BC418" s="52">
        <v>272</v>
      </c>
      <c r="BD418" s="52">
        <v>243</v>
      </c>
      <c r="BE418" s="52">
        <v>247</v>
      </c>
      <c r="BF418" s="52">
        <v>329</v>
      </c>
      <c r="BG418" s="52">
        <v>277</v>
      </c>
      <c r="BH418" s="52">
        <v>326</v>
      </c>
      <c r="BI418" s="52">
        <v>340</v>
      </c>
      <c r="BJ418" s="52">
        <v>419</v>
      </c>
      <c r="BK418" s="52">
        <v>341</v>
      </c>
      <c r="BL418" s="52">
        <v>372</v>
      </c>
      <c r="BM418" s="52">
        <v>408</v>
      </c>
      <c r="BN418" s="52">
        <v>421</v>
      </c>
      <c r="BO418" s="52">
        <v>431</v>
      </c>
      <c r="BP418" s="52">
        <v>470</v>
      </c>
      <c r="BQ418" s="52">
        <v>483</v>
      </c>
      <c r="BR418" s="52">
        <v>477</v>
      </c>
      <c r="BS418" s="52">
        <v>449</v>
      </c>
      <c r="BT418" s="52">
        <v>467</v>
      </c>
      <c r="BU418" s="52">
        <v>434</v>
      </c>
      <c r="BV418" s="52">
        <v>419</v>
      </c>
      <c r="BW418" s="52">
        <v>388</v>
      </c>
      <c r="BX418" s="52">
        <v>412</v>
      </c>
      <c r="BY418" s="52">
        <v>396</v>
      </c>
      <c r="BZ418" s="52">
        <v>392</v>
      </c>
      <c r="CA418" s="52">
        <v>389</v>
      </c>
      <c r="CB418" s="52">
        <v>418</v>
      </c>
      <c r="CC418" s="52">
        <v>371</v>
      </c>
      <c r="CD418" s="52">
        <v>421</v>
      </c>
      <c r="CE418" s="52">
        <v>420</v>
      </c>
      <c r="CF418" s="52">
        <v>415</v>
      </c>
      <c r="CG418" s="52">
        <v>434</v>
      </c>
      <c r="CH418" s="52">
        <v>458</v>
      </c>
      <c r="CI418" s="52">
        <v>337</v>
      </c>
      <c r="CJ418" s="52">
        <v>316</v>
      </c>
      <c r="CK418" s="52">
        <v>355</v>
      </c>
      <c r="CL418" s="52">
        <v>321</v>
      </c>
      <c r="CM418" s="52">
        <v>242</v>
      </c>
      <c r="CN418" s="52">
        <v>199</v>
      </c>
      <c r="CO418" s="52">
        <v>223</v>
      </c>
      <c r="CP418" s="52">
        <v>179</v>
      </c>
      <c r="CQ418" s="52">
        <v>190</v>
      </c>
      <c r="CR418" s="52">
        <v>154</v>
      </c>
      <c r="CS418" s="52">
        <v>151</v>
      </c>
      <c r="CT418" s="52">
        <v>136</v>
      </c>
      <c r="CU418" s="52">
        <v>129</v>
      </c>
      <c r="CV418" s="52">
        <v>123</v>
      </c>
      <c r="CW418" s="52">
        <v>77</v>
      </c>
      <c r="CX418" s="52">
        <v>88</v>
      </c>
      <c r="CY418" s="52">
        <v>209</v>
      </c>
      <c r="CZ418" s="52">
        <v>226</v>
      </c>
      <c r="DA418" s="52">
        <v>235</v>
      </c>
      <c r="DB418" s="52">
        <v>238</v>
      </c>
      <c r="DC418" s="52">
        <v>222</v>
      </c>
      <c r="DD418" s="52">
        <v>230</v>
      </c>
      <c r="DE418" s="52">
        <v>263</v>
      </c>
      <c r="DF418" s="52">
        <v>259</v>
      </c>
      <c r="DG418" s="52">
        <v>238</v>
      </c>
      <c r="DH418" s="52">
        <v>276</v>
      </c>
      <c r="DI418" s="52">
        <v>273</v>
      </c>
      <c r="DJ418" s="52">
        <v>303</v>
      </c>
      <c r="DK418" s="52">
        <v>274</v>
      </c>
      <c r="DL418" s="52">
        <v>268</v>
      </c>
      <c r="DM418" s="52">
        <v>268</v>
      </c>
      <c r="DN418" s="52">
        <v>314</v>
      </c>
      <c r="DO418" s="52">
        <v>330</v>
      </c>
      <c r="DP418" s="52">
        <v>265</v>
      </c>
      <c r="DQ418" s="52">
        <v>292</v>
      </c>
      <c r="DR418" s="52">
        <v>255</v>
      </c>
      <c r="DS418" s="52">
        <v>192</v>
      </c>
      <c r="DT418" s="52">
        <v>194</v>
      </c>
      <c r="DU418" s="52">
        <v>196</v>
      </c>
      <c r="DV418" s="52">
        <v>201</v>
      </c>
      <c r="DW418" s="52">
        <v>215</v>
      </c>
      <c r="DX418" s="52">
        <v>290</v>
      </c>
      <c r="DY418" s="52">
        <v>279</v>
      </c>
      <c r="DZ418" s="52">
        <v>258</v>
      </c>
      <c r="EA418" s="52">
        <v>235</v>
      </c>
      <c r="EB418" s="52">
        <v>258</v>
      </c>
      <c r="EC418" s="52">
        <v>240</v>
      </c>
      <c r="ED418" s="52">
        <v>299</v>
      </c>
      <c r="EE418" s="52">
        <v>236</v>
      </c>
      <c r="EF418" s="52">
        <v>277</v>
      </c>
      <c r="EG418" s="52">
        <v>307</v>
      </c>
      <c r="EH418" s="52">
        <v>275</v>
      </c>
      <c r="EI418" s="52">
        <v>280</v>
      </c>
      <c r="EJ418" s="52">
        <v>316</v>
      </c>
      <c r="EK418" s="52">
        <v>247</v>
      </c>
      <c r="EL418" s="52">
        <v>288</v>
      </c>
      <c r="EM418" s="52">
        <v>325</v>
      </c>
      <c r="EN418" s="52">
        <v>263</v>
      </c>
      <c r="EO418" s="52">
        <v>267</v>
      </c>
      <c r="EP418" s="52">
        <v>248</v>
      </c>
      <c r="EQ418" s="52">
        <v>253</v>
      </c>
      <c r="ER418" s="52">
        <v>260</v>
      </c>
      <c r="ES418" s="52">
        <v>301</v>
      </c>
      <c r="ET418" s="52">
        <v>341</v>
      </c>
      <c r="EU418" s="52">
        <v>354</v>
      </c>
      <c r="EV418" s="52">
        <v>418</v>
      </c>
      <c r="EW418" s="52">
        <v>452</v>
      </c>
      <c r="EX418" s="52">
        <v>403</v>
      </c>
      <c r="EY418" s="52">
        <v>452</v>
      </c>
      <c r="EZ418" s="52">
        <v>451</v>
      </c>
      <c r="FA418" s="52">
        <v>461</v>
      </c>
      <c r="FB418" s="52">
        <v>483</v>
      </c>
      <c r="FC418" s="52">
        <v>476</v>
      </c>
      <c r="FD418" s="52">
        <v>466</v>
      </c>
      <c r="FE418" s="52">
        <v>465</v>
      </c>
      <c r="FF418" s="52">
        <v>527</v>
      </c>
      <c r="FG418" s="52">
        <v>401</v>
      </c>
      <c r="FH418" s="52">
        <v>411</v>
      </c>
      <c r="FI418" s="52">
        <v>441</v>
      </c>
      <c r="FJ418" s="52">
        <v>428</v>
      </c>
      <c r="FK418" s="52">
        <v>450</v>
      </c>
      <c r="FL418" s="52">
        <v>452</v>
      </c>
      <c r="FM418" s="52">
        <v>408</v>
      </c>
      <c r="FN418" s="52">
        <v>420</v>
      </c>
      <c r="FO418" s="52">
        <v>400</v>
      </c>
      <c r="FP418" s="52">
        <v>420</v>
      </c>
      <c r="FQ418" s="52">
        <v>374</v>
      </c>
      <c r="FR418" s="52">
        <v>425</v>
      </c>
      <c r="FS418" s="52">
        <v>390</v>
      </c>
      <c r="FT418" s="52">
        <v>424</v>
      </c>
      <c r="FU418" s="52">
        <v>454</v>
      </c>
      <c r="FV418" s="52">
        <v>359</v>
      </c>
      <c r="FW418" s="52">
        <v>388</v>
      </c>
      <c r="FX418" s="52">
        <v>357</v>
      </c>
      <c r="FY418" s="52">
        <v>313</v>
      </c>
      <c r="FZ418" s="52">
        <v>275</v>
      </c>
      <c r="GA418" s="52">
        <v>226</v>
      </c>
      <c r="GB418" s="52">
        <v>259</v>
      </c>
      <c r="GC418" s="52">
        <v>307</v>
      </c>
      <c r="GD418" s="52">
        <v>224</v>
      </c>
      <c r="GE418" s="52">
        <v>205</v>
      </c>
      <c r="GF418" s="52">
        <v>187</v>
      </c>
      <c r="GG418" s="52">
        <v>193</v>
      </c>
      <c r="GH418" s="52">
        <v>166</v>
      </c>
      <c r="GI418" s="52">
        <v>141</v>
      </c>
      <c r="GJ418" s="52">
        <v>136</v>
      </c>
      <c r="GK418" s="52">
        <v>140</v>
      </c>
      <c r="GL418" s="53">
        <v>497</v>
      </c>
    </row>
    <row r="419" spans="1:194" s="1" customFormat="1" hidden="1" x14ac:dyDescent="0.25">
      <c r="A419" s="31" t="s">
        <v>247</v>
      </c>
      <c r="B419" s="1" t="s">
        <v>650</v>
      </c>
      <c r="C419" s="30" t="str">
        <f t="shared" si="124"/>
        <v>LA England - Salford</v>
      </c>
      <c r="D419" s="51">
        <f t="shared" si="115"/>
        <v>102903</v>
      </c>
      <c r="E419" s="51">
        <f t="shared" si="116"/>
        <v>101352</v>
      </c>
      <c r="F419" s="52">
        <f t="shared" si="117"/>
        <v>262697</v>
      </c>
      <c r="G419" s="52">
        <f t="shared" si="118"/>
        <v>132945</v>
      </c>
      <c r="H419" s="53">
        <f t="shared" si="119"/>
        <v>129752</v>
      </c>
      <c r="I419" s="53">
        <f t="shared" si="120"/>
        <v>102903</v>
      </c>
      <c r="J419" s="53">
        <f t="shared" si="121"/>
        <v>101352</v>
      </c>
      <c r="K419" s="50">
        <f t="shared" si="122"/>
        <v>30042</v>
      </c>
      <c r="L419" s="51">
        <f t="shared" si="123"/>
        <v>28400</v>
      </c>
      <c r="M419" s="52">
        <v>1782</v>
      </c>
      <c r="N419" s="52">
        <v>1844</v>
      </c>
      <c r="O419" s="52">
        <v>1816</v>
      </c>
      <c r="P419" s="52">
        <v>1805</v>
      </c>
      <c r="Q419" s="52">
        <v>1834</v>
      </c>
      <c r="R419" s="52">
        <v>1719</v>
      </c>
      <c r="S419" s="52">
        <v>1725</v>
      </c>
      <c r="T419" s="52">
        <v>1785</v>
      </c>
      <c r="U419" s="52">
        <v>1725</v>
      </c>
      <c r="V419" s="52">
        <v>1773</v>
      </c>
      <c r="W419" s="52">
        <v>1681</v>
      </c>
      <c r="X419" s="52">
        <v>1642</v>
      </c>
      <c r="Y419" s="52">
        <v>1642</v>
      </c>
      <c r="Z419" s="52">
        <v>1552</v>
      </c>
      <c r="AA419" s="52">
        <v>1532</v>
      </c>
      <c r="AB419" s="52">
        <v>1480</v>
      </c>
      <c r="AC419" s="52">
        <v>1396</v>
      </c>
      <c r="AD419" s="52">
        <v>1309</v>
      </c>
      <c r="AE419" s="52">
        <v>1378</v>
      </c>
      <c r="AF419" s="52">
        <v>1796</v>
      </c>
      <c r="AG419" s="52">
        <v>1922</v>
      </c>
      <c r="AH419" s="52">
        <v>2076</v>
      </c>
      <c r="AI419" s="52">
        <v>2031</v>
      </c>
      <c r="AJ419" s="52">
        <v>2060</v>
      </c>
      <c r="AK419" s="52">
        <v>2266</v>
      </c>
      <c r="AL419" s="52">
        <v>2232</v>
      </c>
      <c r="AM419" s="52">
        <v>2335</v>
      </c>
      <c r="AN419" s="52">
        <v>2536</v>
      </c>
      <c r="AO419" s="52">
        <v>2573</v>
      </c>
      <c r="AP419" s="52">
        <v>2690</v>
      </c>
      <c r="AQ419" s="52">
        <v>2456</v>
      </c>
      <c r="AR419" s="52">
        <v>2528</v>
      </c>
      <c r="AS419" s="52">
        <v>2419</v>
      </c>
      <c r="AT419" s="52">
        <v>2464</v>
      </c>
      <c r="AU419" s="52">
        <v>2460</v>
      </c>
      <c r="AV419" s="52">
        <v>2232</v>
      </c>
      <c r="AW419" s="52">
        <v>2201</v>
      </c>
      <c r="AX419" s="52">
        <v>2136</v>
      </c>
      <c r="AY419" s="52">
        <v>2078</v>
      </c>
      <c r="AZ419" s="52">
        <v>1952</v>
      </c>
      <c r="BA419" s="52">
        <v>1847</v>
      </c>
      <c r="BB419" s="52">
        <v>1699</v>
      </c>
      <c r="BC419" s="52">
        <v>1542</v>
      </c>
      <c r="BD419" s="52">
        <v>1370</v>
      </c>
      <c r="BE419" s="52">
        <v>1485</v>
      </c>
      <c r="BF419" s="52">
        <v>1456</v>
      </c>
      <c r="BG419" s="52">
        <v>1353</v>
      </c>
      <c r="BH419" s="52">
        <v>1406</v>
      </c>
      <c r="BI419" s="52">
        <v>1559</v>
      </c>
      <c r="BJ419" s="52">
        <v>1549</v>
      </c>
      <c r="BK419" s="52">
        <v>1464</v>
      </c>
      <c r="BL419" s="52">
        <v>1522</v>
      </c>
      <c r="BM419" s="52">
        <v>1603</v>
      </c>
      <c r="BN419" s="52">
        <v>1553</v>
      </c>
      <c r="BO419" s="52">
        <v>1628</v>
      </c>
      <c r="BP419" s="52">
        <v>1633</v>
      </c>
      <c r="BQ419" s="52">
        <v>1565</v>
      </c>
      <c r="BR419" s="52">
        <v>1509</v>
      </c>
      <c r="BS419" s="52">
        <v>1519</v>
      </c>
      <c r="BT419" s="52">
        <v>1452</v>
      </c>
      <c r="BU419" s="52">
        <v>1325</v>
      </c>
      <c r="BV419" s="52">
        <v>1352</v>
      </c>
      <c r="BW419" s="52">
        <v>1293</v>
      </c>
      <c r="BX419" s="52">
        <v>1282</v>
      </c>
      <c r="BY419" s="52">
        <v>1033</v>
      </c>
      <c r="BZ419" s="52">
        <v>1052</v>
      </c>
      <c r="CA419" s="52">
        <v>1029</v>
      </c>
      <c r="CB419" s="52">
        <v>1060</v>
      </c>
      <c r="CC419" s="52">
        <v>920</v>
      </c>
      <c r="CD419" s="52">
        <v>945</v>
      </c>
      <c r="CE419" s="52">
        <v>1022</v>
      </c>
      <c r="CF419" s="52">
        <v>1002</v>
      </c>
      <c r="CG419" s="52">
        <v>1018</v>
      </c>
      <c r="CH419" s="52">
        <v>1093</v>
      </c>
      <c r="CI419" s="52">
        <v>821</v>
      </c>
      <c r="CJ419" s="52">
        <v>727</v>
      </c>
      <c r="CK419" s="52">
        <v>654</v>
      </c>
      <c r="CL419" s="52">
        <v>670</v>
      </c>
      <c r="CM419" s="52">
        <v>579</v>
      </c>
      <c r="CN419" s="52">
        <v>516</v>
      </c>
      <c r="CO419" s="52">
        <v>476</v>
      </c>
      <c r="CP419" s="52">
        <v>517</v>
      </c>
      <c r="CQ419" s="52">
        <v>482</v>
      </c>
      <c r="CR419" s="52">
        <v>419</v>
      </c>
      <c r="CS419" s="52">
        <v>391</v>
      </c>
      <c r="CT419" s="52">
        <v>302</v>
      </c>
      <c r="CU419" s="52">
        <v>253</v>
      </c>
      <c r="CV419" s="52">
        <v>188</v>
      </c>
      <c r="CW419" s="52">
        <v>197</v>
      </c>
      <c r="CX419" s="52">
        <v>148</v>
      </c>
      <c r="CY419" s="52">
        <v>602</v>
      </c>
      <c r="CZ419" s="52">
        <v>1729</v>
      </c>
      <c r="DA419" s="52">
        <v>1739</v>
      </c>
      <c r="DB419" s="52">
        <v>1689</v>
      </c>
      <c r="DC419" s="52">
        <v>1674</v>
      </c>
      <c r="DD419" s="52">
        <v>1775</v>
      </c>
      <c r="DE419" s="52">
        <v>1700</v>
      </c>
      <c r="DF419" s="52">
        <v>1724</v>
      </c>
      <c r="DG419" s="52">
        <v>1717</v>
      </c>
      <c r="DH419" s="52">
        <v>1651</v>
      </c>
      <c r="DI419" s="52">
        <v>1675</v>
      </c>
      <c r="DJ419" s="52">
        <v>1512</v>
      </c>
      <c r="DK419" s="52">
        <v>1469</v>
      </c>
      <c r="DL419" s="52">
        <v>1487</v>
      </c>
      <c r="DM419" s="52">
        <v>1470</v>
      </c>
      <c r="DN419" s="52">
        <v>1455</v>
      </c>
      <c r="DO419" s="52">
        <v>1379</v>
      </c>
      <c r="DP419" s="52">
        <v>1347</v>
      </c>
      <c r="DQ419" s="52">
        <v>1208</v>
      </c>
      <c r="DR419" s="52">
        <v>1315</v>
      </c>
      <c r="DS419" s="52">
        <v>1822</v>
      </c>
      <c r="DT419" s="52">
        <v>1924</v>
      </c>
      <c r="DU419" s="52">
        <v>2032</v>
      </c>
      <c r="DV419" s="52">
        <v>2051</v>
      </c>
      <c r="DW419" s="52">
        <v>1979</v>
      </c>
      <c r="DX419" s="52">
        <v>2332</v>
      </c>
      <c r="DY419" s="52">
        <v>2334</v>
      </c>
      <c r="DZ419" s="52">
        <v>2346</v>
      </c>
      <c r="EA419" s="52">
        <v>2325</v>
      </c>
      <c r="EB419" s="52">
        <v>2408</v>
      </c>
      <c r="EC419" s="52">
        <v>2346</v>
      </c>
      <c r="ED419" s="52">
        <v>2150</v>
      </c>
      <c r="EE419" s="52">
        <v>2208</v>
      </c>
      <c r="EF419" s="52">
        <v>2180</v>
      </c>
      <c r="EG419" s="52">
        <v>2111</v>
      </c>
      <c r="EH419" s="52">
        <v>2080</v>
      </c>
      <c r="EI419" s="52">
        <v>2033</v>
      </c>
      <c r="EJ419" s="52">
        <v>2093</v>
      </c>
      <c r="EK419" s="52">
        <v>1999</v>
      </c>
      <c r="EL419" s="52">
        <v>1831</v>
      </c>
      <c r="EM419" s="52">
        <v>1754</v>
      </c>
      <c r="EN419" s="52">
        <v>1675</v>
      </c>
      <c r="EO419" s="52">
        <v>1630</v>
      </c>
      <c r="EP419" s="52">
        <v>1387</v>
      </c>
      <c r="EQ419" s="52">
        <v>1328</v>
      </c>
      <c r="ER419" s="52">
        <v>1458</v>
      </c>
      <c r="ES419" s="52">
        <v>1404</v>
      </c>
      <c r="ET419" s="52">
        <v>1361</v>
      </c>
      <c r="EU419" s="52">
        <v>1437</v>
      </c>
      <c r="EV419" s="52">
        <v>1537</v>
      </c>
      <c r="EW419" s="52">
        <v>1573</v>
      </c>
      <c r="EX419" s="52">
        <v>1519</v>
      </c>
      <c r="EY419" s="52">
        <v>1645</v>
      </c>
      <c r="EZ419" s="52">
        <v>1628</v>
      </c>
      <c r="FA419" s="52">
        <v>1518</v>
      </c>
      <c r="FB419" s="52">
        <v>1537</v>
      </c>
      <c r="FC419" s="52">
        <v>1545</v>
      </c>
      <c r="FD419" s="52">
        <v>1484</v>
      </c>
      <c r="FE419" s="52">
        <v>1479</v>
      </c>
      <c r="FF419" s="52">
        <v>1473</v>
      </c>
      <c r="FG419" s="52">
        <v>1339</v>
      </c>
      <c r="FH419" s="52">
        <v>1292</v>
      </c>
      <c r="FI419" s="52">
        <v>1327</v>
      </c>
      <c r="FJ419" s="52">
        <v>1228</v>
      </c>
      <c r="FK419" s="52">
        <v>1262</v>
      </c>
      <c r="FL419" s="52">
        <v>1091</v>
      </c>
      <c r="FM419" s="52">
        <v>927</v>
      </c>
      <c r="FN419" s="52">
        <v>1060</v>
      </c>
      <c r="FO419" s="52">
        <v>945</v>
      </c>
      <c r="FP419" s="52">
        <v>978</v>
      </c>
      <c r="FQ419" s="52">
        <v>1010</v>
      </c>
      <c r="FR419" s="52">
        <v>1045</v>
      </c>
      <c r="FS419" s="52">
        <v>965</v>
      </c>
      <c r="FT419" s="52">
        <v>1041</v>
      </c>
      <c r="FU419" s="52">
        <v>1230</v>
      </c>
      <c r="FV419" s="52">
        <v>828</v>
      </c>
      <c r="FW419" s="52">
        <v>818</v>
      </c>
      <c r="FX419" s="52">
        <v>827</v>
      </c>
      <c r="FY419" s="52">
        <v>769</v>
      </c>
      <c r="FZ419" s="52">
        <v>714</v>
      </c>
      <c r="GA419" s="52">
        <v>662</v>
      </c>
      <c r="GB419" s="52">
        <v>645</v>
      </c>
      <c r="GC419" s="52">
        <v>596</v>
      </c>
      <c r="GD419" s="52">
        <v>590</v>
      </c>
      <c r="GE419" s="52">
        <v>504</v>
      </c>
      <c r="GF419" s="52">
        <v>526</v>
      </c>
      <c r="GG419" s="52">
        <v>421</v>
      </c>
      <c r="GH419" s="52">
        <v>386</v>
      </c>
      <c r="GI419" s="52">
        <v>328</v>
      </c>
      <c r="GJ419" s="52">
        <v>300</v>
      </c>
      <c r="GK419" s="52">
        <v>279</v>
      </c>
      <c r="GL419" s="53">
        <v>1148</v>
      </c>
    </row>
    <row r="420" spans="1:194" s="1" customFormat="1" hidden="1" x14ac:dyDescent="0.25">
      <c r="A420" s="31" t="s">
        <v>247</v>
      </c>
      <c r="B420" s="1" t="s">
        <v>651</v>
      </c>
      <c r="C420" s="30" t="str">
        <f t="shared" si="124"/>
        <v>LA England - Sandwell</v>
      </c>
      <c r="D420" s="51">
        <f t="shared" si="115"/>
        <v>121135</v>
      </c>
      <c r="E420" s="51">
        <f t="shared" si="116"/>
        <v>124912</v>
      </c>
      <c r="F420" s="52">
        <f t="shared" si="117"/>
        <v>329042</v>
      </c>
      <c r="G420" s="52">
        <f t="shared" si="118"/>
        <v>163788</v>
      </c>
      <c r="H420" s="53">
        <f t="shared" si="119"/>
        <v>165254</v>
      </c>
      <c r="I420" s="53">
        <f t="shared" si="120"/>
        <v>121135</v>
      </c>
      <c r="J420" s="53">
        <f t="shared" si="121"/>
        <v>124912</v>
      </c>
      <c r="K420" s="50">
        <f t="shared" si="122"/>
        <v>42653</v>
      </c>
      <c r="L420" s="51">
        <f t="shared" si="123"/>
        <v>40342</v>
      </c>
      <c r="M420" s="52">
        <v>2214</v>
      </c>
      <c r="N420" s="52">
        <v>2275</v>
      </c>
      <c r="O420" s="52">
        <v>2360</v>
      </c>
      <c r="P420" s="52">
        <v>2431</v>
      </c>
      <c r="Q420" s="52">
        <v>2553</v>
      </c>
      <c r="R420" s="52">
        <v>2453</v>
      </c>
      <c r="S420" s="52">
        <v>2387</v>
      </c>
      <c r="T420" s="52">
        <v>2702</v>
      </c>
      <c r="U420" s="52">
        <v>2663</v>
      </c>
      <c r="V420" s="52">
        <v>2317</v>
      </c>
      <c r="W420" s="52">
        <v>2422</v>
      </c>
      <c r="X420" s="52">
        <v>2418</v>
      </c>
      <c r="Y420" s="52">
        <v>2428</v>
      </c>
      <c r="Z420" s="52">
        <v>2265</v>
      </c>
      <c r="AA420" s="52">
        <v>2344</v>
      </c>
      <c r="AB420" s="52">
        <v>2227</v>
      </c>
      <c r="AC420" s="52">
        <v>2143</v>
      </c>
      <c r="AD420" s="52">
        <v>2051</v>
      </c>
      <c r="AE420" s="52">
        <v>2089</v>
      </c>
      <c r="AF420" s="52">
        <v>1883</v>
      </c>
      <c r="AG420" s="52">
        <v>1885</v>
      </c>
      <c r="AH420" s="52">
        <v>1918</v>
      </c>
      <c r="AI420" s="52">
        <v>2077</v>
      </c>
      <c r="AJ420" s="52">
        <v>2151</v>
      </c>
      <c r="AK420" s="52">
        <v>2072</v>
      </c>
      <c r="AL420" s="52">
        <v>2187</v>
      </c>
      <c r="AM420" s="52">
        <v>2229</v>
      </c>
      <c r="AN420" s="52">
        <v>2340</v>
      </c>
      <c r="AO420" s="52">
        <v>2319</v>
      </c>
      <c r="AP420" s="52">
        <v>2375</v>
      </c>
      <c r="AQ420" s="52">
        <v>2356</v>
      </c>
      <c r="AR420" s="52">
        <v>2302</v>
      </c>
      <c r="AS420" s="52">
        <v>2352</v>
      </c>
      <c r="AT420" s="52">
        <v>2345</v>
      </c>
      <c r="AU420" s="52">
        <v>2485</v>
      </c>
      <c r="AV420" s="52">
        <v>2502</v>
      </c>
      <c r="AW420" s="52">
        <v>2378</v>
      </c>
      <c r="AX420" s="52">
        <v>2309</v>
      </c>
      <c r="AY420" s="52">
        <v>2294</v>
      </c>
      <c r="AZ420" s="52">
        <v>2332</v>
      </c>
      <c r="BA420" s="52">
        <v>2362</v>
      </c>
      <c r="BB420" s="52">
        <v>2153</v>
      </c>
      <c r="BC420" s="52">
        <v>2025</v>
      </c>
      <c r="BD420" s="52">
        <v>1977</v>
      </c>
      <c r="BE420" s="52">
        <v>1951</v>
      </c>
      <c r="BF420" s="52">
        <v>2082</v>
      </c>
      <c r="BG420" s="52">
        <v>2200</v>
      </c>
      <c r="BH420" s="52">
        <v>2161</v>
      </c>
      <c r="BI420" s="52">
        <v>2135</v>
      </c>
      <c r="BJ420" s="52">
        <v>2000</v>
      </c>
      <c r="BK420" s="52">
        <v>2149</v>
      </c>
      <c r="BL420" s="52">
        <v>2199</v>
      </c>
      <c r="BM420" s="52">
        <v>2235</v>
      </c>
      <c r="BN420" s="52">
        <v>2148</v>
      </c>
      <c r="BO420" s="52">
        <v>2059</v>
      </c>
      <c r="BP420" s="52">
        <v>1901</v>
      </c>
      <c r="BQ420" s="52">
        <v>2107</v>
      </c>
      <c r="BR420" s="52">
        <v>1901</v>
      </c>
      <c r="BS420" s="52">
        <v>1914</v>
      </c>
      <c r="BT420" s="52">
        <v>1913</v>
      </c>
      <c r="BU420" s="52">
        <v>1668</v>
      </c>
      <c r="BV420" s="52">
        <v>1714</v>
      </c>
      <c r="BW420" s="52">
        <v>1614</v>
      </c>
      <c r="BX420" s="52">
        <v>1586</v>
      </c>
      <c r="BY420" s="52">
        <v>1472</v>
      </c>
      <c r="BZ420" s="52">
        <v>1451</v>
      </c>
      <c r="CA420" s="52">
        <v>1359</v>
      </c>
      <c r="CB420" s="52">
        <v>1295</v>
      </c>
      <c r="CC420" s="52">
        <v>1273</v>
      </c>
      <c r="CD420" s="52">
        <v>1177</v>
      </c>
      <c r="CE420" s="52">
        <v>1210</v>
      </c>
      <c r="CF420" s="52">
        <v>1293</v>
      </c>
      <c r="CG420" s="52">
        <v>1217</v>
      </c>
      <c r="CH420" s="52">
        <v>1261</v>
      </c>
      <c r="CI420" s="52">
        <v>987</v>
      </c>
      <c r="CJ420" s="52">
        <v>956</v>
      </c>
      <c r="CK420" s="52">
        <v>1001</v>
      </c>
      <c r="CL420" s="52">
        <v>974</v>
      </c>
      <c r="CM420" s="52">
        <v>810</v>
      </c>
      <c r="CN420" s="52">
        <v>726</v>
      </c>
      <c r="CO420" s="52">
        <v>710</v>
      </c>
      <c r="CP420" s="52">
        <v>649</v>
      </c>
      <c r="CQ420" s="52">
        <v>674</v>
      </c>
      <c r="CR420" s="52">
        <v>554</v>
      </c>
      <c r="CS420" s="52">
        <v>487</v>
      </c>
      <c r="CT420" s="52">
        <v>444</v>
      </c>
      <c r="CU420" s="52">
        <v>357</v>
      </c>
      <c r="CV420" s="52">
        <v>332</v>
      </c>
      <c r="CW420" s="52">
        <v>244</v>
      </c>
      <c r="CX420" s="52">
        <v>248</v>
      </c>
      <c r="CY420" s="52">
        <v>640</v>
      </c>
      <c r="CZ420" s="52">
        <v>2078</v>
      </c>
      <c r="DA420" s="52">
        <v>2186</v>
      </c>
      <c r="DB420" s="52">
        <v>2192</v>
      </c>
      <c r="DC420" s="52">
        <v>2339</v>
      </c>
      <c r="DD420" s="52">
        <v>2310</v>
      </c>
      <c r="DE420" s="52">
        <v>2347</v>
      </c>
      <c r="DF420" s="52">
        <v>2361</v>
      </c>
      <c r="DG420" s="52">
        <v>2463</v>
      </c>
      <c r="DH420" s="52">
        <v>2434</v>
      </c>
      <c r="DI420" s="52">
        <v>2231</v>
      </c>
      <c r="DJ420" s="52">
        <v>2293</v>
      </c>
      <c r="DK420" s="52">
        <v>2367</v>
      </c>
      <c r="DL420" s="52">
        <v>2245</v>
      </c>
      <c r="DM420" s="52">
        <v>2253</v>
      </c>
      <c r="DN420" s="52">
        <v>2223</v>
      </c>
      <c r="DO420" s="52">
        <v>2081</v>
      </c>
      <c r="DP420" s="52">
        <v>1959</v>
      </c>
      <c r="DQ420" s="52">
        <v>1980</v>
      </c>
      <c r="DR420" s="52">
        <v>1787</v>
      </c>
      <c r="DS420" s="52">
        <v>1659</v>
      </c>
      <c r="DT420" s="52">
        <v>1421</v>
      </c>
      <c r="DU420" s="52">
        <v>1611</v>
      </c>
      <c r="DV420" s="52">
        <v>1689</v>
      </c>
      <c r="DW420" s="52">
        <v>1987</v>
      </c>
      <c r="DX420" s="52">
        <v>2100</v>
      </c>
      <c r="DY420" s="52">
        <v>1993</v>
      </c>
      <c r="DZ420" s="52">
        <v>2113</v>
      </c>
      <c r="EA420" s="52">
        <v>2077</v>
      </c>
      <c r="EB420" s="52">
        <v>2314</v>
      </c>
      <c r="EC420" s="52">
        <v>2428</v>
      </c>
      <c r="ED420" s="52">
        <v>2307</v>
      </c>
      <c r="EE420" s="52">
        <v>2397</v>
      </c>
      <c r="EF420" s="52">
        <v>2295</v>
      </c>
      <c r="EG420" s="52">
        <v>2666</v>
      </c>
      <c r="EH420" s="52">
        <v>2556</v>
      </c>
      <c r="EI420" s="52">
        <v>2516</v>
      </c>
      <c r="EJ420" s="52">
        <v>2538</v>
      </c>
      <c r="EK420" s="52">
        <v>2530</v>
      </c>
      <c r="EL420" s="52">
        <v>2462</v>
      </c>
      <c r="EM420" s="52">
        <v>2486</v>
      </c>
      <c r="EN420" s="52">
        <v>2283</v>
      </c>
      <c r="EO420" s="52">
        <v>2102</v>
      </c>
      <c r="EP420" s="52">
        <v>1989</v>
      </c>
      <c r="EQ420" s="52">
        <v>1878</v>
      </c>
      <c r="ER420" s="52">
        <v>2041</v>
      </c>
      <c r="ES420" s="52">
        <v>2001</v>
      </c>
      <c r="ET420" s="52">
        <v>1945</v>
      </c>
      <c r="EU420" s="52">
        <v>2089</v>
      </c>
      <c r="EV420" s="52">
        <v>2079</v>
      </c>
      <c r="EW420" s="52">
        <v>2211</v>
      </c>
      <c r="EX420" s="52">
        <v>2311</v>
      </c>
      <c r="EY420" s="52">
        <v>2252</v>
      </c>
      <c r="EZ420" s="52">
        <v>2174</v>
      </c>
      <c r="FA420" s="52">
        <v>2202</v>
      </c>
      <c r="FB420" s="52">
        <v>2199</v>
      </c>
      <c r="FC420" s="52">
        <v>2271</v>
      </c>
      <c r="FD420" s="52">
        <v>2192</v>
      </c>
      <c r="FE420" s="52">
        <v>1952</v>
      </c>
      <c r="FF420" s="52">
        <v>2005</v>
      </c>
      <c r="FG420" s="52">
        <v>1841</v>
      </c>
      <c r="FH420" s="52">
        <v>1726</v>
      </c>
      <c r="FI420" s="52">
        <v>1683</v>
      </c>
      <c r="FJ420" s="52">
        <v>1562</v>
      </c>
      <c r="FK420" s="52">
        <v>1572</v>
      </c>
      <c r="FL420" s="52">
        <v>1451</v>
      </c>
      <c r="FM420" s="52">
        <v>1474</v>
      </c>
      <c r="FN420" s="52">
        <v>1379</v>
      </c>
      <c r="FO420" s="52">
        <v>1427</v>
      </c>
      <c r="FP420" s="52">
        <v>1331</v>
      </c>
      <c r="FQ420" s="52">
        <v>1264</v>
      </c>
      <c r="FR420" s="52">
        <v>1332</v>
      </c>
      <c r="FS420" s="52">
        <v>1321</v>
      </c>
      <c r="FT420" s="52">
        <v>1321</v>
      </c>
      <c r="FU420" s="52">
        <v>1336</v>
      </c>
      <c r="FV420" s="52">
        <v>1114</v>
      </c>
      <c r="FW420" s="52">
        <v>1153</v>
      </c>
      <c r="FX420" s="52">
        <v>1195</v>
      </c>
      <c r="FY420" s="52">
        <v>1142</v>
      </c>
      <c r="FZ420" s="52">
        <v>1065</v>
      </c>
      <c r="GA420" s="52">
        <v>893</v>
      </c>
      <c r="GB420" s="52">
        <v>918</v>
      </c>
      <c r="GC420" s="52">
        <v>870</v>
      </c>
      <c r="GD420" s="52">
        <v>847</v>
      </c>
      <c r="GE420" s="52">
        <v>757</v>
      </c>
      <c r="GF420" s="52">
        <v>721</v>
      </c>
      <c r="GG420" s="52">
        <v>671</v>
      </c>
      <c r="GH420" s="52">
        <v>485</v>
      </c>
      <c r="GI420" s="52">
        <v>482</v>
      </c>
      <c r="GJ420" s="52">
        <v>492</v>
      </c>
      <c r="GK420" s="52">
        <v>453</v>
      </c>
      <c r="GL420" s="53">
        <v>1526</v>
      </c>
    </row>
    <row r="421" spans="1:194" s="1" customFormat="1" hidden="1" x14ac:dyDescent="0.25">
      <c r="A421" s="31" t="s">
        <v>247</v>
      </c>
      <c r="B421" s="1" t="s">
        <v>652</v>
      </c>
      <c r="C421" s="30" t="str">
        <f t="shared" si="124"/>
        <v>LA England - Scarborough</v>
      </c>
      <c r="D421" s="51">
        <f t="shared" si="115"/>
        <v>42982</v>
      </c>
      <c r="E421" s="51">
        <f t="shared" si="116"/>
        <v>46295</v>
      </c>
      <c r="F421" s="52">
        <f t="shared" si="117"/>
        <v>108737</v>
      </c>
      <c r="G421" s="52">
        <f t="shared" si="118"/>
        <v>52854</v>
      </c>
      <c r="H421" s="53">
        <f t="shared" si="119"/>
        <v>55883</v>
      </c>
      <c r="I421" s="53">
        <f t="shared" si="120"/>
        <v>42982</v>
      </c>
      <c r="J421" s="53">
        <f t="shared" si="121"/>
        <v>46295</v>
      </c>
      <c r="K421" s="50">
        <f t="shared" si="122"/>
        <v>9872</v>
      </c>
      <c r="L421" s="51">
        <f t="shared" si="123"/>
        <v>9588</v>
      </c>
      <c r="M421" s="52">
        <v>453</v>
      </c>
      <c r="N421" s="52">
        <v>474</v>
      </c>
      <c r="O421" s="52">
        <v>504</v>
      </c>
      <c r="P421" s="52">
        <v>535</v>
      </c>
      <c r="Q421" s="52">
        <v>568</v>
      </c>
      <c r="R421" s="52">
        <v>572</v>
      </c>
      <c r="S421" s="52">
        <v>562</v>
      </c>
      <c r="T421" s="52">
        <v>559</v>
      </c>
      <c r="U421" s="52">
        <v>566</v>
      </c>
      <c r="V421" s="52">
        <v>609</v>
      </c>
      <c r="W421" s="52">
        <v>543</v>
      </c>
      <c r="X421" s="52">
        <v>575</v>
      </c>
      <c r="Y421" s="52">
        <v>523</v>
      </c>
      <c r="Z421" s="52">
        <v>567</v>
      </c>
      <c r="AA421" s="52">
        <v>565</v>
      </c>
      <c r="AB421" s="52">
        <v>578</v>
      </c>
      <c r="AC421" s="52">
        <v>563</v>
      </c>
      <c r="AD421" s="52">
        <v>556</v>
      </c>
      <c r="AE421" s="52">
        <v>545</v>
      </c>
      <c r="AF421" s="52">
        <v>445</v>
      </c>
      <c r="AG421" s="52">
        <v>430</v>
      </c>
      <c r="AH421" s="52">
        <v>464</v>
      </c>
      <c r="AI421" s="52">
        <v>484</v>
      </c>
      <c r="AJ421" s="52">
        <v>512</v>
      </c>
      <c r="AK421" s="52">
        <v>612</v>
      </c>
      <c r="AL421" s="52">
        <v>547</v>
      </c>
      <c r="AM421" s="52">
        <v>600</v>
      </c>
      <c r="AN421" s="52">
        <v>583</v>
      </c>
      <c r="AO421" s="52">
        <v>615</v>
      </c>
      <c r="AP421" s="52">
        <v>581</v>
      </c>
      <c r="AQ421" s="52">
        <v>655</v>
      </c>
      <c r="AR421" s="52">
        <v>572</v>
      </c>
      <c r="AS421" s="52">
        <v>565</v>
      </c>
      <c r="AT421" s="52">
        <v>513</v>
      </c>
      <c r="AU421" s="52">
        <v>554</v>
      </c>
      <c r="AV421" s="52">
        <v>505</v>
      </c>
      <c r="AW421" s="52">
        <v>493</v>
      </c>
      <c r="AX421" s="52">
        <v>470</v>
      </c>
      <c r="AY421" s="52">
        <v>539</v>
      </c>
      <c r="AZ421" s="52">
        <v>526</v>
      </c>
      <c r="BA421" s="52">
        <v>493</v>
      </c>
      <c r="BB421" s="52">
        <v>505</v>
      </c>
      <c r="BC421" s="52">
        <v>465</v>
      </c>
      <c r="BD421" s="52">
        <v>449</v>
      </c>
      <c r="BE421" s="52">
        <v>513</v>
      </c>
      <c r="BF421" s="52">
        <v>528</v>
      </c>
      <c r="BG421" s="52">
        <v>562</v>
      </c>
      <c r="BH421" s="52">
        <v>595</v>
      </c>
      <c r="BI421" s="52">
        <v>667</v>
      </c>
      <c r="BJ421" s="52">
        <v>664</v>
      </c>
      <c r="BK421" s="52">
        <v>640</v>
      </c>
      <c r="BL421" s="52">
        <v>724</v>
      </c>
      <c r="BM421" s="52">
        <v>706</v>
      </c>
      <c r="BN421" s="52">
        <v>841</v>
      </c>
      <c r="BO421" s="52">
        <v>724</v>
      </c>
      <c r="BP421" s="52">
        <v>800</v>
      </c>
      <c r="BQ421" s="52">
        <v>895</v>
      </c>
      <c r="BR421" s="52">
        <v>899</v>
      </c>
      <c r="BS421" s="52">
        <v>815</v>
      </c>
      <c r="BT421" s="52">
        <v>820</v>
      </c>
      <c r="BU421" s="52">
        <v>885</v>
      </c>
      <c r="BV421" s="52">
        <v>806</v>
      </c>
      <c r="BW421" s="52">
        <v>803</v>
      </c>
      <c r="BX421" s="52">
        <v>784</v>
      </c>
      <c r="BY421" s="52">
        <v>801</v>
      </c>
      <c r="BZ421" s="52">
        <v>743</v>
      </c>
      <c r="CA421" s="52">
        <v>808</v>
      </c>
      <c r="CB421" s="52">
        <v>749</v>
      </c>
      <c r="CC421" s="52">
        <v>760</v>
      </c>
      <c r="CD421" s="52">
        <v>742</v>
      </c>
      <c r="CE421" s="52">
        <v>759</v>
      </c>
      <c r="CF421" s="52">
        <v>820</v>
      </c>
      <c r="CG421" s="52">
        <v>845</v>
      </c>
      <c r="CH421" s="52">
        <v>923</v>
      </c>
      <c r="CI421" s="52">
        <v>704</v>
      </c>
      <c r="CJ421" s="52">
        <v>649</v>
      </c>
      <c r="CK421" s="52">
        <v>654</v>
      </c>
      <c r="CL421" s="52">
        <v>581</v>
      </c>
      <c r="CM421" s="52">
        <v>411</v>
      </c>
      <c r="CN421" s="52">
        <v>384</v>
      </c>
      <c r="CO421" s="52">
        <v>421</v>
      </c>
      <c r="CP421" s="52">
        <v>421</v>
      </c>
      <c r="CQ421" s="52">
        <v>409</v>
      </c>
      <c r="CR421" s="52">
        <v>275</v>
      </c>
      <c r="CS421" s="52">
        <v>311</v>
      </c>
      <c r="CT421" s="52">
        <v>277</v>
      </c>
      <c r="CU421" s="52">
        <v>222</v>
      </c>
      <c r="CV421" s="52">
        <v>170</v>
      </c>
      <c r="CW421" s="52">
        <v>169</v>
      </c>
      <c r="CX421" s="52">
        <v>140</v>
      </c>
      <c r="CY421" s="52">
        <v>441</v>
      </c>
      <c r="CZ421" s="52">
        <v>445</v>
      </c>
      <c r="DA421" s="52">
        <v>467</v>
      </c>
      <c r="DB421" s="52">
        <v>464</v>
      </c>
      <c r="DC421" s="52">
        <v>537</v>
      </c>
      <c r="DD421" s="52">
        <v>484</v>
      </c>
      <c r="DE421" s="52">
        <v>552</v>
      </c>
      <c r="DF421" s="52">
        <v>483</v>
      </c>
      <c r="DG421" s="52">
        <v>551</v>
      </c>
      <c r="DH421" s="52">
        <v>623</v>
      </c>
      <c r="DI421" s="52">
        <v>554</v>
      </c>
      <c r="DJ421" s="52">
        <v>564</v>
      </c>
      <c r="DK421" s="52">
        <v>583</v>
      </c>
      <c r="DL421" s="52">
        <v>583</v>
      </c>
      <c r="DM421" s="52">
        <v>561</v>
      </c>
      <c r="DN421" s="52">
        <v>537</v>
      </c>
      <c r="DO421" s="52">
        <v>551</v>
      </c>
      <c r="DP421" s="52">
        <v>517</v>
      </c>
      <c r="DQ421" s="52">
        <v>532</v>
      </c>
      <c r="DR421" s="52">
        <v>465</v>
      </c>
      <c r="DS421" s="52">
        <v>367</v>
      </c>
      <c r="DT421" s="52">
        <v>389</v>
      </c>
      <c r="DU421" s="52">
        <v>404</v>
      </c>
      <c r="DV421" s="52">
        <v>445</v>
      </c>
      <c r="DW421" s="52">
        <v>513</v>
      </c>
      <c r="DX421" s="52">
        <v>494</v>
      </c>
      <c r="DY421" s="52">
        <v>465</v>
      </c>
      <c r="DZ421" s="52">
        <v>508</v>
      </c>
      <c r="EA421" s="52">
        <v>540</v>
      </c>
      <c r="EB421" s="52">
        <v>581</v>
      </c>
      <c r="EC421" s="52">
        <v>503</v>
      </c>
      <c r="ED421" s="52">
        <v>631</v>
      </c>
      <c r="EE421" s="52">
        <v>539</v>
      </c>
      <c r="EF421" s="52">
        <v>610</v>
      </c>
      <c r="EG421" s="52">
        <v>552</v>
      </c>
      <c r="EH421" s="52">
        <v>517</v>
      </c>
      <c r="EI421" s="52">
        <v>525</v>
      </c>
      <c r="EJ421" s="52">
        <v>525</v>
      </c>
      <c r="EK421" s="52">
        <v>553</v>
      </c>
      <c r="EL421" s="52">
        <v>531</v>
      </c>
      <c r="EM421" s="52">
        <v>530</v>
      </c>
      <c r="EN421" s="52">
        <v>482</v>
      </c>
      <c r="EO421" s="52">
        <v>557</v>
      </c>
      <c r="EP421" s="52">
        <v>446</v>
      </c>
      <c r="EQ421" s="52">
        <v>537</v>
      </c>
      <c r="ER421" s="52">
        <v>565</v>
      </c>
      <c r="ES421" s="52">
        <v>585</v>
      </c>
      <c r="ET421" s="52">
        <v>620</v>
      </c>
      <c r="EU421" s="52">
        <v>630</v>
      </c>
      <c r="EV421" s="52">
        <v>769</v>
      </c>
      <c r="EW421" s="52">
        <v>774</v>
      </c>
      <c r="EX421" s="52">
        <v>689</v>
      </c>
      <c r="EY421" s="52">
        <v>746</v>
      </c>
      <c r="EZ421" s="52">
        <v>809</v>
      </c>
      <c r="FA421" s="52">
        <v>850</v>
      </c>
      <c r="FB421" s="52">
        <v>835</v>
      </c>
      <c r="FC421" s="52">
        <v>881</v>
      </c>
      <c r="FD421" s="52">
        <v>899</v>
      </c>
      <c r="FE421" s="52">
        <v>914</v>
      </c>
      <c r="FF421" s="52">
        <v>883</v>
      </c>
      <c r="FG421" s="52">
        <v>922</v>
      </c>
      <c r="FH421" s="52">
        <v>900</v>
      </c>
      <c r="FI421" s="52">
        <v>865</v>
      </c>
      <c r="FJ421" s="52">
        <v>889</v>
      </c>
      <c r="FK421" s="52">
        <v>822</v>
      </c>
      <c r="FL421" s="52">
        <v>823</v>
      </c>
      <c r="FM421" s="52">
        <v>776</v>
      </c>
      <c r="FN421" s="52">
        <v>841</v>
      </c>
      <c r="FO421" s="52">
        <v>822</v>
      </c>
      <c r="FP421" s="52">
        <v>823</v>
      </c>
      <c r="FQ421" s="52">
        <v>850</v>
      </c>
      <c r="FR421" s="52">
        <v>842</v>
      </c>
      <c r="FS421" s="52">
        <v>845</v>
      </c>
      <c r="FT421" s="52">
        <v>849</v>
      </c>
      <c r="FU421" s="52">
        <v>1019</v>
      </c>
      <c r="FV421" s="52">
        <v>746</v>
      </c>
      <c r="FW421" s="52">
        <v>757</v>
      </c>
      <c r="FX421" s="52">
        <v>679</v>
      </c>
      <c r="FY421" s="52">
        <v>636</v>
      </c>
      <c r="FZ421" s="52">
        <v>574</v>
      </c>
      <c r="GA421" s="52">
        <v>581</v>
      </c>
      <c r="GB421" s="52">
        <v>484</v>
      </c>
      <c r="GC421" s="52">
        <v>541</v>
      </c>
      <c r="GD421" s="52">
        <v>468</v>
      </c>
      <c r="GE421" s="52">
        <v>455</v>
      </c>
      <c r="GF421" s="52">
        <v>418</v>
      </c>
      <c r="GG421" s="52">
        <v>367</v>
      </c>
      <c r="GH421" s="52">
        <v>311</v>
      </c>
      <c r="GI421" s="52">
        <v>319</v>
      </c>
      <c r="GJ421" s="52">
        <v>232</v>
      </c>
      <c r="GK421" s="52">
        <v>252</v>
      </c>
      <c r="GL421" s="53">
        <v>929</v>
      </c>
    </row>
    <row r="422" spans="1:194" s="1" customFormat="1" hidden="1" x14ac:dyDescent="0.25">
      <c r="A422" s="31" t="s">
        <v>247</v>
      </c>
      <c r="B422" s="1" t="s">
        <v>653</v>
      </c>
      <c r="C422" s="30" t="str">
        <f t="shared" si="124"/>
        <v>LA England - Sedgemoor</v>
      </c>
      <c r="D422" s="51">
        <f t="shared" si="115"/>
        <v>48029</v>
      </c>
      <c r="E422" s="51">
        <f t="shared" si="116"/>
        <v>50691</v>
      </c>
      <c r="F422" s="52">
        <f t="shared" si="117"/>
        <v>123446</v>
      </c>
      <c r="G422" s="52">
        <f t="shared" si="118"/>
        <v>60779</v>
      </c>
      <c r="H422" s="53">
        <f t="shared" si="119"/>
        <v>62667</v>
      </c>
      <c r="I422" s="53">
        <f t="shared" si="120"/>
        <v>48029</v>
      </c>
      <c r="J422" s="53">
        <f t="shared" si="121"/>
        <v>50691</v>
      </c>
      <c r="K422" s="50">
        <f t="shared" si="122"/>
        <v>12750</v>
      </c>
      <c r="L422" s="51">
        <f t="shared" si="123"/>
        <v>11976</v>
      </c>
      <c r="M422" s="52">
        <v>596</v>
      </c>
      <c r="N422" s="52">
        <v>610</v>
      </c>
      <c r="O422" s="52">
        <v>635</v>
      </c>
      <c r="P422" s="52">
        <v>667</v>
      </c>
      <c r="Q422" s="52">
        <v>725</v>
      </c>
      <c r="R422" s="52">
        <v>768</v>
      </c>
      <c r="S422" s="52">
        <v>741</v>
      </c>
      <c r="T422" s="52">
        <v>737</v>
      </c>
      <c r="U422" s="52">
        <v>711</v>
      </c>
      <c r="V422" s="52">
        <v>784</v>
      </c>
      <c r="W422" s="52">
        <v>762</v>
      </c>
      <c r="X422" s="52">
        <v>767</v>
      </c>
      <c r="Y422" s="52">
        <v>748</v>
      </c>
      <c r="Z422" s="52">
        <v>687</v>
      </c>
      <c r="AA422" s="52">
        <v>701</v>
      </c>
      <c r="AB422" s="52">
        <v>706</v>
      </c>
      <c r="AC422" s="52">
        <v>706</v>
      </c>
      <c r="AD422" s="52">
        <v>699</v>
      </c>
      <c r="AE422" s="52">
        <v>642</v>
      </c>
      <c r="AF422" s="52">
        <v>566</v>
      </c>
      <c r="AG422" s="52">
        <v>567</v>
      </c>
      <c r="AH422" s="52">
        <v>551</v>
      </c>
      <c r="AI422" s="52">
        <v>569</v>
      </c>
      <c r="AJ422" s="52">
        <v>672</v>
      </c>
      <c r="AK422" s="52">
        <v>639</v>
      </c>
      <c r="AL422" s="52">
        <v>615</v>
      </c>
      <c r="AM422" s="52">
        <v>628</v>
      </c>
      <c r="AN422" s="52">
        <v>660</v>
      </c>
      <c r="AO422" s="52">
        <v>591</v>
      </c>
      <c r="AP422" s="52">
        <v>659</v>
      </c>
      <c r="AQ422" s="52">
        <v>672</v>
      </c>
      <c r="AR422" s="52">
        <v>661</v>
      </c>
      <c r="AS422" s="52">
        <v>642</v>
      </c>
      <c r="AT422" s="52">
        <v>659</v>
      </c>
      <c r="AU422" s="52">
        <v>651</v>
      </c>
      <c r="AV422" s="52">
        <v>702</v>
      </c>
      <c r="AW422" s="52">
        <v>655</v>
      </c>
      <c r="AX422" s="52">
        <v>702</v>
      </c>
      <c r="AY422" s="52">
        <v>639</v>
      </c>
      <c r="AZ422" s="52">
        <v>603</v>
      </c>
      <c r="BA422" s="52">
        <v>661</v>
      </c>
      <c r="BB422" s="52">
        <v>641</v>
      </c>
      <c r="BC422" s="52">
        <v>589</v>
      </c>
      <c r="BD422" s="52">
        <v>608</v>
      </c>
      <c r="BE422" s="52">
        <v>575</v>
      </c>
      <c r="BF422" s="52">
        <v>653</v>
      </c>
      <c r="BG422" s="52">
        <v>680</v>
      </c>
      <c r="BH422" s="52">
        <v>745</v>
      </c>
      <c r="BI422" s="52">
        <v>811</v>
      </c>
      <c r="BJ422" s="52">
        <v>873</v>
      </c>
      <c r="BK422" s="52">
        <v>842</v>
      </c>
      <c r="BL422" s="52">
        <v>874</v>
      </c>
      <c r="BM422" s="52">
        <v>897</v>
      </c>
      <c r="BN422" s="52">
        <v>937</v>
      </c>
      <c r="BO422" s="52">
        <v>974</v>
      </c>
      <c r="BP422" s="52">
        <v>977</v>
      </c>
      <c r="BQ422" s="52">
        <v>994</v>
      </c>
      <c r="BR422" s="52">
        <v>862</v>
      </c>
      <c r="BS422" s="52">
        <v>917</v>
      </c>
      <c r="BT422" s="52">
        <v>956</v>
      </c>
      <c r="BU422" s="52">
        <v>900</v>
      </c>
      <c r="BV422" s="52">
        <v>850</v>
      </c>
      <c r="BW422" s="52">
        <v>786</v>
      </c>
      <c r="BX422" s="52">
        <v>840</v>
      </c>
      <c r="BY422" s="52">
        <v>805</v>
      </c>
      <c r="BZ422" s="52">
        <v>727</v>
      </c>
      <c r="CA422" s="52">
        <v>790</v>
      </c>
      <c r="CB422" s="52">
        <v>776</v>
      </c>
      <c r="CC422" s="52">
        <v>736</v>
      </c>
      <c r="CD422" s="52">
        <v>789</v>
      </c>
      <c r="CE422" s="52">
        <v>747</v>
      </c>
      <c r="CF422" s="52">
        <v>839</v>
      </c>
      <c r="CG422" s="52">
        <v>819</v>
      </c>
      <c r="CH422" s="52">
        <v>881</v>
      </c>
      <c r="CI422" s="52">
        <v>681</v>
      </c>
      <c r="CJ422" s="52">
        <v>671</v>
      </c>
      <c r="CK422" s="52">
        <v>615</v>
      </c>
      <c r="CL422" s="52">
        <v>532</v>
      </c>
      <c r="CM422" s="52">
        <v>526</v>
      </c>
      <c r="CN422" s="52">
        <v>399</v>
      </c>
      <c r="CO422" s="52">
        <v>450</v>
      </c>
      <c r="CP422" s="52">
        <v>418</v>
      </c>
      <c r="CQ422" s="52">
        <v>351</v>
      </c>
      <c r="CR422" s="52">
        <v>347</v>
      </c>
      <c r="CS422" s="52">
        <v>269</v>
      </c>
      <c r="CT422" s="52">
        <v>263</v>
      </c>
      <c r="CU422" s="52">
        <v>209</v>
      </c>
      <c r="CV422" s="52">
        <v>173</v>
      </c>
      <c r="CW422" s="52">
        <v>169</v>
      </c>
      <c r="CX422" s="52">
        <v>166</v>
      </c>
      <c r="CY422" s="52">
        <v>494</v>
      </c>
      <c r="CZ422" s="52">
        <v>556</v>
      </c>
      <c r="DA422" s="52">
        <v>515</v>
      </c>
      <c r="DB422" s="52">
        <v>577</v>
      </c>
      <c r="DC422" s="52">
        <v>650</v>
      </c>
      <c r="DD422" s="52">
        <v>637</v>
      </c>
      <c r="DE422" s="52">
        <v>689</v>
      </c>
      <c r="DF422" s="52">
        <v>705</v>
      </c>
      <c r="DG422" s="52">
        <v>692</v>
      </c>
      <c r="DH422" s="52">
        <v>728</v>
      </c>
      <c r="DI422" s="52">
        <v>728</v>
      </c>
      <c r="DJ422" s="52">
        <v>759</v>
      </c>
      <c r="DK422" s="52">
        <v>682</v>
      </c>
      <c r="DL422" s="52">
        <v>691</v>
      </c>
      <c r="DM422" s="52">
        <v>727</v>
      </c>
      <c r="DN422" s="52">
        <v>678</v>
      </c>
      <c r="DO422" s="52">
        <v>647</v>
      </c>
      <c r="DP422" s="52">
        <v>632</v>
      </c>
      <c r="DQ422" s="52">
        <v>683</v>
      </c>
      <c r="DR422" s="52">
        <v>592</v>
      </c>
      <c r="DS422" s="52">
        <v>511</v>
      </c>
      <c r="DT422" s="52">
        <v>435</v>
      </c>
      <c r="DU422" s="52">
        <v>516</v>
      </c>
      <c r="DV422" s="52">
        <v>586</v>
      </c>
      <c r="DW422" s="52">
        <v>614</v>
      </c>
      <c r="DX422" s="52">
        <v>588</v>
      </c>
      <c r="DY422" s="52">
        <v>588</v>
      </c>
      <c r="DZ422" s="52">
        <v>636</v>
      </c>
      <c r="EA422" s="52">
        <v>580</v>
      </c>
      <c r="EB422" s="52">
        <v>678</v>
      </c>
      <c r="EC422" s="52">
        <v>690</v>
      </c>
      <c r="ED422" s="52">
        <v>655</v>
      </c>
      <c r="EE422" s="52">
        <v>729</v>
      </c>
      <c r="EF422" s="52">
        <v>757</v>
      </c>
      <c r="EG422" s="52">
        <v>741</v>
      </c>
      <c r="EH422" s="52">
        <v>636</v>
      </c>
      <c r="EI422" s="52">
        <v>683</v>
      </c>
      <c r="EJ422" s="52">
        <v>655</v>
      </c>
      <c r="EK422" s="52">
        <v>687</v>
      </c>
      <c r="EL422" s="52">
        <v>681</v>
      </c>
      <c r="EM422" s="52">
        <v>667</v>
      </c>
      <c r="EN422" s="52">
        <v>696</v>
      </c>
      <c r="EO422" s="52">
        <v>670</v>
      </c>
      <c r="EP422" s="52">
        <v>655</v>
      </c>
      <c r="EQ422" s="52">
        <v>636</v>
      </c>
      <c r="ER422" s="52">
        <v>607</v>
      </c>
      <c r="ES422" s="52">
        <v>725</v>
      </c>
      <c r="ET422" s="52">
        <v>725</v>
      </c>
      <c r="EU422" s="52">
        <v>800</v>
      </c>
      <c r="EV422" s="52">
        <v>800</v>
      </c>
      <c r="EW422" s="52">
        <v>896</v>
      </c>
      <c r="EX422" s="52">
        <v>875</v>
      </c>
      <c r="EY422" s="52">
        <v>939</v>
      </c>
      <c r="EZ422" s="52">
        <v>944</v>
      </c>
      <c r="FA422" s="52">
        <v>951</v>
      </c>
      <c r="FB422" s="52">
        <v>1032</v>
      </c>
      <c r="FC422" s="52">
        <v>966</v>
      </c>
      <c r="FD422" s="52">
        <v>981</v>
      </c>
      <c r="FE422" s="52">
        <v>991</v>
      </c>
      <c r="FF422" s="52">
        <v>885</v>
      </c>
      <c r="FG422" s="52">
        <v>966</v>
      </c>
      <c r="FH422" s="52">
        <v>885</v>
      </c>
      <c r="FI422" s="52">
        <v>800</v>
      </c>
      <c r="FJ422" s="52">
        <v>881</v>
      </c>
      <c r="FK422" s="52">
        <v>846</v>
      </c>
      <c r="FL422" s="52">
        <v>733</v>
      </c>
      <c r="FM422" s="52">
        <v>812</v>
      </c>
      <c r="FN422" s="52">
        <v>831</v>
      </c>
      <c r="FO422" s="52">
        <v>805</v>
      </c>
      <c r="FP422" s="52">
        <v>822</v>
      </c>
      <c r="FQ422" s="52">
        <v>774</v>
      </c>
      <c r="FR422" s="52">
        <v>781</v>
      </c>
      <c r="FS422" s="52">
        <v>886</v>
      </c>
      <c r="FT422" s="52">
        <v>870</v>
      </c>
      <c r="FU422" s="52">
        <v>916</v>
      </c>
      <c r="FV422" s="52">
        <v>674</v>
      </c>
      <c r="FW422" s="52">
        <v>720</v>
      </c>
      <c r="FX422" s="52">
        <v>657</v>
      </c>
      <c r="FY422" s="52">
        <v>665</v>
      </c>
      <c r="FZ422" s="52">
        <v>564</v>
      </c>
      <c r="GA422" s="52">
        <v>476</v>
      </c>
      <c r="GB422" s="52">
        <v>503</v>
      </c>
      <c r="GC422" s="52">
        <v>455</v>
      </c>
      <c r="GD422" s="52">
        <v>436</v>
      </c>
      <c r="GE422" s="52">
        <v>426</v>
      </c>
      <c r="GF422" s="52">
        <v>337</v>
      </c>
      <c r="GG422" s="52">
        <v>308</v>
      </c>
      <c r="GH422" s="52">
        <v>314</v>
      </c>
      <c r="GI422" s="52">
        <v>298</v>
      </c>
      <c r="GJ422" s="52">
        <v>267</v>
      </c>
      <c r="GK422" s="52">
        <v>213</v>
      </c>
      <c r="GL422" s="53">
        <v>1091</v>
      </c>
    </row>
    <row r="423" spans="1:194" s="1" customFormat="1" hidden="1" x14ac:dyDescent="0.25">
      <c r="A423" s="31" t="s">
        <v>247</v>
      </c>
      <c r="B423" s="1" t="s">
        <v>654</v>
      </c>
      <c r="C423" s="30" t="str">
        <f t="shared" si="124"/>
        <v>LA England - Sefton</v>
      </c>
      <c r="D423" s="51">
        <f t="shared" si="115"/>
        <v>105141</v>
      </c>
      <c r="E423" s="51">
        <f t="shared" si="116"/>
        <v>116660</v>
      </c>
      <c r="F423" s="52">
        <f t="shared" si="117"/>
        <v>275899</v>
      </c>
      <c r="G423" s="52">
        <f t="shared" si="118"/>
        <v>132868</v>
      </c>
      <c r="H423" s="53">
        <f t="shared" si="119"/>
        <v>143031</v>
      </c>
      <c r="I423" s="53">
        <f t="shared" si="120"/>
        <v>105141</v>
      </c>
      <c r="J423" s="53">
        <f t="shared" si="121"/>
        <v>116660</v>
      </c>
      <c r="K423" s="50">
        <f t="shared" si="122"/>
        <v>27727</v>
      </c>
      <c r="L423" s="51">
        <f t="shared" si="123"/>
        <v>26371</v>
      </c>
      <c r="M423" s="52">
        <v>1269</v>
      </c>
      <c r="N423" s="52">
        <v>1341</v>
      </c>
      <c r="O423" s="52">
        <v>1397</v>
      </c>
      <c r="P423" s="52">
        <v>1510</v>
      </c>
      <c r="Q423" s="52">
        <v>1564</v>
      </c>
      <c r="R423" s="52">
        <v>1528</v>
      </c>
      <c r="S423" s="52">
        <v>1635</v>
      </c>
      <c r="T423" s="52">
        <v>1616</v>
      </c>
      <c r="U423" s="52">
        <v>1647</v>
      </c>
      <c r="V423" s="52">
        <v>1700</v>
      </c>
      <c r="W423" s="52">
        <v>1692</v>
      </c>
      <c r="X423" s="52">
        <v>1579</v>
      </c>
      <c r="Y423" s="52">
        <v>1692</v>
      </c>
      <c r="Z423" s="52">
        <v>1552</v>
      </c>
      <c r="AA423" s="52">
        <v>1595</v>
      </c>
      <c r="AB423" s="52">
        <v>1500</v>
      </c>
      <c r="AC423" s="52">
        <v>1472</v>
      </c>
      <c r="AD423" s="52">
        <v>1438</v>
      </c>
      <c r="AE423" s="52">
        <v>1466</v>
      </c>
      <c r="AF423" s="52">
        <v>1242</v>
      </c>
      <c r="AG423" s="52">
        <v>1196</v>
      </c>
      <c r="AH423" s="52">
        <v>1299</v>
      </c>
      <c r="AI423" s="52">
        <v>1367</v>
      </c>
      <c r="AJ423" s="52">
        <v>1539</v>
      </c>
      <c r="AK423" s="52">
        <v>1520</v>
      </c>
      <c r="AL423" s="52">
        <v>1506</v>
      </c>
      <c r="AM423" s="52">
        <v>1440</v>
      </c>
      <c r="AN423" s="52">
        <v>1558</v>
      </c>
      <c r="AO423" s="52">
        <v>1467</v>
      </c>
      <c r="AP423" s="52">
        <v>1686</v>
      </c>
      <c r="AQ423" s="52">
        <v>1663</v>
      </c>
      <c r="AR423" s="52">
        <v>1636</v>
      </c>
      <c r="AS423" s="52">
        <v>1578</v>
      </c>
      <c r="AT423" s="52">
        <v>1496</v>
      </c>
      <c r="AU423" s="52">
        <v>1504</v>
      </c>
      <c r="AV423" s="52">
        <v>1504</v>
      </c>
      <c r="AW423" s="52">
        <v>1403</v>
      </c>
      <c r="AX423" s="52">
        <v>1508</v>
      </c>
      <c r="AY423" s="52">
        <v>1431</v>
      </c>
      <c r="AZ423" s="52">
        <v>1540</v>
      </c>
      <c r="BA423" s="52">
        <v>1473</v>
      </c>
      <c r="BB423" s="52">
        <v>1359</v>
      </c>
      <c r="BC423" s="52">
        <v>1285</v>
      </c>
      <c r="BD423" s="52">
        <v>1372</v>
      </c>
      <c r="BE423" s="52">
        <v>1317</v>
      </c>
      <c r="BF423" s="52">
        <v>1354</v>
      </c>
      <c r="BG423" s="52">
        <v>1529</v>
      </c>
      <c r="BH423" s="52">
        <v>1552</v>
      </c>
      <c r="BI423" s="52">
        <v>1736</v>
      </c>
      <c r="BJ423" s="52">
        <v>1839</v>
      </c>
      <c r="BK423" s="52">
        <v>1775</v>
      </c>
      <c r="BL423" s="52">
        <v>1865</v>
      </c>
      <c r="BM423" s="52">
        <v>1835</v>
      </c>
      <c r="BN423" s="52">
        <v>1999</v>
      </c>
      <c r="BO423" s="52">
        <v>1878</v>
      </c>
      <c r="BP423" s="52">
        <v>2027</v>
      </c>
      <c r="BQ423" s="52">
        <v>2106</v>
      </c>
      <c r="BR423" s="52">
        <v>2045</v>
      </c>
      <c r="BS423" s="52">
        <v>1976</v>
      </c>
      <c r="BT423" s="52">
        <v>2068</v>
      </c>
      <c r="BU423" s="52">
        <v>2021</v>
      </c>
      <c r="BV423" s="52">
        <v>1885</v>
      </c>
      <c r="BW423" s="52">
        <v>1866</v>
      </c>
      <c r="BX423" s="52">
        <v>1758</v>
      </c>
      <c r="BY423" s="52">
        <v>1787</v>
      </c>
      <c r="BZ423" s="52">
        <v>1637</v>
      </c>
      <c r="CA423" s="52">
        <v>1752</v>
      </c>
      <c r="CB423" s="52">
        <v>1595</v>
      </c>
      <c r="CC423" s="52">
        <v>1570</v>
      </c>
      <c r="CD423" s="52">
        <v>1529</v>
      </c>
      <c r="CE423" s="52">
        <v>1571</v>
      </c>
      <c r="CF423" s="52">
        <v>1584</v>
      </c>
      <c r="CG423" s="52">
        <v>1624</v>
      </c>
      <c r="CH423" s="52">
        <v>1889</v>
      </c>
      <c r="CI423" s="52">
        <v>1302</v>
      </c>
      <c r="CJ423" s="52">
        <v>1157</v>
      </c>
      <c r="CK423" s="52">
        <v>1284</v>
      </c>
      <c r="CL423" s="52">
        <v>1095</v>
      </c>
      <c r="CM423" s="52">
        <v>1013</v>
      </c>
      <c r="CN423" s="52">
        <v>970</v>
      </c>
      <c r="CO423" s="52">
        <v>874</v>
      </c>
      <c r="CP423" s="52">
        <v>835</v>
      </c>
      <c r="CQ423" s="52">
        <v>834</v>
      </c>
      <c r="CR423" s="52">
        <v>772</v>
      </c>
      <c r="CS423" s="52">
        <v>697</v>
      </c>
      <c r="CT423" s="52">
        <v>618</v>
      </c>
      <c r="CU423" s="52">
        <v>544</v>
      </c>
      <c r="CV423" s="52">
        <v>426</v>
      </c>
      <c r="CW423" s="52">
        <v>383</v>
      </c>
      <c r="CX423" s="52">
        <v>337</v>
      </c>
      <c r="CY423" s="52">
        <v>993</v>
      </c>
      <c r="CZ423" s="52">
        <v>1216</v>
      </c>
      <c r="DA423" s="52">
        <v>1326</v>
      </c>
      <c r="DB423" s="52">
        <v>1344</v>
      </c>
      <c r="DC423" s="52">
        <v>1379</v>
      </c>
      <c r="DD423" s="52">
        <v>1443</v>
      </c>
      <c r="DE423" s="52">
        <v>1476</v>
      </c>
      <c r="DF423" s="52">
        <v>1598</v>
      </c>
      <c r="DG423" s="52">
        <v>1467</v>
      </c>
      <c r="DH423" s="52">
        <v>1574</v>
      </c>
      <c r="DI423" s="52">
        <v>1592</v>
      </c>
      <c r="DJ423" s="52">
        <v>1552</v>
      </c>
      <c r="DK423" s="52">
        <v>1552</v>
      </c>
      <c r="DL423" s="52">
        <v>1514</v>
      </c>
      <c r="DM423" s="52">
        <v>1557</v>
      </c>
      <c r="DN423" s="52">
        <v>1421</v>
      </c>
      <c r="DO423" s="52">
        <v>1421</v>
      </c>
      <c r="DP423" s="52">
        <v>1480</v>
      </c>
      <c r="DQ423" s="52">
        <v>1459</v>
      </c>
      <c r="DR423" s="52">
        <v>1343</v>
      </c>
      <c r="DS423" s="52">
        <v>1175</v>
      </c>
      <c r="DT423" s="52">
        <v>1033</v>
      </c>
      <c r="DU423" s="52">
        <v>1139</v>
      </c>
      <c r="DV423" s="52">
        <v>1231</v>
      </c>
      <c r="DW423" s="52">
        <v>1376</v>
      </c>
      <c r="DX423" s="52">
        <v>1446</v>
      </c>
      <c r="DY423" s="52">
        <v>1492</v>
      </c>
      <c r="DZ423" s="52">
        <v>1456</v>
      </c>
      <c r="EA423" s="52">
        <v>1334</v>
      </c>
      <c r="EB423" s="52">
        <v>1519</v>
      </c>
      <c r="EC423" s="52">
        <v>1678</v>
      </c>
      <c r="ED423" s="52">
        <v>1731</v>
      </c>
      <c r="EE423" s="52">
        <v>1530</v>
      </c>
      <c r="EF423" s="52">
        <v>1523</v>
      </c>
      <c r="EG423" s="52">
        <v>1666</v>
      </c>
      <c r="EH423" s="52">
        <v>1520</v>
      </c>
      <c r="EI423" s="52">
        <v>1730</v>
      </c>
      <c r="EJ423" s="52">
        <v>1665</v>
      </c>
      <c r="EK423" s="52">
        <v>1520</v>
      </c>
      <c r="EL423" s="52">
        <v>1640</v>
      </c>
      <c r="EM423" s="52">
        <v>1608</v>
      </c>
      <c r="EN423" s="52">
        <v>1553</v>
      </c>
      <c r="EO423" s="52">
        <v>1565</v>
      </c>
      <c r="EP423" s="52">
        <v>1446</v>
      </c>
      <c r="EQ423" s="52">
        <v>1379</v>
      </c>
      <c r="ER423" s="52">
        <v>1535</v>
      </c>
      <c r="ES423" s="52">
        <v>1549</v>
      </c>
      <c r="ET423" s="52">
        <v>1739</v>
      </c>
      <c r="EU423" s="52">
        <v>1843</v>
      </c>
      <c r="EV423" s="52">
        <v>1841</v>
      </c>
      <c r="EW423" s="52">
        <v>1930</v>
      </c>
      <c r="EX423" s="52">
        <v>1948</v>
      </c>
      <c r="EY423" s="52">
        <v>2001</v>
      </c>
      <c r="EZ423" s="52">
        <v>1991</v>
      </c>
      <c r="FA423" s="52">
        <v>2007</v>
      </c>
      <c r="FB423" s="52">
        <v>2092</v>
      </c>
      <c r="FC423" s="52">
        <v>2261</v>
      </c>
      <c r="FD423" s="52">
        <v>2291</v>
      </c>
      <c r="FE423" s="52">
        <v>2199</v>
      </c>
      <c r="FF423" s="52">
        <v>2193</v>
      </c>
      <c r="FG423" s="52">
        <v>2237</v>
      </c>
      <c r="FH423" s="52">
        <v>2088</v>
      </c>
      <c r="FI423" s="52">
        <v>2007</v>
      </c>
      <c r="FJ423" s="52">
        <v>2130</v>
      </c>
      <c r="FK423" s="52">
        <v>1991</v>
      </c>
      <c r="FL423" s="52">
        <v>1911</v>
      </c>
      <c r="FM423" s="52">
        <v>1861</v>
      </c>
      <c r="FN423" s="52">
        <v>1846</v>
      </c>
      <c r="FO423" s="52">
        <v>1748</v>
      </c>
      <c r="FP423" s="52">
        <v>1656</v>
      </c>
      <c r="FQ423" s="52">
        <v>1755</v>
      </c>
      <c r="FR423" s="52">
        <v>1631</v>
      </c>
      <c r="FS423" s="52">
        <v>1670</v>
      </c>
      <c r="FT423" s="52">
        <v>1859</v>
      </c>
      <c r="FU423" s="52">
        <v>1985</v>
      </c>
      <c r="FV423" s="52">
        <v>1534</v>
      </c>
      <c r="FW423" s="52">
        <v>1436</v>
      </c>
      <c r="FX423" s="52">
        <v>1493</v>
      </c>
      <c r="FY423" s="52">
        <v>1450</v>
      </c>
      <c r="FZ423" s="52">
        <v>1334</v>
      </c>
      <c r="GA423" s="52">
        <v>1207</v>
      </c>
      <c r="GB423" s="52">
        <v>1194</v>
      </c>
      <c r="GC423" s="52">
        <v>1179</v>
      </c>
      <c r="GD423" s="52">
        <v>1211</v>
      </c>
      <c r="GE423" s="52">
        <v>1124</v>
      </c>
      <c r="GF423" s="52">
        <v>981</v>
      </c>
      <c r="GG423" s="52">
        <v>926</v>
      </c>
      <c r="GH423" s="52">
        <v>912</v>
      </c>
      <c r="GI423" s="52">
        <v>818</v>
      </c>
      <c r="GJ423" s="52">
        <v>704</v>
      </c>
      <c r="GK423" s="52">
        <v>638</v>
      </c>
      <c r="GL423" s="53">
        <v>2426</v>
      </c>
    </row>
    <row r="424" spans="1:194" s="1" customFormat="1" hidden="1" x14ac:dyDescent="0.25">
      <c r="A424" s="31" t="s">
        <v>247</v>
      </c>
      <c r="B424" s="1" t="s">
        <v>655</v>
      </c>
      <c r="C424" s="30" t="str">
        <f t="shared" si="124"/>
        <v>LA England - Selby</v>
      </c>
      <c r="D424" s="51">
        <f t="shared" si="115"/>
        <v>35360</v>
      </c>
      <c r="E424" s="51">
        <f t="shared" si="116"/>
        <v>37486</v>
      </c>
      <c r="F424" s="52">
        <f t="shared" si="117"/>
        <v>91697</v>
      </c>
      <c r="G424" s="52">
        <f t="shared" si="118"/>
        <v>44997</v>
      </c>
      <c r="H424" s="53">
        <f t="shared" si="119"/>
        <v>46700</v>
      </c>
      <c r="I424" s="53">
        <f t="shared" si="120"/>
        <v>35360</v>
      </c>
      <c r="J424" s="53">
        <f t="shared" si="121"/>
        <v>37486</v>
      </c>
      <c r="K424" s="50">
        <f t="shared" si="122"/>
        <v>9637</v>
      </c>
      <c r="L424" s="51">
        <f t="shared" si="123"/>
        <v>9214</v>
      </c>
      <c r="M424" s="52">
        <v>464</v>
      </c>
      <c r="N424" s="52">
        <v>504</v>
      </c>
      <c r="O424" s="52">
        <v>517</v>
      </c>
      <c r="P424" s="52">
        <v>549</v>
      </c>
      <c r="Q424" s="52">
        <v>543</v>
      </c>
      <c r="R424" s="52">
        <v>550</v>
      </c>
      <c r="S424" s="52">
        <v>580</v>
      </c>
      <c r="T424" s="52">
        <v>569</v>
      </c>
      <c r="U424" s="52">
        <v>549</v>
      </c>
      <c r="V424" s="52">
        <v>566</v>
      </c>
      <c r="W424" s="52">
        <v>512</v>
      </c>
      <c r="X424" s="52">
        <v>585</v>
      </c>
      <c r="Y424" s="52">
        <v>556</v>
      </c>
      <c r="Z424" s="52">
        <v>560</v>
      </c>
      <c r="AA424" s="52">
        <v>534</v>
      </c>
      <c r="AB424" s="52">
        <v>478</v>
      </c>
      <c r="AC424" s="52">
        <v>472</v>
      </c>
      <c r="AD424" s="52">
        <v>549</v>
      </c>
      <c r="AE424" s="52">
        <v>447</v>
      </c>
      <c r="AF424" s="52">
        <v>359</v>
      </c>
      <c r="AG424" s="52">
        <v>389</v>
      </c>
      <c r="AH424" s="52">
        <v>374</v>
      </c>
      <c r="AI424" s="52">
        <v>374</v>
      </c>
      <c r="AJ424" s="52">
        <v>498</v>
      </c>
      <c r="AK424" s="52">
        <v>456</v>
      </c>
      <c r="AL424" s="52">
        <v>490</v>
      </c>
      <c r="AM424" s="52">
        <v>507</v>
      </c>
      <c r="AN424" s="52">
        <v>498</v>
      </c>
      <c r="AO424" s="52">
        <v>485</v>
      </c>
      <c r="AP424" s="52">
        <v>513</v>
      </c>
      <c r="AQ424" s="52">
        <v>581</v>
      </c>
      <c r="AR424" s="52">
        <v>565</v>
      </c>
      <c r="AS424" s="52">
        <v>482</v>
      </c>
      <c r="AT424" s="52">
        <v>559</v>
      </c>
      <c r="AU424" s="52">
        <v>583</v>
      </c>
      <c r="AV424" s="52">
        <v>523</v>
      </c>
      <c r="AW424" s="52">
        <v>588</v>
      </c>
      <c r="AX424" s="52">
        <v>521</v>
      </c>
      <c r="AY424" s="52">
        <v>491</v>
      </c>
      <c r="AZ424" s="52">
        <v>602</v>
      </c>
      <c r="BA424" s="52">
        <v>608</v>
      </c>
      <c r="BB424" s="52">
        <v>525</v>
      </c>
      <c r="BC424" s="52">
        <v>482</v>
      </c>
      <c r="BD424" s="52">
        <v>505</v>
      </c>
      <c r="BE424" s="52">
        <v>526</v>
      </c>
      <c r="BF424" s="52">
        <v>552</v>
      </c>
      <c r="BG424" s="52">
        <v>541</v>
      </c>
      <c r="BH424" s="52">
        <v>599</v>
      </c>
      <c r="BI424" s="52">
        <v>642</v>
      </c>
      <c r="BJ424" s="52">
        <v>683</v>
      </c>
      <c r="BK424" s="52">
        <v>685</v>
      </c>
      <c r="BL424" s="52">
        <v>721</v>
      </c>
      <c r="BM424" s="52">
        <v>677</v>
      </c>
      <c r="BN424" s="52">
        <v>697</v>
      </c>
      <c r="BO424" s="52">
        <v>735</v>
      </c>
      <c r="BP424" s="52">
        <v>732</v>
      </c>
      <c r="BQ424" s="52">
        <v>750</v>
      </c>
      <c r="BR424" s="52">
        <v>694</v>
      </c>
      <c r="BS424" s="52">
        <v>659</v>
      </c>
      <c r="BT424" s="52">
        <v>673</v>
      </c>
      <c r="BU424" s="52">
        <v>659</v>
      </c>
      <c r="BV424" s="52">
        <v>666</v>
      </c>
      <c r="BW424" s="52">
        <v>562</v>
      </c>
      <c r="BX424" s="52">
        <v>592</v>
      </c>
      <c r="BY424" s="52">
        <v>546</v>
      </c>
      <c r="BZ424" s="52">
        <v>522</v>
      </c>
      <c r="CA424" s="52">
        <v>559</v>
      </c>
      <c r="CB424" s="52">
        <v>486</v>
      </c>
      <c r="CC424" s="52">
        <v>473</v>
      </c>
      <c r="CD424" s="52">
        <v>523</v>
      </c>
      <c r="CE424" s="52">
        <v>532</v>
      </c>
      <c r="CF424" s="52">
        <v>530</v>
      </c>
      <c r="CG424" s="52">
        <v>537</v>
      </c>
      <c r="CH424" s="52">
        <v>602</v>
      </c>
      <c r="CI424" s="52">
        <v>459</v>
      </c>
      <c r="CJ424" s="52">
        <v>407</v>
      </c>
      <c r="CK424" s="52">
        <v>359</v>
      </c>
      <c r="CL424" s="52">
        <v>353</v>
      </c>
      <c r="CM424" s="52">
        <v>319</v>
      </c>
      <c r="CN424" s="52">
        <v>231</v>
      </c>
      <c r="CO424" s="52">
        <v>233</v>
      </c>
      <c r="CP424" s="52">
        <v>220</v>
      </c>
      <c r="CQ424" s="52">
        <v>238</v>
      </c>
      <c r="CR424" s="52">
        <v>177</v>
      </c>
      <c r="CS424" s="52">
        <v>216</v>
      </c>
      <c r="CT424" s="52">
        <v>151</v>
      </c>
      <c r="CU424" s="52">
        <v>135</v>
      </c>
      <c r="CV424" s="52">
        <v>108</v>
      </c>
      <c r="CW424" s="52">
        <v>96</v>
      </c>
      <c r="CX424" s="52">
        <v>82</v>
      </c>
      <c r="CY424" s="52">
        <v>216</v>
      </c>
      <c r="CZ424" s="52">
        <v>425</v>
      </c>
      <c r="DA424" s="52">
        <v>454</v>
      </c>
      <c r="DB424" s="52">
        <v>488</v>
      </c>
      <c r="DC424" s="52">
        <v>487</v>
      </c>
      <c r="DD424" s="52">
        <v>522</v>
      </c>
      <c r="DE424" s="52">
        <v>563</v>
      </c>
      <c r="DF424" s="52">
        <v>521</v>
      </c>
      <c r="DG424" s="52">
        <v>487</v>
      </c>
      <c r="DH424" s="52">
        <v>580</v>
      </c>
      <c r="DI424" s="52">
        <v>494</v>
      </c>
      <c r="DJ424" s="52">
        <v>564</v>
      </c>
      <c r="DK424" s="52">
        <v>548</v>
      </c>
      <c r="DL424" s="52">
        <v>552</v>
      </c>
      <c r="DM424" s="52">
        <v>520</v>
      </c>
      <c r="DN424" s="52">
        <v>509</v>
      </c>
      <c r="DO424" s="52">
        <v>504</v>
      </c>
      <c r="DP424" s="52">
        <v>503</v>
      </c>
      <c r="DQ424" s="52">
        <v>493</v>
      </c>
      <c r="DR424" s="52">
        <v>423</v>
      </c>
      <c r="DS424" s="52">
        <v>295</v>
      </c>
      <c r="DT424" s="52">
        <v>271</v>
      </c>
      <c r="DU424" s="52">
        <v>322</v>
      </c>
      <c r="DV424" s="52">
        <v>405</v>
      </c>
      <c r="DW424" s="52">
        <v>400</v>
      </c>
      <c r="DX424" s="52">
        <v>459</v>
      </c>
      <c r="DY424" s="52">
        <v>498</v>
      </c>
      <c r="DZ424" s="52">
        <v>564</v>
      </c>
      <c r="EA424" s="52">
        <v>482</v>
      </c>
      <c r="EB424" s="52">
        <v>608</v>
      </c>
      <c r="EC424" s="52">
        <v>606</v>
      </c>
      <c r="ED424" s="52">
        <v>571</v>
      </c>
      <c r="EE424" s="52">
        <v>630</v>
      </c>
      <c r="EF424" s="52">
        <v>616</v>
      </c>
      <c r="EG424" s="52">
        <v>596</v>
      </c>
      <c r="EH424" s="52">
        <v>602</v>
      </c>
      <c r="EI424" s="52">
        <v>578</v>
      </c>
      <c r="EJ424" s="52">
        <v>553</v>
      </c>
      <c r="EK424" s="52">
        <v>579</v>
      </c>
      <c r="EL424" s="52">
        <v>611</v>
      </c>
      <c r="EM424" s="52">
        <v>581</v>
      </c>
      <c r="EN424" s="52">
        <v>583</v>
      </c>
      <c r="EO424" s="52">
        <v>543</v>
      </c>
      <c r="EP424" s="52">
        <v>541</v>
      </c>
      <c r="EQ424" s="52">
        <v>540</v>
      </c>
      <c r="ER424" s="52">
        <v>536</v>
      </c>
      <c r="ES424" s="52">
        <v>563</v>
      </c>
      <c r="ET424" s="52">
        <v>586</v>
      </c>
      <c r="EU424" s="52">
        <v>616</v>
      </c>
      <c r="EV424" s="52">
        <v>711</v>
      </c>
      <c r="EW424" s="52">
        <v>706</v>
      </c>
      <c r="EX424" s="52">
        <v>723</v>
      </c>
      <c r="EY424" s="52">
        <v>718</v>
      </c>
      <c r="EZ424" s="52">
        <v>721</v>
      </c>
      <c r="FA424" s="52">
        <v>712</v>
      </c>
      <c r="FB424" s="52">
        <v>715</v>
      </c>
      <c r="FC424" s="52">
        <v>754</v>
      </c>
      <c r="FD424" s="52">
        <v>728</v>
      </c>
      <c r="FE424" s="52">
        <v>759</v>
      </c>
      <c r="FF424" s="52">
        <v>711</v>
      </c>
      <c r="FG424" s="52">
        <v>709</v>
      </c>
      <c r="FH424" s="52">
        <v>659</v>
      </c>
      <c r="FI424" s="52">
        <v>629</v>
      </c>
      <c r="FJ424" s="52">
        <v>571</v>
      </c>
      <c r="FK424" s="52">
        <v>554</v>
      </c>
      <c r="FL424" s="52">
        <v>546</v>
      </c>
      <c r="FM424" s="52">
        <v>531</v>
      </c>
      <c r="FN424" s="52">
        <v>583</v>
      </c>
      <c r="FO424" s="52">
        <v>525</v>
      </c>
      <c r="FP424" s="52">
        <v>538</v>
      </c>
      <c r="FQ424" s="52">
        <v>542</v>
      </c>
      <c r="FR424" s="52">
        <v>554</v>
      </c>
      <c r="FS424" s="52">
        <v>570</v>
      </c>
      <c r="FT424" s="52">
        <v>551</v>
      </c>
      <c r="FU424" s="52">
        <v>617</v>
      </c>
      <c r="FV424" s="52">
        <v>423</v>
      </c>
      <c r="FW424" s="52">
        <v>467</v>
      </c>
      <c r="FX424" s="52">
        <v>432</v>
      </c>
      <c r="FY424" s="52">
        <v>408</v>
      </c>
      <c r="FZ424" s="52">
        <v>351</v>
      </c>
      <c r="GA424" s="52">
        <v>301</v>
      </c>
      <c r="GB424" s="52">
        <v>281</v>
      </c>
      <c r="GC424" s="52">
        <v>297</v>
      </c>
      <c r="GD424" s="52">
        <v>235</v>
      </c>
      <c r="GE424" s="52">
        <v>279</v>
      </c>
      <c r="GF424" s="52">
        <v>236</v>
      </c>
      <c r="GG424" s="52">
        <v>215</v>
      </c>
      <c r="GH424" s="52">
        <v>175</v>
      </c>
      <c r="GI424" s="52">
        <v>173</v>
      </c>
      <c r="GJ424" s="52">
        <v>157</v>
      </c>
      <c r="GK424" s="52">
        <v>134</v>
      </c>
      <c r="GL424" s="53">
        <v>527</v>
      </c>
    </row>
    <row r="425" spans="1:194" s="1" customFormat="1" hidden="1" x14ac:dyDescent="0.25">
      <c r="A425" s="31" t="s">
        <v>247</v>
      </c>
      <c r="B425" s="1" t="s">
        <v>656</v>
      </c>
      <c r="C425" s="30" t="str">
        <f t="shared" si="124"/>
        <v>LA England - Sevenoaks</v>
      </c>
      <c r="D425" s="51">
        <f t="shared" si="115"/>
        <v>44865</v>
      </c>
      <c r="E425" s="51">
        <f t="shared" si="116"/>
        <v>49134</v>
      </c>
      <c r="F425" s="52">
        <f t="shared" si="117"/>
        <v>121387</v>
      </c>
      <c r="G425" s="52">
        <f t="shared" si="118"/>
        <v>58822</v>
      </c>
      <c r="H425" s="53">
        <f t="shared" si="119"/>
        <v>62565</v>
      </c>
      <c r="I425" s="53">
        <f t="shared" si="120"/>
        <v>44865</v>
      </c>
      <c r="J425" s="53">
        <f t="shared" si="121"/>
        <v>49134</v>
      </c>
      <c r="K425" s="50">
        <f t="shared" si="122"/>
        <v>13957</v>
      </c>
      <c r="L425" s="51">
        <f t="shared" si="123"/>
        <v>13431</v>
      </c>
      <c r="M425" s="52">
        <v>618</v>
      </c>
      <c r="N425" s="52">
        <v>698</v>
      </c>
      <c r="O425" s="52">
        <v>657</v>
      </c>
      <c r="P425" s="52">
        <v>745</v>
      </c>
      <c r="Q425" s="52">
        <v>731</v>
      </c>
      <c r="R425" s="52">
        <v>820</v>
      </c>
      <c r="S425" s="52">
        <v>753</v>
      </c>
      <c r="T425" s="52">
        <v>834</v>
      </c>
      <c r="U425" s="52">
        <v>865</v>
      </c>
      <c r="V425" s="52">
        <v>896</v>
      </c>
      <c r="W425" s="52">
        <v>925</v>
      </c>
      <c r="X425" s="52">
        <v>825</v>
      </c>
      <c r="Y425" s="52">
        <v>879</v>
      </c>
      <c r="Z425" s="52">
        <v>834</v>
      </c>
      <c r="AA425" s="52">
        <v>733</v>
      </c>
      <c r="AB425" s="52">
        <v>784</v>
      </c>
      <c r="AC425" s="52">
        <v>672</v>
      </c>
      <c r="AD425" s="52">
        <v>688</v>
      </c>
      <c r="AE425" s="52">
        <v>622</v>
      </c>
      <c r="AF425" s="52">
        <v>440</v>
      </c>
      <c r="AG425" s="52">
        <v>422</v>
      </c>
      <c r="AH425" s="52">
        <v>483</v>
      </c>
      <c r="AI425" s="52">
        <v>527</v>
      </c>
      <c r="AJ425" s="52">
        <v>530</v>
      </c>
      <c r="AK425" s="52">
        <v>623</v>
      </c>
      <c r="AL425" s="52">
        <v>522</v>
      </c>
      <c r="AM425" s="52">
        <v>568</v>
      </c>
      <c r="AN425" s="52">
        <v>539</v>
      </c>
      <c r="AO425" s="52">
        <v>518</v>
      </c>
      <c r="AP425" s="52">
        <v>596</v>
      </c>
      <c r="AQ425" s="52">
        <v>584</v>
      </c>
      <c r="AR425" s="52">
        <v>641</v>
      </c>
      <c r="AS425" s="52">
        <v>650</v>
      </c>
      <c r="AT425" s="52">
        <v>634</v>
      </c>
      <c r="AU425" s="52">
        <v>602</v>
      </c>
      <c r="AV425" s="52">
        <v>668</v>
      </c>
      <c r="AW425" s="52">
        <v>567</v>
      </c>
      <c r="AX425" s="52">
        <v>684</v>
      </c>
      <c r="AY425" s="52">
        <v>742</v>
      </c>
      <c r="AZ425" s="52">
        <v>721</v>
      </c>
      <c r="BA425" s="52">
        <v>734</v>
      </c>
      <c r="BB425" s="52">
        <v>778</v>
      </c>
      <c r="BC425" s="52">
        <v>789</v>
      </c>
      <c r="BD425" s="52">
        <v>754</v>
      </c>
      <c r="BE425" s="52">
        <v>773</v>
      </c>
      <c r="BF425" s="52">
        <v>803</v>
      </c>
      <c r="BG425" s="52">
        <v>777</v>
      </c>
      <c r="BH425" s="52">
        <v>832</v>
      </c>
      <c r="BI425" s="52">
        <v>847</v>
      </c>
      <c r="BJ425" s="52">
        <v>844</v>
      </c>
      <c r="BK425" s="52">
        <v>791</v>
      </c>
      <c r="BL425" s="52">
        <v>863</v>
      </c>
      <c r="BM425" s="52">
        <v>865</v>
      </c>
      <c r="BN425" s="52">
        <v>912</v>
      </c>
      <c r="BO425" s="52">
        <v>903</v>
      </c>
      <c r="BP425" s="52">
        <v>952</v>
      </c>
      <c r="BQ425" s="52">
        <v>815</v>
      </c>
      <c r="BR425" s="52">
        <v>836</v>
      </c>
      <c r="BS425" s="52">
        <v>923</v>
      </c>
      <c r="BT425" s="52">
        <v>813</v>
      </c>
      <c r="BU425" s="52">
        <v>773</v>
      </c>
      <c r="BV425" s="52">
        <v>693</v>
      </c>
      <c r="BW425" s="52">
        <v>716</v>
      </c>
      <c r="BX425" s="52">
        <v>687</v>
      </c>
      <c r="BY425" s="52">
        <v>608</v>
      </c>
      <c r="BZ425" s="52">
        <v>599</v>
      </c>
      <c r="CA425" s="52">
        <v>675</v>
      </c>
      <c r="CB425" s="52">
        <v>678</v>
      </c>
      <c r="CC425" s="52">
        <v>580</v>
      </c>
      <c r="CD425" s="52">
        <v>597</v>
      </c>
      <c r="CE425" s="52">
        <v>614</v>
      </c>
      <c r="CF425" s="52">
        <v>611</v>
      </c>
      <c r="CG425" s="52">
        <v>745</v>
      </c>
      <c r="CH425" s="52">
        <v>769</v>
      </c>
      <c r="CI425" s="52">
        <v>570</v>
      </c>
      <c r="CJ425" s="52">
        <v>559</v>
      </c>
      <c r="CK425" s="52">
        <v>553</v>
      </c>
      <c r="CL425" s="52">
        <v>469</v>
      </c>
      <c r="CM425" s="52">
        <v>402</v>
      </c>
      <c r="CN425" s="52">
        <v>359</v>
      </c>
      <c r="CO425" s="52">
        <v>360</v>
      </c>
      <c r="CP425" s="52">
        <v>363</v>
      </c>
      <c r="CQ425" s="52">
        <v>343</v>
      </c>
      <c r="CR425" s="52">
        <v>285</v>
      </c>
      <c r="CS425" s="52">
        <v>291</v>
      </c>
      <c r="CT425" s="52">
        <v>261</v>
      </c>
      <c r="CU425" s="52">
        <v>208</v>
      </c>
      <c r="CV425" s="52">
        <v>211</v>
      </c>
      <c r="CW425" s="52">
        <v>174</v>
      </c>
      <c r="CX425" s="52">
        <v>154</v>
      </c>
      <c r="CY425" s="52">
        <v>471</v>
      </c>
      <c r="CZ425" s="52">
        <v>561</v>
      </c>
      <c r="DA425" s="52">
        <v>642</v>
      </c>
      <c r="DB425" s="52">
        <v>709</v>
      </c>
      <c r="DC425" s="52">
        <v>717</v>
      </c>
      <c r="DD425" s="52">
        <v>733</v>
      </c>
      <c r="DE425" s="52">
        <v>794</v>
      </c>
      <c r="DF425" s="52">
        <v>734</v>
      </c>
      <c r="DG425" s="52">
        <v>773</v>
      </c>
      <c r="DH425" s="52">
        <v>807</v>
      </c>
      <c r="DI425" s="52">
        <v>820</v>
      </c>
      <c r="DJ425" s="52">
        <v>792</v>
      </c>
      <c r="DK425" s="52">
        <v>797</v>
      </c>
      <c r="DL425" s="52">
        <v>810</v>
      </c>
      <c r="DM425" s="52">
        <v>783</v>
      </c>
      <c r="DN425" s="52">
        <v>786</v>
      </c>
      <c r="DO425" s="52">
        <v>760</v>
      </c>
      <c r="DP425" s="52">
        <v>737</v>
      </c>
      <c r="DQ425" s="52">
        <v>676</v>
      </c>
      <c r="DR425" s="52">
        <v>666</v>
      </c>
      <c r="DS425" s="52">
        <v>387</v>
      </c>
      <c r="DT425" s="52">
        <v>369</v>
      </c>
      <c r="DU425" s="52">
        <v>421</v>
      </c>
      <c r="DV425" s="52">
        <v>560</v>
      </c>
      <c r="DW425" s="52">
        <v>568</v>
      </c>
      <c r="DX425" s="52">
        <v>573</v>
      </c>
      <c r="DY425" s="52">
        <v>554</v>
      </c>
      <c r="DZ425" s="52">
        <v>612</v>
      </c>
      <c r="EA425" s="52">
        <v>612</v>
      </c>
      <c r="EB425" s="52">
        <v>625</v>
      </c>
      <c r="EC425" s="52">
        <v>619</v>
      </c>
      <c r="ED425" s="52">
        <v>584</v>
      </c>
      <c r="EE425" s="52">
        <v>650</v>
      </c>
      <c r="EF425" s="52">
        <v>661</v>
      </c>
      <c r="EG425" s="52">
        <v>732</v>
      </c>
      <c r="EH425" s="52">
        <v>636</v>
      </c>
      <c r="EI425" s="52">
        <v>681</v>
      </c>
      <c r="EJ425" s="52">
        <v>715</v>
      </c>
      <c r="EK425" s="52">
        <v>735</v>
      </c>
      <c r="EL425" s="52">
        <v>817</v>
      </c>
      <c r="EM425" s="52">
        <v>804</v>
      </c>
      <c r="EN425" s="52">
        <v>928</v>
      </c>
      <c r="EO425" s="52">
        <v>817</v>
      </c>
      <c r="EP425" s="52">
        <v>782</v>
      </c>
      <c r="EQ425" s="52">
        <v>854</v>
      </c>
      <c r="ER425" s="52">
        <v>768</v>
      </c>
      <c r="ES425" s="52">
        <v>831</v>
      </c>
      <c r="ET425" s="52">
        <v>874</v>
      </c>
      <c r="EU425" s="52">
        <v>887</v>
      </c>
      <c r="EV425" s="52">
        <v>871</v>
      </c>
      <c r="EW425" s="52">
        <v>942</v>
      </c>
      <c r="EX425" s="52">
        <v>880</v>
      </c>
      <c r="EY425" s="52">
        <v>905</v>
      </c>
      <c r="EZ425" s="52">
        <v>966</v>
      </c>
      <c r="FA425" s="52">
        <v>958</v>
      </c>
      <c r="FB425" s="52">
        <v>933</v>
      </c>
      <c r="FC425" s="52">
        <v>910</v>
      </c>
      <c r="FD425" s="52">
        <v>903</v>
      </c>
      <c r="FE425" s="52">
        <v>823</v>
      </c>
      <c r="FF425" s="52">
        <v>815</v>
      </c>
      <c r="FG425" s="52">
        <v>793</v>
      </c>
      <c r="FH425" s="52">
        <v>775</v>
      </c>
      <c r="FI425" s="52">
        <v>815</v>
      </c>
      <c r="FJ425" s="52">
        <v>750</v>
      </c>
      <c r="FK425" s="52">
        <v>723</v>
      </c>
      <c r="FL425" s="52">
        <v>675</v>
      </c>
      <c r="FM425" s="52">
        <v>678</v>
      </c>
      <c r="FN425" s="52">
        <v>637</v>
      </c>
      <c r="FO425" s="52">
        <v>715</v>
      </c>
      <c r="FP425" s="52">
        <v>666</v>
      </c>
      <c r="FQ425" s="52">
        <v>745</v>
      </c>
      <c r="FR425" s="52">
        <v>735</v>
      </c>
      <c r="FS425" s="52">
        <v>756</v>
      </c>
      <c r="FT425" s="52">
        <v>737</v>
      </c>
      <c r="FU425" s="52">
        <v>866</v>
      </c>
      <c r="FV425" s="52">
        <v>712</v>
      </c>
      <c r="FW425" s="52">
        <v>594</v>
      </c>
      <c r="FX425" s="52">
        <v>614</v>
      </c>
      <c r="FY425" s="52">
        <v>596</v>
      </c>
      <c r="FZ425" s="52">
        <v>480</v>
      </c>
      <c r="GA425" s="52">
        <v>427</v>
      </c>
      <c r="GB425" s="52">
        <v>427</v>
      </c>
      <c r="GC425" s="52">
        <v>470</v>
      </c>
      <c r="GD425" s="52">
        <v>357</v>
      </c>
      <c r="GE425" s="52">
        <v>431</v>
      </c>
      <c r="GF425" s="52">
        <v>361</v>
      </c>
      <c r="GG425" s="52">
        <v>316</v>
      </c>
      <c r="GH425" s="52">
        <v>313</v>
      </c>
      <c r="GI425" s="52">
        <v>264</v>
      </c>
      <c r="GJ425" s="52">
        <v>253</v>
      </c>
      <c r="GK425" s="52">
        <v>255</v>
      </c>
      <c r="GL425" s="53">
        <v>970</v>
      </c>
    </row>
    <row r="426" spans="1:194" s="1" customFormat="1" hidden="1" x14ac:dyDescent="0.25">
      <c r="A426" s="31" t="s">
        <v>247</v>
      </c>
      <c r="B426" s="1" t="s">
        <v>657</v>
      </c>
      <c r="C426" s="30" t="str">
        <f t="shared" si="124"/>
        <v>LA England - Sheffield</v>
      </c>
      <c r="D426" s="51">
        <f t="shared" si="115"/>
        <v>232842</v>
      </c>
      <c r="E426" s="51">
        <f t="shared" si="116"/>
        <v>237974</v>
      </c>
      <c r="F426" s="52">
        <f t="shared" si="117"/>
        <v>589214</v>
      </c>
      <c r="G426" s="52">
        <f t="shared" si="118"/>
        <v>293715</v>
      </c>
      <c r="H426" s="53">
        <f t="shared" si="119"/>
        <v>295499</v>
      </c>
      <c r="I426" s="53">
        <f t="shared" si="120"/>
        <v>232842</v>
      </c>
      <c r="J426" s="53">
        <f t="shared" si="121"/>
        <v>237974</v>
      </c>
      <c r="K426" s="50">
        <f t="shared" si="122"/>
        <v>60873</v>
      </c>
      <c r="L426" s="51">
        <f t="shared" si="123"/>
        <v>57525</v>
      </c>
      <c r="M426" s="52">
        <v>3026</v>
      </c>
      <c r="N426" s="52">
        <v>3123</v>
      </c>
      <c r="O426" s="52">
        <v>3218</v>
      </c>
      <c r="P426" s="52">
        <v>3375</v>
      </c>
      <c r="Q426" s="52">
        <v>3452</v>
      </c>
      <c r="R426" s="52">
        <v>3482</v>
      </c>
      <c r="S426" s="52">
        <v>3363</v>
      </c>
      <c r="T426" s="52">
        <v>3482</v>
      </c>
      <c r="U426" s="52">
        <v>3633</v>
      </c>
      <c r="V426" s="52">
        <v>3440</v>
      </c>
      <c r="W426" s="52">
        <v>3555</v>
      </c>
      <c r="X426" s="52">
        <v>3575</v>
      </c>
      <c r="Y426" s="52">
        <v>3517</v>
      </c>
      <c r="Z426" s="52">
        <v>3441</v>
      </c>
      <c r="AA426" s="52">
        <v>3465</v>
      </c>
      <c r="AB426" s="52">
        <v>3378</v>
      </c>
      <c r="AC426" s="52">
        <v>3218</v>
      </c>
      <c r="AD426" s="52">
        <v>3130</v>
      </c>
      <c r="AE426" s="52">
        <v>3516</v>
      </c>
      <c r="AF426" s="52">
        <v>5489</v>
      </c>
      <c r="AG426" s="52">
        <v>6617</v>
      </c>
      <c r="AH426" s="52">
        <v>6873</v>
      </c>
      <c r="AI426" s="52">
        <v>6695</v>
      </c>
      <c r="AJ426" s="52">
        <v>6041</v>
      </c>
      <c r="AK426" s="52">
        <v>5540</v>
      </c>
      <c r="AL426" s="52">
        <v>5138</v>
      </c>
      <c r="AM426" s="52">
        <v>5501</v>
      </c>
      <c r="AN426" s="52">
        <v>5695</v>
      </c>
      <c r="AO426" s="52">
        <v>5722</v>
      </c>
      <c r="AP426" s="52">
        <v>5302</v>
      </c>
      <c r="AQ426" s="52">
        <v>4980</v>
      </c>
      <c r="AR426" s="52">
        <v>4349</v>
      </c>
      <c r="AS426" s="52">
        <v>4236</v>
      </c>
      <c r="AT426" s="52">
        <v>3743</v>
      </c>
      <c r="AU426" s="52">
        <v>3953</v>
      </c>
      <c r="AV426" s="52">
        <v>3648</v>
      </c>
      <c r="AW426" s="52">
        <v>3413</v>
      </c>
      <c r="AX426" s="52">
        <v>3331</v>
      </c>
      <c r="AY426" s="52">
        <v>3311</v>
      </c>
      <c r="AZ426" s="52">
        <v>3483</v>
      </c>
      <c r="BA426" s="52">
        <v>3675</v>
      </c>
      <c r="BB426" s="52">
        <v>3577</v>
      </c>
      <c r="BC426" s="52">
        <v>3244</v>
      </c>
      <c r="BD426" s="52">
        <v>3159</v>
      </c>
      <c r="BE426" s="52">
        <v>3091</v>
      </c>
      <c r="BF426" s="52">
        <v>3314</v>
      </c>
      <c r="BG426" s="52">
        <v>3230</v>
      </c>
      <c r="BH426" s="52">
        <v>3200</v>
      </c>
      <c r="BI426" s="52">
        <v>3469</v>
      </c>
      <c r="BJ426" s="52">
        <v>3578</v>
      </c>
      <c r="BK426" s="52">
        <v>3660</v>
      </c>
      <c r="BL426" s="52">
        <v>3701</v>
      </c>
      <c r="BM426" s="52">
        <v>3832</v>
      </c>
      <c r="BN426" s="52">
        <v>3720</v>
      </c>
      <c r="BO426" s="52">
        <v>3615</v>
      </c>
      <c r="BP426" s="52">
        <v>3531</v>
      </c>
      <c r="BQ426" s="52">
        <v>3420</v>
      </c>
      <c r="BR426" s="52">
        <v>3475</v>
      </c>
      <c r="BS426" s="52">
        <v>3327</v>
      </c>
      <c r="BT426" s="52">
        <v>3173</v>
      </c>
      <c r="BU426" s="52">
        <v>3111</v>
      </c>
      <c r="BV426" s="52">
        <v>2904</v>
      </c>
      <c r="BW426" s="52">
        <v>2968</v>
      </c>
      <c r="BX426" s="52">
        <v>2794</v>
      </c>
      <c r="BY426" s="52">
        <v>2552</v>
      </c>
      <c r="BZ426" s="52">
        <v>2470</v>
      </c>
      <c r="CA426" s="52">
        <v>2416</v>
      </c>
      <c r="CB426" s="52">
        <v>2434</v>
      </c>
      <c r="CC426" s="52">
        <v>2221</v>
      </c>
      <c r="CD426" s="52">
        <v>2225</v>
      </c>
      <c r="CE426" s="52">
        <v>2251</v>
      </c>
      <c r="CF426" s="52">
        <v>2339</v>
      </c>
      <c r="CG426" s="52">
        <v>2503</v>
      </c>
      <c r="CH426" s="52">
        <v>2581</v>
      </c>
      <c r="CI426" s="52">
        <v>1966</v>
      </c>
      <c r="CJ426" s="52">
        <v>1969</v>
      </c>
      <c r="CK426" s="52">
        <v>2038</v>
      </c>
      <c r="CL426" s="52">
        <v>1719</v>
      </c>
      <c r="CM426" s="52">
        <v>1479</v>
      </c>
      <c r="CN426" s="52">
        <v>1311</v>
      </c>
      <c r="CO426" s="52">
        <v>1427</v>
      </c>
      <c r="CP426" s="52">
        <v>1295</v>
      </c>
      <c r="CQ426" s="52">
        <v>1220</v>
      </c>
      <c r="CR426" s="52">
        <v>1136</v>
      </c>
      <c r="CS426" s="52">
        <v>1025</v>
      </c>
      <c r="CT426" s="52">
        <v>897</v>
      </c>
      <c r="CU426" s="52">
        <v>777</v>
      </c>
      <c r="CV426" s="52">
        <v>580</v>
      </c>
      <c r="CW426" s="52">
        <v>530</v>
      </c>
      <c r="CX426" s="52">
        <v>486</v>
      </c>
      <c r="CY426" s="52">
        <v>1651</v>
      </c>
      <c r="CZ426" s="52">
        <v>2896</v>
      </c>
      <c r="DA426" s="52">
        <v>2972</v>
      </c>
      <c r="DB426" s="52">
        <v>3185</v>
      </c>
      <c r="DC426" s="52">
        <v>3268</v>
      </c>
      <c r="DD426" s="52">
        <v>3262</v>
      </c>
      <c r="DE426" s="52">
        <v>3125</v>
      </c>
      <c r="DF426" s="52">
        <v>3225</v>
      </c>
      <c r="DG426" s="52">
        <v>3331</v>
      </c>
      <c r="DH426" s="52">
        <v>3514</v>
      </c>
      <c r="DI426" s="52">
        <v>3234</v>
      </c>
      <c r="DJ426" s="52">
        <v>3390</v>
      </c>
      <c r="DK426" s="52">
        <v>3344</v>
      </c>
      <c r="DL426" s="52">
        <v>3312</v>
      </c>
      <c r="DM426" s="52">
        <v>3293</v>
      </c>
      <c r="DN426" s="52">
        <v>3169</v>
      </c>
      <c r="DO426" s="52">
        <v>3071</v>
      </c>
      <c r="DP426" s="52">
        <v>3047</v>
      </c>
      <c r="DQ426" s="52">
        <v>2887</v>
      </c>
      <c r="DR426" s="52">
        <v>3360</v>
      </c>
      <c r="DS426" s="52">
        <v>5476</v>
      </c>
      <c r="DT426" s="52">
        <v>6546</v>
      </c>
      <c r="DU426" s="52">
        <v>6453</v>
      </c>
      <c r="DV426" s="52">
        <v>6113</v>
      </c>
      <c r="DW426" s="52">
        <v>5552</v>
      </c>
      <c r="DX426" s="52">
        <v>4799</v>
      </c>
      <c r="DY426" s="52">
        <v>4756</v>
      </c>
      <c r="DZ426" s="52">
        <v>4836</v>
      </c>
      <c r="EA426" s="52">
        <v>5618</v>
      </c>
      <c r="EB426" s="52">
        <v>5540</v>
      </c>
      <c r="EC426" s="52">
        <v>4939</v>
      </c>
      <c r="ED426" s="52">
        <v>4704</v>
      </c>
      <c r="EE426" s="52">
        <v>4126</v>
      </c>
      <c r="EF426" s="52">
        <v>4327</v>
      </c>
      <c r="EG426" s="52">
        <v>3936</v>
      </c>
      <c r="EH426" s="52">
        <v>3699</v>
      </c>
      <c r="EI426" s="52">
        <v>3752</v>
      </c>
      <c r="EJ426" s="52">
        <v>3665</v>
      </c>
      <c r="EK426" s="52">
        <v>3467</v>
      </c>
      <c r="EL426" s="52">
        <v>3528</v>
      </c>
      <c r="EM426" s="52">
        <v>3537</v>
      </c>
      <c r="EN426" s="52">
        <v>3559</v>
      </c>
      <c r="EO426" s="52">
        <v>3384</v>
      </c>
      <c r="EP426" s="52">
        <v>3016</v>
      </c>
      <c r="EQ426" s="52">
        <v>3106</v>
      </c>
      <c r="ER426" s="52">
        <v>3079</v>
      </c>
      <c r="ES426" s="52">
        <v>3061</v>
      </c>
      <c r="ET426" s="52">
        <v>3216</v>
      </c>
      <c r="EU426" s="52">
        <v>3403</v>
      </c>
      <c r="EV426" s="52">
        <v>3659</v>
      </c>
      <c r="EW426" s="52">
        <v>3890</v>
      </c>
      <c r="EX426" s="52">
        <v>3855</v>
      </c>
      <c r="EY426" s="52">
        <v>3850</v>
      </c>
      <c r="EZ426" s="52">
        <v>3708</v>
      </c>
      <c r="FA426" s="52">
        <v>3664</v>
      </c>
      <c r="FB426" s="52">
        <v>3622</v>
      </c>
      <c r="FC426" s="52">
        <v>3455</v>
      </c>
      <c r="FD426" s="52">
        <v>3380</v>
      </c>
      <c r="FE426" s="52">
        <v>3397</v>
      </c>
      <c r="FF426" s="52">
        <v>3460</v>
      </c>
      <c r="FG426" s="52">
        <v>3263</v>
      </c>
      <c r="FH426" s="52">
        <v>3094</v>
      </c>
      <c r="FI426" s="52">
        <v>3037</v>
      </c>
      <c r="FJ426" s="52">
        <v>2912</v>
      </c>
      <c r="FK426" s="52">
        <v>2743</v>
      </c>
      <c r="FL426" s="52">
        <v>2664</v>
      </c>
      <c r="FM426" s="52">
        <v>2623</v>
      </c>
      <c r="FN426" s="52">
        <v>2606</v>
      </c>
      <c r="FO426" s="52">
        <v>2538</v>
      </c>
      <c r="FP426" s="52">
        <v>2494</v>
      </c>
      <c r="FQ426" s="52">
        <v>2473</v>
      </c>
      <c r="FR426" s="52">
        <v>2447</v>
      </c>
      <c r="FS426" s="52">
        <v>2477</v>
      </c>
      <c r="FT426" s="52">
        <v>2690</v>
      </c>
      <c r="FU426" s="52">
        <v>2864</v>
      </c>
      <c r="FV426" s="52">
        <v>2366</v>
      </c>
      <c r="FW426" s="52">
        <v>2330</v>
      </c>
      <c r="FX426" s="52">
        <v>2294</v>
      </c>
      <c r="FY426" s="52">
        <v>1990</v>
      </c>
      <c r="FZ426" s="52">
        <v>1831</v>
      </c>
      <c r="GA426" s="52">
        <v>1672</v>
      </c>
      <c r="GB426" s="52">
        <v>1692</v>
      </c>
      <c r="GC426" s="52">
        <v>1681</v>
      </c>
      <c r="GD426" s="52">
        <v>1658</v>
      </c>
      <c r="GE426" s="52">
        <v>1417</v>
      </c>
      <c r="GF426" s="52">
        <v>1385</v>
      </c>
      <c r="GG426" s="52">
        <v>1326</v>
      </c>
      <c r="GH426" s="52">
        <v>1154</v>
      </c>
      <c r="GI426" s="52">
        <v>1046</v>
      </c>
      <c r="GJ426" s="52">
        <v>915</v>
      </c>
      <c r="GK426" s="52">
        <v>799</v>
      </c>
      <c r="GL426" s="53">
        <v>3000</v>
      </c>
    </row>
    <row r="427" spans="1:194" s="1" customFormat="1" hidden="1" x14ac:dyDescent="0.25">
      <c r="A427" s="31" t="s">
        <v>247</v>
      </c>
      <c r="B427" s="1" t="s">
        <v>658</v>
      </c>
      <c r="C427" s="30" t="str">
        <f t="shared" si="124"/>
        <v>LA England - Shropshire</v>
      </c>
      <c r="D427" s="51">
        <f t="shared" si="115"/>
        <v>130476</v>
      </c>
      <c r="E427" s="51">
        <f t="shared" si="116"/>
        <v>134646</v>
      </c>
      <c r="F427" s="52">
        <f t="shared" si="117"/>
        <v>325415</v>
      </c>
      <c r="G427" s="52">
        <f t="shared" si="118"/>
        <v>161240</v>
      </c>
      <c r="H427" s="53">
        <f t="shared" si="119"/>
        <v>164175</v>
      </c>
      <c r="I427" s="53">
        <f t="shared" si="120"/>
        <v>130476</v>
      </c>
      <c r="J427" s="53">
        <f t="shared" si="121"/>
        <v>134646</v>
      </c>
      <c r="K427" s="50">
        <f t="shared" si="122"/>
        <v>30764</v>
      </c>
      <c r="L427" s="51">
        <f t="shared" si="123"/>
        <v>29529</v>
      </c>
      <c r="M427" s="52">
        <v>1411</v>
      </c>
      <c r="N427" s="52">
        <v>1404</v>
      </c>
      <c r="O427" s="52">
        <v>1464</v>
      </c>
      <c r="P427" s="52">
        <v>1645</v>
      </c>
      <c r="Q427" s="52">
        <v>1705</v>
      </c>
      <c r="R427" s="52">
        <v>1619</v>
      </c>
      <c r="S427" s="52">
        <v>1716</v>
      </c>
      <c r="T427" s="52">
        <v>1739</v>
      </c>
      <c r="U427" s="52">
        <v>1675</v>
      </c>
      <c r="V427" s="52">
        <v>1825</v>
      </c>
      <c r="W427" s="52">
        <v>1899</v>
      </c>
      <c r="X427" s="52">
        <v>1846</v>
      </c>
      <c r="Y427" s="52">
        <v>1827</v>
      </c>
      <c r="Z427" s="52">
        <v>1852</v>
      </c>
      <c r="AA427" s="52">
        <v>1805</v>
      </c>
      <c r="AB427" s="52">
        <v>1843</v>
      </c>
      <c r="AC427" s="52">
        <v>1703</v>
      </c>
      <c r="AD427" s="52">
        <v>1786</v>
      </c>
      <c r="AE427" s="52">
        <v>1741</v>
      </c>
      <c r="AF427" s="52">
        <v>1400</v>
      </c>
      <c r="AG427" s="52">
        <v>1377</v>
      </c>
      <c r="AH427" s="52">
        <v>1449</v>
      </c>
      <c r="AI427" s="52">
        <v>1511</v>
      </c>
      <c r="AJ427" s="52">
        <v>1612</v>
      </c>
      <c r="AK427" s="52">
        <v>1640</v>
      </c>
      <c r="AL427" s="52">
        <v>1702</v>
      </c>
      <c r="AM427" s="52">
        <v>1775</v>
      </c>
      <c r="AN427" s="52">
        <v>1620</v>
      </c>
      <c r="AO427" s="52">
        <v>1754</v>
      </c>
      <c r="AP427" s="52">
        <v>1922</v>
      </c>
      <c r="AQ427" s="52">
        <v>1812</v>
      </c>
      <c r="AR427" s="52">
        <v>1956</v>
      </c>
      <c r="AS427" s="52">
        <v>1877</v>
      </c>
      <c r="AT427" s="52">
        <v>1856</v>
      </c>
      <c r="AU427" s="52">
        <v>1936</v>
      </c>
      <c r="AV427" s="52">
        <v>1817</v>
      </c>
      <c r="AW427" s="52">
        <v>1741</v>
      </c>
      <c r="AX427" s="52">
        <v>1785</v>
      </c>
      <c r="AY427" s="52">
        <v>1669</v>
      </c>
      <c r="AZ427" s="52">
        <v>1798</v>
      </c>
      <c r="BA427" s="52">
        <v>1827</v>
      </c>
      <c r="BB427" s="52">
        <v>1640</v>
      </c>
      <c r="BC427" s="52">
        <v>1741</v>
      </c>
      <c r="BD427" s="52">
        <v>1674</v>
      </c>
      <c r="BE427" s="52">
        <v>1746</v>
      </c>
      <c r="BF427" s="52">
        <v>1759</v>
      </c>
      <c r="BG427" s="52">
        <v>1848</v>
      </c>
      <c r="BH427" s="52">
        <v>2016</v>
      </c>
      <c r="BI427" s="52">
        <v>2185</v>
      </c>
      <c r="BJ427" s="52">
        <v>2465</v>
      </c>
      <c r="BK427" s="52">
        <v>2299</v>
      </c>
      <c r="BL427" s="52">
        <v>2421</v>
      </c>
      <c r="BM427" s="52">
        <v>2441</v>
      </c>
      <c r="BN427" s="52">
        <v>2569</v>
      </c>
      <c r="BO427" s="52">
        <v>2522</v>
      </c>
      <c r="BP427" s="52">
        <v>2549</v>
      </c>
      <c r="BQ427" s="52">
        <v>2546</v>
      </c>
      <c r="BR427" s="52">
        <v>2630</v>
      </c>
      <c r="BS427" s="52">
        <v>2649</v>
      </c>
      <c r="BT427" s="52">
        <v>2453</v>
      </c>
      <c r="BU427" s="52">
        <v>2358</v>
      </c>
      <c r="BV427" s="52">
        <v>2278</v>
      </c>
      <c r="BW427" s="52">
        <v>2199</v>
      </c>
      <c r="BX427" s="52">
        <v>2211</v>
      </c>
      <c r="BY427" s="52">
        <v>2082</v>
      </c>
      <c r="BZ427" s="52">
        <v>2114</v>
      </c>
      <c r="CA427" s="52">
        <v>2147</v>
      </c>
      <c r="CB427" s="52">
        <v>2033</v>
      </c>
      <c r="CC427" s="52">
        <v>2060</v>
      </c>
      <c r="CD427" s="52">
        <v>2000</v>
      </c>
      <c r="CE427" s="52">
        <v>1989</v>
      </c>
      <c r="CF427" s="52">
        <v>2094</v>
      </c>
      <c r="CG427" s="52">
        <v>2261</v>
      </c>
      <c r="CH427" s="52">
        <v>2254</v>
      </c>
      <c r="CI427" s="52">
        <v>1905</v>
      </c>
      <c r="CJ427" s="52">
        <v>1773</v>
      </c>
      <c r="CK427" s="52">
        <v>1839</v>
      </c>
      <c r="CL427" s="52">
        <v>1587</v>
      </c>
      <c r="CM427" s="52">
        <v>1299</v>
      </c>
      <c r="CN427" s="52">
        <v>1189</v>
      </c>
      <c r="CO427" s="52">
        <v>1200</v>
      </c>
      <c r="CP427" s="52">
        <v>1060</v>
      </c>
      <c r="CQ427" s="52">
        <v>995</v>
      </c>
      <c r="CR427" s="52">
        <v>962</v>
      </c>
      <c r="CS427" s="52">
        <v>828</v>
      </c>
      <c r="CT427" s="52">
        <v>730</v>
      </c>
      <c r="CU427" s="52">
        <v>658</v>
      </c>
      <c r="CV427" s="52">
        <v>510</v>
      </c>
      <c r="CW427" s="52">
        <v>477</v>
      </c>
      <c r="CX427" s="52">
        <v>380</v>
      </c>
      <c r="CY427" s="52">
        <v>1274</v>
      </c>
      <c r="CZ427" s="52">
        <v>1237</v>
      </c>
      <c r="DA427" s="52">
        <v>1319</v>
      </c>
      <c r="DB427" s="52">
        <v>1506</v>
      </c>
      <c r="DC427" s="52">
        <v>1514</v>
      </c>
      <c r="DD427" s="52">
        <v>1583</v>
      </c>
      <c r="DE427" s="52">
        <v>1510</v>
      </c>
      <c r="DF427" s="52">
        <v>1505</v>
      </c>
      <c r="DG427" s="52">
        <v>1581</v>
      </c>
      <c r="DH427" s="52">
        <v>1770</v>
      </c>
      <c r="DI427" s="52">
        <v>1717</v>
      </c>
      <c r="DJ427" s="52">
        <v>1769</v>
      </c>
      <c r="DK427" s="52">
        <v>1664</v>
      </c>
      <c r="DL427" s="52">
        <v>1923</v>
      </c>
      <c r="DM427" s="52">
        <v>1754</v>
      </c>
      <c r="DN427" s="52">
        <v>1774</v>
      </c>
      <c r="DO427" s="52">
        <v>1732</v>
      </c>
      <c r="DP427" s="52">
        <v>1858</v>
      </c>
      <c r="DQ427" s="52">
        <v>1813</v>
      </c>
      <c r="DR427" s="52">
        <v>1586</v>
      </c>
      <c r="DS427" s="52">
        <v>1246</v>
      </c>
      <c r="DT427" s="52">
        <v>1164</v>
      </c>
      <c r="DU427" s="52">
        <v>1208</v>
      </c>
      <c r="DV427" s="52">
        <v>1394</v>
      </c>
      <c r="DW427" s="52">
        <v>1589</v>
      </c>
      <c r="DX427" s="52">
        <v>1465</v>
      </c>
      <c r="DY427" s="52">
        <v>1632</v>
      </c>
      <c r="DZ427" s="52">
        <v>1501</v>
      </c>
      <c r="EA427" s="52">
        <v>1542</v>
      </c>
      <c r="EB427" s="52">
        <v>1622</v>
      </c>
      <c r="EC427" s="52">
        <v>1630</v>
      </c>
      <c r="ED427" s="52">
        <v>1838</v>
      </c>
      <c r="EE427" s="52">
        <v>1594</v>
      </c>
      <c r="EF427" s="52">
        <v>1661</v>
      </c>
      <c r="EG427" s="52">
        <v>1804</v>
      </c>
      <c r="EH427" s="52">
        <v>1715</v>
      </c>
      <c r="EI427" s="52">
        <v>1773</v>
      </c>
      <c r="EJ427" s="52">
        <v>1702</v>
      </c>
      <c r="EK427" s="52">
        <v>1717</v>
      </c>
      <c r="EL427" s="52">
        <v>1732</v>
      </c>
      <c r="EM427" s="52">
        <v>1873</v>
      </c>
      <c r="EN427" s="52">
        <v>1874</v>
      </c>
      <c r="EO427" s="52">
        <v>1758</v>
      </c>
      <c r="EP427" s="52">
        <v>1687</v>
      </c>
      <c r="EQ427" s="52">
        <v>1724</v>
      </c>
      <c r="ER427" s="52">
        <v>1688</v>
      </c>
      <c r="ES427" s="52">
        <v>1902</v>
      </c>
      <c r="ET427" s="52">
        <v>1979</v>
      </c>
      <c r="EU427" s="52">
        <v>2083</v>
      </c>
      <c r="EV427" s="52">
        <v>2276</v>
      </c>
      <c r="EW427" s="52">
        <v>2455</v>
      </c>
      <c r="EX427" s="52">
        <v>2204</v>
      </c>
      <c r="EY427" s="52">
        <v>2470</v>
      </c>
      <c r="EZ427" s="52">
        <v>2501</v>
      </c>
      <c r="FA427" s="52">
        <v>2479</v>
      </c>
      <c r="FB427" s="52">
        <v>2665</v>
      </c>
      <c r="FC427" s="52">
        <v>2615</v>
      </c>
      <c r="FD427" s="52">
        <v>2599</v>
      </c>
      <c r="FE427" s="52">
        <v>2616</v>
      </c>
      <c r="FF427" s="52">
        <v>2471</v>
      </c>
      <c r="FG427" s="52">
        <v>2531</v>
      </c>
      <c r="FH427" s="52">
        <v>2374</v>
      </c>
      <c r="FI427" s="52">
        <v>2387</v>
      </c>
      <c r="FJ427" s="52">
        <v>2325</v>
      </c>
      <c r="FK427" s="52">
        <v>2198</v>
      </c>
      <c r="FL427" s="52">
        <v>2199</v>
      </c>
      <c r="FM427" s="52">
        <v>2173</v>
      </c>
      <c r="FN427" s="52">
        <v>2195</v>
      </c>
      <c r="FO427" s="52">
        <v>2216</v>
      </c>
      <c r="FP427" s="52">
        <v>2136</v>
      </c>
      <c r="FQ427" s="52">
        <v>2150</v>
      </c>
      <c r="FR427" s="52">
        <v>2203</v>
      </c>
      <c r="FS427" s="52">
        <v>2287</v>
      </c>
      <c r="FT427" s="52">
        <v>2386</v>
      </c>
      <c r="FU427" s="52">
        <v>2452</v>
      </c>
      <c r="FV427" s="52">
        <v>2044</v>
      </c>
      <c r="FW427" s="52">
        <v>1929</v>
      </c>
      <c r="FX427" s="52">
        <v>1965</v>
      </c>
      <c r="FY427" s="52">
        <v>1742</v>
      </c>
      <c r="FZ427" s="52">
        <v>1588</v>
      </c>
      <c r="GA427" s="52">
        <v>1382</v>
      </c>
      <c r="GB427" s="52">
        <v>1367</v>
      </c>
      <c r="GC427" s="52">
        <v>1340</v>
      </c>
      <c r="GD427" s="52">
        <v>1235</v>
      </c>
      <c r="GE427" s="52">
        <v>1184</v>
      </c>
      <c r="GF427" s="52">
        <v>990</v>
      </c>
      <c r="GG427" s="52">
        <v>937</v>
      </c>
      <c r="GH427" s="52">
        <v>832</v>
      </c>
      <c r="GI427" s="52">
        <v>813</v>
      </c>
      <c r="GJ427" s="52">
        <v>712</v>
      </c>
      <c r="GK427" s="52">
        <v>622</v>
      </c>
      <c r="GL427" s="53">
        <v>2718</v>
      </c>
    </row>
    <row r="428" spans="1:194" s="1" customFormat="1" hidden="1" x14ac:dyDescent="0.25">
      <c r="A428" s="31" t="s">
        <v>247</v>
      </c>
      <c r="B428" s="1" t="s">
        <v>659</v>
      </c>
      <c r="C428" s="30" t="str">
        <f t="shared" si="124"/>
        <v>LA England - Slough</v>
      </c>
      <c r="D428" s="51">
        <f t="shared" si="115"/>
        <v>53533</v>
      </c>
      <c r="E428" s="51">
        <f t="shared" si="116"/>
        <v>52391</v>
      </c>
      <c r="F428" s="52">
        <f t="shared" si="117"/>
        <v>149577</v>
      </c>
      <c r="G428" s="52">
        <f t="shared" si="118"/>
        <v>75829</v>
      </c>
      <c r="H428" s="53">
        <f t="shared" si="119"/>
        <v>73748</v>
      </c>
      <c r="I428" s="53">
        <f t="shared" si="120"/>
        <v>53533</v>
      </c>
      <c r="J428" s="53">
        <f t="shared" si="121"/>
        <v>52391</v>
      </c>
      <c r="K428" s="50">
        <f t="shared" si="122"/>
        <v>22296</v>
      </c>
      <c r="L428" s="51">
        <f t="shared" si="123"/>
        <v>21357</v>
      </c>
      <c r="M428" s="52">
        <v>1201</v>
      </c>
      <c r="N428" s="52">
        <v>1193</v>
      </c>
      <c r="O428" s="52">
        <v>1226</v>
      </c>
      <c r="P428" s="52">
        <v>1314</v>
      </c>
      <c r="Q428" s="52">
        <v>1376</v>
      </c>
      <c r="R428" s="52">
        <v>1373</v>
      </c>
      <c r="S428" s="52">
        <v>1372</v>
      </c>
      <c r="T428" s="52">
        <v>1279</v>
      </c>
      <c r="U428" s="52">
        <v>1341</v>
      </c>
      <c r="V428" s="52">
        <v>1377</v>
      </c>
      <c r="W428" s="52">
        <v>1286</v>
      </c>
      <c r="X428" s="52">
        <v>1218</v>
      </c>
      <c r="Y428" s="52">
        <v>1263</v>
      </c>
      <c r="Z428" s="52">
        <v>1254</v>
      </c>
      <c r="AA428" s="52">
        <v>1145</v>
      </c>
      <c r="AB428" s="52">
        <v>1062</v>
      </c>
      <c r="AC428" s="52">
        <v>1009</v>
      </c>
      <c r="AD428" s="52">
        <v>1007</v>
      </c>
      <c r="AE428" s="52">
        <v>852</v>
      </c>
      <c r="AF428" s="52">
        <v>767</v>
      </c>
      <c r="AG428" s="52">
        <v>716</v>
      </c>
      <c r="AH428" s="52">
        <v>727</v>
      </c>
      <c r="AI428" s="52">
        <v>763</v>
      </c>
      <c r="AJ428" s="52">
        <v>891</v>
      </c>
      <c r="AK428" s="52">
        <v>961</v>
      </c>
      <c r="AL428" s="52">
        <v>946</v>
      </c>
      <c r="AM428" s="52">
        <v>935</v>
      </c>
      <c r="AN428" s="52">
        <v>790</v>
      </c>
      <c r="AO428" s="52">
        <v>917</v>
      </c>
      <c r="AP428" s="52">
        <v>900</v>
      </c>
      <c r="AQ428" s="52">
        <v>986</v>
      </c>
      <c r="AR428" s="52">
        <v>986</v>
      </c>
      <c r="AS428" s="52">
        <v>1009</v>
      </c>
      <c r="AT428" s="52">
        <v>1121</v>
      </c>
      <c r="AU428" s="52">
        <v>1138</v>
      </c>
      <c r="AV428" s="52">
        <v>1236</v>
      </c>
      <c r="AW428" s="52">
        <v>1224</v>
      </c>
      <c r="AX428" s="52">
        <v>1462</v>
      </c>
      <c r="AY428" s="52">
        <v>1365</v>
      </c>
      <c r="AZ428" s="52">
        <v>1496</v>
      </c>
      <c r="BA428" s="52">
        <v>1483</v>
      </c>
      <c r="BB428" s="52">
        <v>1372</v>
      </c>
      <c r="BC428" s="52">
        <v>1441</v>
      </c>
      <c r="BD428" s="52">
        <v>1277</v>
      </c>
      <c r="BE428" s="52">
        <v>1284</v>
      </c>
      <c r="BF428" s="52">
        <v>1194</v>
      </c>
      <c r="BG428" s="52">
        <v>1172</v>
      </c>
      <c r="BH428" s="52">
        <v>1185</v>
      </c>
      <c r="BI428" s="52">
        <v>998</v>
      </c>
      <c r="BJ428" s="52">
        <v>1020</v>
      </c>
      <c r="BK428" s="52">
        <v>966</v>
      </c>
      <c r="BL428" s="52">
        <v>1027</v>
      </c>
      <c r="BM428" s="52">
        <v>949</v>
      </c>
      <c r="BN428" s="52">
        <v>882</v>
      </c>
      <c r="BO428" s="52">
        <v>846</v>
      </c>
      <c r="BP428" s="52">
        <v>924</v>
      </c>
      <c r="BQ428" s="52">
        <v>736</v>
      </c>
      <c r="BR428" s="52">
        <v>754</v>
      </c>
      <c r="BS428" s="52">
        <v>783</v>
      </c>
      <c r="BT428" s="52">
        <v>729</v>
      </c>
      <c r="BU428" s="52">
        <v>640</v>
      </c>
      <c r="BV428" s="52">
        <v>679</v>
      </c>
      <c r="BW428" s="52">
        <v>627</v>
      </c>
      <c r="BX428" s="52">
        <v>562</v>
      </c>
      <c r="BY428" s="52">
        <v>563</v>
      </c>
      <c r="BZ428" s="52">
        <v>637</v>
      </c>
      <c r="CA428" s="52">
        <v>548</v>
      </c>
      <c r="CB428" s="52">
        <v>455</v>
      </c>
      <c r="CC428" s="52">
        <v>491</v>
      </c>
      <c r="CD428" s="52">
        <v>510</v>
      </c>
      <c r="CE428" s="52">
        <v>474</v>
      </c>
      <c r="CF428" s="52">
        <v>377</v>
      </c>
      <c r="CG428" s="52">
        <v>341</v>
      </c>
      <c r="CH428" s="52">
        <v>351</v>
      </c>
      <c r="CI428" s="52">
        <v>237</v>
      </c>
      <c r="CJ428" s="52">
        <v>271</v>
      </c>
      <c r="CK428" s="52">
        <v>255</v>
      </c>
      <c r="CL428" s="52">
        <v>253</v>
      </c>
      <c r="CM428" s="52">
        <v>229</v>
      </c>
      <c r="CN428" s="52">
        <v>224</v>
      </c>
      <c r="CO428" s="52">
        <v>219</v>
      </c>
      <c r="CP428" s="52">
        <v>203</v>
      </c>
      <c r="CQ428" s="52">
        <v>151</v>
      </c>
      <c r="CR428" s="52">
        <v>157</v>
      </c>
      <c r="CS428" s="52">
        <v>150</v>
      </c>
      <c r="CT428" s="52">
        <v>125</v>
      </c>
      <c r="CU428" s="52">
        <v>109</v>
      </c>
      <c r="CV428" s="52">
        <v>100</v>
      </c>
      <c r="CW428" s="52">
        <v>73</v>
      </c>
      <c r="CX428" s="52">
        <v>89</v>
      </c>
      <c r="CY428" s="52">
        <v>223</v>
      </c>
      <c r="CZ428" s="52">
        <v>1166</v>
      </c>
      <c r="DA428" s="52">
        <v>1151</v>
      </c>
      <c r="DB428" s="52">
        <v>1229</v>
      </c>
      <c r="DC428" s="52">
        <v>1307</v>
      </c>
      <c r="DD428" s="52">
        <v>1252</v>
      </c>
      <c r="DE428" s="52">
        <v>1213</v>
      </c>
      <c r="DF428" s="52">
        <v>1253</v>
      </c>
      <c r="DG428" s="52">
        <v>1321</v>
      </c>
      <c r="DH428" s="52">
        <v>1301</v>
      </c>
      <c r="DI428" s="52">
        <v>1240</v>
      </c>
      <c r="DJ428" s="52">
        <v>1314</v>
      </c>
      <c r="DK428" s="52">
        <v>1234</v>
      </c>
      <c r="DL428" s="52">
        <v>1205</v>
      </c>
      <c r="DM428" s="52">
        <v>1185</v>
      </c>
      <c r="DN428" s="52">
        <v>1161</v>
      </c>
      <c r="DO428" s="52">
        <v>1016</v>
      </c>
      <c r="DP428" s="52">
        <v>927</v>
      </c>
      <c r="DQ428" s="52">
        <v>882</v>
      </c>
      <c r="DR428" s="52">
        <v>859</v>
      </c>
      <c r="DS428" s="52">
        <v>646</v>
      </c>
      <c r="DT428" s="52">
        <v>645</v>
      </c>
      <c r="DU428" s="52">
        <v>579</v>
      </c>
      <c r="DV428" s="52">
        <v>708</v>
      </c>
      <c r="DW428" s="52">
        <v>749</v>
      </c>
      <c r="DX428" s="52">
        <v>803</v>
      </c>
      <c r="DY428" s="52">
        <v>746</v>
      </c>
      <c r="DZ428" s="52">
        <v>878</v>
      </c>
      <c r="EA428" s="52">
        <v>774</v>
      </c>
      <c r="EB428" s="52">
        <v>879</v>
      </c>
      <c r="EC428" s="52">
        <v>909</v>
      </c>
      <c r="ED428" s="52">
        <v>997</v>
      </c>
      <c r="EE428" s="52">
        <v>986</v>
      </c>
      <c r="EF428" s="52">
        <v>1187</v>
      </c>
      <c r="EG428" s="52">
        <v>1251</v>
      </c>
      <c r="EH428" s="52">
        <v>1289</v>
      </c>
      <c r="EI428" s="52">
        <v>1369</v>
      </c>
      <c r="EJ428" s="52">
        <v>1263</v>
      </c>
      <c r="EK428" s="52">
        <v>1468</v>
      </c>
      <c r="EL428" s="52">
        <v>1414</v>
      </c>
      <c r="EM428" s="52">
        <v>1418</v>
      </c>
      <c r="EN428" s="52">
        <v>1361</v>
      </c>
      <c r="EO428" s="52">
        <v>1274</v>
      </c>
      <c r="EP428" s="52">
        <v>1268</v>
      </c>
      <c r="EQ428" s="52">
        <v>1086</v>
      </c>
      <c r="ER428" s="52">
        <v>1073</v>
      </c>
      <c r="ES428" s="52">
        <v>1094</v>
      </c>
      <c r="ET428" s="52">
        <v>846</v>
      </c>
      <c r="EU428" s="52">
        <v>963</v>
      </c>
      <c r="EV428" s="52">
        <v>988</v>
      </c>
      <c r="EW428" s="52">
        <v>923</v>
      </c>
      <c r="EX428" s="52">
        <v>902</v>
      </c>
      <c r="EY428" s="52">
        <v>895</v>
      </c>
      <c r="EZ428" s="52">
        <v>938</v>
      </c>
      <c r="FA428" s="52">
        <v>846</v>
      </c>
      <c r="FB428" s="52">
        <v>847</v>
      </c>
      <c r="FC428" s="52">
        <v>830</v>
      </c>
      <c r="FD428" s="52">
        <v>751</v>
      </c>
      <c r="FE428" s="52">
        <v>723</v>
      </c>
      <c r="FF428" s="52">
        <v>754</v>
      </c>
      <c r="FG428" s="52">
        <v>720</v>
      </c>
      <c r="FH428" s="52">
        <v>693</v>
      </c>
      <c r="FI428" s="52">
        <v>667</v>
      </c>
      <c r="FJ428" s="52">
        <v>657</v>
      </c>
      <c r="FK428" s="52">
        <v>607</v>
      </c>
      <c r="FL428" s="52">
        <v>563</v>
      </c>
      <c r="FM428" s="52">
        <v>570</v>
      </c>
      <c r="FN428" s="52">
        <v>508</v>
      </c>
      <c r="FO428" s="52">
        <v>494</v>
      </c>
      <c r="FP428" s="52">
        <v>470</v>
      </c>
      <c r="FQ428" s="52">
        <v>422</v>
      </c>
      <c r="FR428" s="52">
        <v>431</v>
      </c>
      <c r="FS428" s="52">
        <v>424</v>
      </c>
      <c r="FT428" s="52">
        <v>418</v>
      </c>
      <c r="FU428" s="52">
        <v>426</v>
      </c>
      <c r="FV428" s="52">
        <v>346</v>
      </c>
      <c r="FW428" s="52">
        <v>294</v>
      </c>
      <c r="FX428" s="52">
        <v>287</v>
      </c>
      <c r="FY428" s="52">
        <v>275</v>
      </c>
      <c r="FZ428" s="52">
        <v>271</v>
      </c>
      <c r="GA428" s="52">
        <v>251</v>
      </c>
      <c r="GB428" s="52">
        <v>283</v>
      </c>
      <c r="GC428" s="52">
        <v>224</v>
      </c>
      <c r="GD428" s="52">
        <v>218</v>
      </c>
      <c r="GE428" s="52">
        <v>211</v>
      </c>
      <c r="GF428" s="52">
        <v>193</v>
      </c>
      <c r="GG428" s="52">
        <v>195</v>
      </c>
      <c r="GH428" s="52">
        <v>180</v>
      </c>
      <c r="GI428" s="52">
        <v>149</v>
      </c>
      <c r="GJ428" s="52">
        <v>138</v>
      </c>
      <c r="GK428" s="52">
        <v>129</v>
      </c>
      <c r="GL428" s="53">
        <v>498</v>
      </c>
    </row>
    <row r="429" spans="1:194" s="1" customFormat="1" hidden="1" x14ac:dyDescent="0.25">
      <c r="A429" s="31" t="s">
        <v>247</v>
      </c>
      <c r="B429" s="1" t="s">
        <v>660</v>
      </c>
      <c r="C429" s="30" t="str">
        <f t="shared" si="124"/>
        <v>LA England - Solihull</v>
      </c>
      <c r="D429" s="51">
        <f t="shared" si="115"/>
        <v>81062</v>
      </c>
      <c r="E429" s="51">
        <f t="shared" si="116"/>
        <v>88480</v>
      </c>
      <c r="F429" s="52">
        <f t="shared" si="117"/>
        <v>217487</v>
      </c>
      <c r="G429" s="52">
        <f t="shared" si="118"/>
        <v>105896</v>
      </c>
      <c r="H429" s="53">
        <f t="shared" si="119"/>
        <v>111591</v>
      </c>
      <c r="I429" s="53">
        <f t="shared" si="120"/>
        <v>81062</v>
      </c>
      <c r="J429" s="53">
        <f t="shared" si="121"/>
        <v>88480</v>
      </c>
      <c r="K429" s="50">
        <f t="shared" si="122"/>
        <v>24834</v>
      </c>
      <c r="L429" s="51">
        <f t="shared" si="123"/>
        <v>23111</v>
      </c>
      <c r="M429" s="52">
        <v>1095</v>
      </c>
      <c r="N429" s="52">
        <v>1203</v>
      </c>
      <c r="O429" s="52">
        <v>1237</v>
      </c>
      <c r="P429" s="52">
        <v>1311</v>
      </c>
      <c r="Q429" s="52">
        <v>1339</v>
      </c>
      <c r="R429" s="52">
        <v>1357</v>
      </c>
      <c r="S429" s="52">
        <v>1481</v>
      </c>
      <c r="T429" s="52">
        <v>1428</v>
      </c>
      <c r="U429" s="52">
        <v>1566</v>
      </c>
      <c r="V429" s="52">
        <v>1544</v>
      </c>
      <c r="W429" s="52">
        <v>1346</v>
      </c>
      <c r="X429" s="52">
        <v>1414</v>
      </c>
      <c r="Y429" s="52">
        <v>1443</v>
      </c>
      <c r="Z429" s="52">
        <v>1521</v>
      </c>
      <c r="AA429" s="52">
        <v>1447</v>
      </c>
      <c r="AB429" s="52">
        <v>1370</v>
      </c>
      <c r="AC429" s="52">
        <v>1367</v>
      </c>
      <c r="AD429" s="52">
        <v>1365</v>
      </c>
      <c r="AE429" s="52">
        <v>1241</v>
      </c>
      <c r="AF429" s="52">
        <v>931</v>
      </c>
      <c r="AG429" s="52">
        <v>1045</v>
      </c>
      <c r="AH429" s="52">
        <v>1036</v>
      </c>
      <c r="AI429" s="52">
        <v>1115</v>
      </c>
      <c r="AJ429" s="52">
        <v>1276</v>
      </c>
      <c r="AK429" s="52">
        <v>1215</v>
      </c>
      <c r="AL429" s="52">
        <v>1289</v>
      </c>
      <c r="AM429" s="52">
        <v>1290</v>
      </c>
      <c r="AN429" s="52">
        <v>1196</v>
      </c>
      <c r="AO429" s="52">
        <v>1141</v>
      </c>
      <c r="AP429" s="52">
        <v>1327</v>
      </c>
      <c r="AQ429" s="52">
        <v>1250</v>
      </c>
      <c r="AR429" s="52">
        <v>1288</v>
      </c>
      <c r="AS429" s="52">
        <v>1206</v>
      </c>
      <c r="AT429" s="52">
        <v>1176</v>
      </c>
      <c r="AU429" s="52">
        <v>1200</v>
      </c>
      <c r="AV429" s="52">
        <v>1252</v>
      </c>
      <c r="AW429" s="52">
        <v>1170</v>
      </c>
      <c r="AX429" s="52">
        <v>1191</v>
      </c>
      <c r="AY429" s="52">
        <v>1198</v>
      </c>
      <c r="AZ429" s="52">
        <v>1304</v>
      </c>
      <c r="BA429" s="52">
        <v>1284</v>
      </c>
      <c r="BB429" s="52">
        <v>1235</v>
      </c>
      <c r="BC429" s="52">
        <v>1178</v>
      </c>
      <c r="BD429" s="52">
        <v>1181</v>
      </c>
      <c r="BE429" s="52">
        <v>1191</v>
      </c>
      <c r="BF429" s="52">
        <v>1180</v>
      </c>
      <c r="BG429" s="52">
        <v>1341</v>
      </c>
      <c r="BH429" s="52">
        <v>1361</v>
      </c>
      <c r="BI429" s="52">
        <v>1480</v>
      </c>
      <c r="BJ429" s="52">
        <v>1537</v>
      </c>
      <c r="BK429" s="52">
        <v>1462</v>
      </c>
      <c r="BL429" s="52">
        <v>1645</v>
      </c>
      <c r="BM429" s="52">
        <v>1527</v>
      </c>
      <c r="BN429" s="52">
        <v>1423</v>
      </c>
      <c r="BO429" s="52">
        <v>1597</v>
      </c>
      <c r="BP429" s="52">
        <v>1594</v>
      </c>
      <c r="BQ429" s="52">
        <v>1504</v>
      </c>
      <c r="BR429" s="52">
        <v>1442</v>
      </c>
      <c r="BS429" s="52">
        <v>1498</v>
      </c>
      <c r="BT429" s="52">
        <v>1426</v>
      </c>
      <c r="BU429" s="52">
        <v>1263</v>
      </c>
      <c r="BV429" s="52">
        <v>1336</v>
      </c>
      <c r="BW429" s="52">
        <v>1282</v>
      </c>
      <c r="BX429" s="52">
        <v>1215</v>
      </c>
      <c r="BY429" s="52">
        <v>1081</v>
      </c>
      <c r="BZ429" s="52">
        <v>1073</v>
      </c>
      <c r="CA429" s="52">
        <v>1054</v>
      </c>
      <c r="CB429" s="52">
        <v>1039</v>
      </c>
      <c r="CC429" s="52">
        <v>1017</v>
      </c>
      <c r="CD429" s="52">
        <v>1100</v>
      </c>
      <c r="CE429" s="52">
        <v>1067</v>
      </c>
      <c r="CF429" s="52">
        <v>1092</v>
      </c>
      <c r="CG429" s="52">
        <v>1197</v>
      </c>
      <c r="CH429" s="52">
        <v>1332</v>
      </c>
      <c r="CI429" s="52">
        <v>982</v>
      </c>
      <c r="CJ429" s="52">
        <v>1032</v>
      </c>
      <c r="CK429" s="52">
        <v>972</v>
      </c>
      <c r="CL429" s="52">
        <v>871</v>
      </c>
      <c r="CM429" s="52">
        <v>783</v>
      </c>
      <c r="CN429" s="52">
        <v>620</v>
      </c>
      <c r="CO429" s="52">
        <v>674</v>
      </c>
      <c r="CP429" s="52">
        <v>595</v>
      </c>
      <c r="CQ429" s="52">
        <v>560</v>
      </c>
      <c r="CR429" s="52">
        <v>544</v>
      </c>
      <c r="CS429" s="52">
        <v>446</v>
      </c>
      <c r="CT429" s="52">
        <v>419</v>
      </c>
      <c r="CU429" s="52">
        <v>355</v>
      </c>
      <c r="CV429" s="52">
        <v>345</v>
      </c>
      <c r="CW429" s="52">
        <v>278</v>
      </c>
      <c r="CX429" s="52">
        <v>228</v>
      </c>
      <c r="CY429" s="52">
        <v>787</v>
      </c>
      <c r="CZ429" s="52">
        <v>1073</v>
      </c>
      <c r="DA429" s="52">
        <v>1066</v>
      </c>
      <c r="DB429" s="52">
        <v>1185</v>
      </c>
      <c r="DC429" s="52">
        <v>1201</v>
      </c>
      <c r="DD429" s="52">
        <v>1359</v>
      </c>
      <c r="DE429" s="52">
        <v>1319</v>
      </c>
      <c r="DF429" s="52">
        <v>1292</v>
      </c>
      <c r="DG429" s="52">
        <v>1333</v>
      </c>
      <c r="DH429" s="52">
        <v>1423</v>
      </c>
      <c r="DI429" s="52">
        <v>1402</v>
      </c>
      <c r="DJ429" s="52">
        <v>1392</v>
      </c>
      <c r="DK429" s="52">
        <v>1343</v>
      </c>
      <c r="DL429" s="52">
        <v>1338</v>
      </c>
      <c r="DM429" s="52">
        <v>1372</v>
      </c>
      <c r="DN429" s="52">
        <v>1291</v>
      </c>
      <c r="DO429" s="52">
        <v>1284</v>
      </c>
      <c r="DP429" s="52">
        <v>1264</v>
      </c>
      <c r="DQ429" s="52">
        <v>1174</v>
      </c>
      <c r="DR429" s="52">
        <v>1120</v>
      </c>
      <c r="DS429" s="52">
        <v>872</v>
      </c>
      <c r="DT429" s="52">
        <v>859</v>
      </c>
      <c r="DU429" s="52">
        <v>963</v>
      </c>
      <c r="DV429" s="52">
        <v>1098</v>
      </c>
      <c r="DW429" s="52">
        <v>1205</v>
      </c>
      <c r="DX429" s="52">
        <v>1341</v>
      </c>
      <c r="DY429" s="52">
        <v>1223</v>
      </c>
      <c r="DZ429" s="52">
        <v>1251</v>
      </c>
      <c r="EA429" s="52">
        <v>1209</v>
      </c>
      <c r="EB429" s="52">
        <v>1188</v>
      </c>
      <c r="EC429" s="52">
        <v>1328</v>
      </c>
      <c r="ED429" s="52">
        <v>1266</v>
      </c>
      <c r="EE429" s="52">
        <v>1268</v>
      </c>
      <c r="EF429" s="52">
        <v>1313</v>
      </c>
      <c r="EG429" s="52">
        <v>1268</v>
      </c>
      <c r="EH429" s="52">
        <v>1333</v>
      </c>
      <c r="EI429" s="52">
        <v>1277</v>
      </c>
      <c r="EJ429" s="52">
        <v>1339</v>
      </c>
      <c r="EK429" s="52">
        <v>1364</v>
      </c>
      <c r="EL429" s="52">
        <v>1383</v>
      </c>
      <c r="EM429" s="52">
        <v>1378</v>
      </c>
      <c r="EN429" s="52">
        <v>1487</v>
      </c>
      <c r="EO429" s="52">
        <v>1379</v>
      </c>
      <c r="EP429" s="52">
        <v>1260</v>
      </c>
      <c r="EQ429" s="52">
        <v>1293</v>
      </c>
      <c r="ER429" s="52">
        <v>1398</v>
      </c>
      <c r="ES429" s="52">
        <v>1330</v>
      </c>
      <c r="ET429" s="52">
        <v>1392</v>
      </c>
      <c r="EU429" s="52">
        <v>1420</v>
      </c>
      <c r="EV429" s="52">
        <v>1542</v>
      </c>
      <c r="EW429" s="52">
        <v>1576</v>
      </c>
      <c r="EX429" s="52">
        <v>1591</v>
      </c>
      <c r="EY429" s="52">
        <v>1719</v>
      </c>
      <c r="EZ429" s="52">
        <v>1592</v>
      </c>
      <c r="FA429" s="52">
        <v>1542</v>
      </c>
      <c r="FB429" s="52">
        <v>1644</v>
      </c>
      <c r="FC429" s="52">
        <v>1633</v>
      </c>
      <c r="FD429" s="52">
        <v>1656</v>
      </c>
      <c r="FE429" s="52">
        <v>1546</v>
      </c>
      <c r="FF429" s="52">
        <v>1663</v>
      </c>
      <c r="FG429" s="52">
        <v>1463</v>
      </c>
      <c r="FH429" s="52">
        <v>1422</v>
      </c>
      <c r="FI429" s="52">
        <v>1333</v>
      </c>
      <c r="FJ429" s="52">
        <v>1262</v>
      </c>
      <c r="FK429" s="52">
        <v>1216</v>
      </c>
      <c r="FL429" s="52">
        <v>1116</v>
      </c>
      <c r="FM429" s="52">
        <v>1101</v>
      </c>
      <c r="FN429" s="52">
        <v>1177</v>
      </c>
      <c r="FO429" s="52">
        <v>1210</v>
      </c>
      <c r="FP429" s="52">
        <v>1153</v>
      </c>
      <c r="FQ429" s="52">
        <v>1116</v>
      </c>
      <c r="FR429" s="52">
        <v>1183</v>
      </c>
      <c r="FS429" s="52">
        <v>1325</v>
      </c>
      <c r="FT429" s="52">
        <v>1292</v>
      </c>
      <c r="FU429" s="52">
        <v>1425</v>
      </c>
      <c r="FV429" s="52">
        <v>1139</v>
      </c>
      <c r="FW429" s="52">
        <v>1105</v>
      </c>
      <c r="FX429" s="52">
        <v>1131</v>
      </c>
      <c r="FY429" s="52">
        <v>1013</v>
      </c>
      <c r="FZ429" s="52">
        <v>916</v>
      </c>
      <c r="GA429" s="52">
        <v>789</v>
      </c>
      <c r="GB429" s="52">
        <v>758</v>
      </c>
      <c r="GC429" s="52">
        <v>803</v>
      </c>
      <c r="GD429" s="52">
        <v>772</v>
      </c>
      <c r="GE429" s="52">
        <v>747</v>
      </c>
      <c r="GF429" s="52">
        <v>641</v>
      </c>
      <c r="GG429" s="52">
        <v>663</v>
      </c>
      <c r="GH429" s="52">
        <v>537</v>
      </c>
      <c r="GI429" s="52">
        <v>471</v>
      </c>
      <c r="GJ429" s="52">
        <v>524</v>
      </c>
      <c r="GK429" s="52">
        <v>430</v>
      </c>
      <c r="GL429" s="53">
        <v>1738</v>
      </c>
    </row>
    <row r="430" spans="1:194" s="1" customFormat="1" hidden="1" x14ac:dyDescent="0.25">
      <c r="A430" s="31" t="s">
        <v>247</v>
      </c>
      <c r="B430" s="1" t="s">
        <v>661</v>
      </c>
      <c r="C430" s="30" t="str">
        <f t="shared" si="124"/>
        <v>LA England - Somerset West and Taunton</v>
      </c>
      <c r="D430" s="51">
        <f t="shared" si="115"/>
        <v>60173</v>
      </c>
      <c r="E430" s="51">
        <f t="shared" si="116"/>
        <v>65469</v>
      </c>
      <c r="F430" s="52">
        <f t="shared" si="117"/>
        <v>155421</v>
      </c>
      <c r="G430" s="52">
        <f t="shared" si="118"/>
        <v>75331</v>
      </c>
      <c r="H430" s="53">
        <f t="shared" si="119"/>
        <v>80090</v>
      </c>
      <c r="I430" s="53">
        <f t="shared" si="120"/>
        <v>60173</v>
      </c>
      <c r="J430" s="53">
        <f t="shared" si="121"/>
        <v>65469</v>
      </c>
      <c r="K430" s="50">
        <f t="shared" si="122"/>
        <v>15158</v>
      </c>
      <c r="L430" s="51">
        <f t="shared" si="123"/>
        <v>14621</v>
      </c>
      <c r="M430" s="52">
        <v>684</v>
      </c>
      <c r="N430" s="52">
        <v>713</v>
      </c>
      <c r="O430" s="52">
        <v>793</v>
      </c>
      <c r="P430" s="52">
        <v>768</v>
      </c>
      <c r="Q430" s="52">
        <v>842</v>
      </c>
      <c r="R430" s="52">
        <v>840</v>
      </c>
      <c r="S430" s="52">
        <v>901</v>
      </c>
      <c r="T430" s="52">
        <v>866</v>
      </c>
      <c r="U430" s="52">
        <v>943</v>
      </c>
      <c r="V430" s="52">
        <v>906</v>
      </c>
      <c r="W430" s="52">
        <v>834</v>
      </c>
      <c r="X430" s="52">
        <v>875</v>
      </c>
      <c r="Y430" s="52">
        <v>891</v>
      </c>
      <c r="Z430" s="52">
        <v>923</v>
      </c>
      <c r="AA430" s="52">
        <v>869</v>
      </c>
      <c r="AB430" s="52">
        <v>824</v>
      </c>
      <c r="AC430" s="52">
        <v>848</v>
      </c>
      <c r="AD430" s="52">
        <v>838</v>
      </c>
      <c r="AE430" s="52">
        <v>832</v>
      </c>
      <c r="AF430" s="52">
        <v>581</v>
      </c>
      <c r="AG430" s="52">
        <v>558</v>
      </c>
      <c r="AH430" s="52">
        <v>688</v>
      </c>
      <c r="AI430" s="52">
        <v>684</v>
      </c>
      <c r="AJ430" s="52">
        <v>716</v>
      </c>
      <c r="AK430" s="52">
        <v>829</v>
      </c>
      <c r="AL430" s="52">
        <v>785</v>
      </c>
      <c r="AM430" s="52">
        <v>876</v>
      </c>
      <c r="AN430" s="52">
        <v>776</v>
      </c>
      <c r="AO430" s="52">
        <v>770</v>
      </c>
      <c r="AP430" s="52">
        <v>787</v>
      </c>
      <c r="AQ430" s="52">
        <v>818</v>
      </c>
      <c r="AR430" s="52">
        <v>876</v>
      </c>
      <c r="AS430" s="52">
        <v>860</v>
      </c>
      <c r="AT430" s="52">
        <v>883</v>
      </c>
      <c r="AU430" s="52">
        <v>784</v>
      </c>
      <c r="AV430" s="52">
        <v>803</v>
      </c>
      <c r="AW430" s="52">
        <v>808</v>
      </c>
      <c r="AX430" s="52">
        <v>804</v>
      </c>
      <c r="AY430" s="52">
        <v>821</v>
      </c>
      <c r="AZ430" s="52">
        <v>801</v>
      </c>
      <c r="BA430" s="52">
        <v>791</v>
      </c>
      <c r="BB430" s="52">
        <v>802</v>
      </c>
      <c r="BC430" s="52">
        <v>739</v>
      </c>
      <c r="BD430" s="52">
        <v>716</v>
      </c>
      <c r="BE430" s="52">
        <v>758</v>
      </c>
      <c r="BF430" s="52">
        <v>761</v>
      </c>
      <c r="BG430" s="52">
        <v>796</v>
      </c>
      <c r="BH430" s="52">
        <v>905</v>
      </c>
      <c r="BI430" s="52">
        <v>943</v>
      </c>
      <c r="BJ430" s="52">
        <v>1006</v>
      </c>
      <c r="BK430" s="52">
        <v>1006</v>
      </c>
      <c r="BL430" s="52">
        <v>1039</v>
      </c>
      <c r="BM430" s="52">
        <v>1066</v>
      </c>
      <c r="BN430" s="52">
        <v>1059</v>
      </c>
      <c r="BO430" s="52">
        <v>1122</v>
      </c>
      <c r="BP430" s="52">
        <v>1150</v>
      </c>
      <c r="BQ430" s="52">
        <v>1120</v>
      </c>
      <c r="BR430" s="52">
        <v>1103</v>
      </c>
      <c r="BS430" s="52">
        <v>1101</v>
      </c>
      <c r="BT430" s="52">
        <v>1093</v>
      </c>
      <c r="BU430" s="52">
        <v>1072</v>
      </c>
      <c r="BV430" s="52">
        <v>1112</v>
      </c>
      <c r="BW430" s="52">
        <v>1025</v>
      </c>
      <c r="BX430" s="52">
        <v>1034</v>
      </c>
      <c r="BY430" s="52">
        <v>961</v>
      </c>
      <c r="BZ430" s="52">
        <v>978</v>
      </c>
      <c r="CA430" s="52">
        <v>1021</v>
      </c>
      <c r="CB430" s="52">
        <v>998</v>
      </c>
      <c r="CC430" s="52">
        <v>1058</v>
      </c>
      <c r="CD430" s="52">
        <v>1039</v>
      </c>
      <c r="CE430" s="52">
        <v>1017</v>
      </c>
      <c r="CF430" s="52">
        <v>1043</v>
      </c>
      <c r="CG430" s="52">
        <v>1109</v>
      </c>
      <c r="CH430" s="52">
        <v>1177</v>
      </c>
      <c r="CI430" s="52">
        <v>840</v>
      </c>
      <c r="CJ430" s="52">
        <v>868</v>
      </c>
      <c r="CK430" s="52">
        <v>828</v>
      </c>
      <c r="CL430" s="52">
        <v>805</v>
      </c>
      <c r="CM430" s="52">
        <v>692</v>
      </c>
      <c r="CN430" s="52">
        <v>527</v>
      </c>
      <c r="CO430" s="52">
        <v>522</v>
      </c>
      <c r="CP430" s="52">
        <v>550</v>
      </c>
      <c r="CQ430" s="52">
        <v>522</v>
      </c>
      <c r="CR430" s="52">
        <v>457</v>
      </c>
      <c r="CS430" s="52">
        <v>445</v>
      </c>
      <c r="CT430" s="52">
        <v>348</v>
      </c>
      <c r="CU430" s="52">
        <v>348</v>
      </c>
      <c r="CV430" s="52">
        <v>315</v>
      </c>
      <c r="CW430" s="52">
        <v>255</v>
      </c>
      <c r="CX430" s="52">
        <v>193</v>
      </c>
      <c r="CY430" s="52">
        <v>798</v>
      </c>
      <c r="CZ430" s="52">
        <v>673</v>
      </c>
      <c r="DA430" s="52">
        <v>699</v>
      </c>
      <c r="DB430" s="52">
        <v>778</v>
      </c>
      <c r="DC430" s="52">
        <v>735</v>
      </c>
      <c r="DD430" s="52">
        <v>811</v>
      </c>
      <c r="DE430" s="52">
        <v>761</v>
      </c>
      <c r="DF430" s="52">
        <v>853</v>
      </c>
      <c r="DG430" s="52">
        <v>816</v>
      </c>
      <c r="DH430" s="52">
        <v>907</v>
      </c>
      <c r="DI430" s="52">
        <v>901</v>
      </c>
      <c r="DJ430" s="52">
        <v>836</v>
      </c>
      <c r="DK430" s="52">
        <v>897</v>
      </c>
      <c r="DL430" s="52">
        <v>830</v>
      </c>
      <c r="DM430" s="52">
        <v>853</v>
      </c>
      <c r="DN430" s="52">
        <v>884</v>
      </c>
      <c r="DO430" s="52">
        <v>809</v>
      </c>
      <c r="DP430" s="52">
        <v>777</v>
      </c>
      <c r="DQ430" s="52">
        <v>801</v>
      </c>
      <c r="DR430" s="52">
        <v>720</v>
      </c>
      <c r="DS430" s="52">
        <v>592</v>
      </c>
      <c r="DT430" s="52">
        <v>583</v>
      </c>
      <c r="DU430" s="52">
        <v>590</v>
      </c>
      <c r="DV430" s="52">
        <v>669</v>
      </c>
      <c r="DW430" s="52">
        <v>716</v>
      </c>
      <c r="DX430" s="52">
        <v>745</v>
      </c>
      <c r="DY430" s="52">
        <v>740</v>
      </c>
      <c r="DZ430" s="52">
        <v>799</v>
      </c>
      <c r="EA430" s="52">
        <v>769</v>
      </c>
      <c r="EB430" s="52">
        <v>795</v>
      </c>
      <c r="EC430" s="52">
        <v>829</v>
      </c>
      <c r="ED430" s="52">
        <v>865</v>
      </c>
      <c r="EE430" s="52">
        <v>887</v>
      </c>
      <c r="EF430" s="52">
        <v>823</v>
      </c>
      <c r="EG430" s="52">
        <v>896</v>
      </c>
      <c r="EH430" s="52">
        <v>863</v>
      </c>
      <c r="EI430" s="52">
        <v>855</v>
      </c>
      <c r="EJ430" s="52">
        <v>874</v>
      </c>
      <c r="EK430" s="52">
        <v>864</v>
      </c>
      <c r="EL430" s="52">
        <v>842</v>
      </c>
      <c r="EM430" s="52">
        <v>936</v>
      </c>
      <c r="EN430" s="52">
        <v>867</v>
      </c>
      <c r="EO430" s="52">
        <v>923</v>
      </c>
      <c r="EP430" s="52">
        <v>750</v>
      </c>
      <c r="EQ430" s="52">
        <v>791</v>
      </c>
      <c r="ER430" s="52">
        <v>841</v>
      </c>
      <c r="ES430" s="52">
        <v>818</v>
      </c>
      <c r="ET430" s="52">
        <v>965</v>
      </c>
      <c r="EU430" s="52">
        <v>940</v>
      </c>
      <c r="EV430" s="52">
        <v>1098</v>
      </c>
      <c r="EW430" s="52">
        <v>1090</v>
      </c>
      <c r="EX430" s="52">
        <v>1085</v>
      </c>
      <c r="EY430" s="52">
        <v>1112</v>
      </c>
      <c r="EZ430" s="52">
        <v>1124</v>
      </c>
      <c r="FA430" s="52">
        <v>1148</v>
      </c>
      <c r="FB430" s="52">
        <v>1197</v>
      </c>
      <c r="FC430" s="52">
        <v>1219</v>
      </c>
      <c r="FD430" s="52">
        <v>1271</v>
      </c>
      <c r="FE430" s="52">
        <v>1194</v>
      </c>
      <c r="FF430" s="52">
        <v>1179</v>
      </c>
      <c r="FG430" s="52">
        <v>1179</v>
      </c>
      <c r="FH430" s="52">
        <v>1134</v>
      </c>
      <c r="FI430" s="52">
        <v>1059</v>
      </c>
      <c r="FJ430" s="52">
        <v>1086</v>
      </c>
      <c r="FK430" s="52">
        <v>1146</v>
      </c>
      <c r="FL430" s="52">
        <v>1074</v>
      </c>
      <c r="FM430" s="52">
        <v>1027</v>
      </c>
      <c r="FN430" s="52">
        <v>1095</v>
      </c>
      <c r="FO430" s="52">
        <v>1061</v>
      </c>
      <c r="FP430" s="52">
        <v>1114</v>
      </c>
      <c r="FQ430" s="52">
        <v>1079</v>
      </c>
      <c r="FR430" s="52">
        <v>1073</v>
      </c>
      <c r="FS430" s="52">
        <v>1091</v>
      </c>
      <c r="FT430" s="52">
        <v>1088</v>
      </c>
      <c r="FU430" s="52">
        <v>1231</v>
      </c>
      <c r="FV430" s="52">
        <v>1014</v>
      </c>
      <c r="FW430" s="52">
        <v>938</v>
      </c>
      <c r="FX430" s="52">
        <v>917</v>
      </c>
      <c r="FY430" s="52">
        <v>868</v>
      </c>
      <c r="FZ430" s="52">
        <v>749</v>
      </c>
      <c r="GA430" s="52">
        <v>714</v>
      </c>
      <c r="GB430" s="52">
        <v>648</v>
      </c>
      <c r="GC430" s="52">
        <v>623</v>
      </c>
      <c r="GD430" s="52">
        <v>580</v>
      </c>
      <c r="GE430" s="52">
        <v>590</v>
      </c>
      <c r="GF430" s="52">
        <v>545</v>
      </c>
      <c r="GG430" s="52">
        <v>514</v>
      </c>
      <c r="GH430" s="52">
        <v>494</v>
      </c>
      <c r="GI430" s="52">
        <v>397</v>
      </c>
      <c r="GJ430" s="52">
        <v>367</v>
      </c>
      <c r="GK430" s="52">
        <v>367</v>
      </c>
      <c r="GL430" s="53">
        <v>1743</v>
      </c>
    </row>
    <row r="431" spans="1:194" s="1" customFormat="1" hidden="1" x14ac:dyDescent="0.25">
      <c r="A431" s="31" t="s">
        <v>247</v>
      </c>
      <c r="B431" s="1" t="s">
        <v>662</v>
      </c>
      <c r="C431" s="30" t="str">
        <f t="shared" si="124"/>
        <v>LA England - South Cambridgeshire</v>
      </c>
      <c r="D431" s="51">
        <f t="shared" si="115"/>
        <v>61193</v>
      </c>
      <c r="E431" s="51">
        <f t="shared" si="116"/>
        <v>63578</v>
      </c>
      <c r="F431" s="52">
        <f t="shared" si="117"/>
        <v>160904</v>
      </c>
      <c r="G431" s="52">
        <f t="shared" si="118"/>
        <v>79734</v>
      </c>
      <c r="H431" s="53">
        <f t="shared" si="119"/>
        <v>81170</v>
      </c>
      <c r="I431" s="53">
        <f t="shared" si="120"/>
        <v>61193</v>
      </c>
      <c r="J431" s="53">
        <f t="shared" si="121"/>
        <v>63578</v>
      </c>
      <c r="K431" s="50">
        <f t="shared" si="122"/>
        <v>18541</v>
      </c>
      <c r="L431" s="51">
        <f t="shared" si="123"/>
        <v>17592</v>
      </c>
      <c r="M431" s="52">
        <v>821</v>
      </c>
      <c r="N431" s="52">
        <v>845</v>
      </c>
      <c r="O431" s="52">
        <v>925</v>
      </c>
      <c r="P431" s="52">
        <v>950</v>
      </c>
      <c r="Q431" s="52">
        <v>1020</v>
      </c>
      <c r="R431" s="52">
        <v>1011</v>
      </c>
      <c r="S431" s="52">
        <v>1062</v>
      </c>
      <c r="T431" s="52">
        <v>1061</v>
      </c>
      <c r="U431" s="52">
        <v>1110</v>
      </c>
      <c r="V431" s="52">
        <v>1146</v>
      </c>
      <c r="W431" s="52">
        <v>1116</v>
      </c>
      <c r="X431" s="52">
        <v>1148</v>
      </c>
      <c r="Y431" s="52">
        <v>1167</v>
      </c>
      <c r="Z431" s="52">
        <v>1082</v>
      </c>
      <c r="AA431" s="52">
        <v>1053</v>
      </c>
      <c r="AB431" s="52">
        <v>1052</v>
      </c>
      <c r="AC431" s="52">
        <v>999</v>
      </c>
      <c r="AD431" s="52">
        <v>973</v>
      </c>
      <c r="AE431" s="52">
        <v>945</v>
      </c>
      <c r="AF431" s="52">
        <v>700</v>
      </c>
      <c r="AG431" s="52">
        <v>529</v>
      </c>
      <c r="AH431" s="52">
        <v>538</v>
      </c>
      <c r="AI431" s="52">
        <v>652</v>
      </c>
      <c r="AJ431" s="52">
        <v>814</v>
      </c>
      <c r="AK431" s="52">
        <v>780</v>
      </c>
      <c r="AL431" s="52">
        <v>742</v>
      </c>
      <c r="AM431" s="52">
        <v>752</v>
      </c>
      <c r="AN431" s="52">
        <v>723</v>
      </c>
      <c r="AO431" s="52">
        <v>673</v>
      </c>
      <c r="AP431" s="52">
        <v>827</v>
      </c>
      <c r="AQ431" s="52">
        <v>838</v>
      </c>
      <c r="AR431" s="52">
        <v>919</v>
      </c>
      <c r="AS431" s="52">
        <v>894</v>
      </c>
      <c r="AT431" s="52">
        <v>997</v>
      </c>
      <c r="AU431" s="52">
        <v>921</v>
      </c>
      <c r="AV431" s="52">
        <v>929</v>
      </c>
      <c r="AW431" s="52">
        <v>972</v>
      </c>
      <c r="AX431" s="52">
        <v>1007</v>
      </c>
      <c r="AY431" s="52">
        <v>1060</v>
      </c>
      <c r="AZ431" s="52">
        <v>1162</v>
      </c>
      <c r="BA431" s="52">
        <v>1108</v>
      </c>
      <c r="BB431" s="52">
        <v>1191</v>
      </c>
      <c r="BC431" s="52">
        <v>1177</v>
      </c>
      <c r="BD431" s="52">
        <v>1135</v>
      </c>
      <c r="BE431" s="52">
        <v>1174</v>
      </c>
      <c r="BF431" s="52">
        <v>1200</v>
      </c>
      <c r="BG431" s="52">
        <v>1147</v>
      </c>
      <c r="BH431" s="52">
        <v>1243</v>
      </c>
      <c r="BI431" s="52">
        <v>1302</v>
      </c>
      <c r="BJ431" s="52">
        <v>1241</v>
      </c>
      <c r="BK431" s="52">
        <v>1118</v>
      </c>
      <c r="BL431" s="52">
        <v>1130</v>
      </c>
      <c r="BM431" s="52">
        <v>1183</v>
      </c>
      <c r="BN431" s="52">
        <v>1275</v>
      </c>
      <c r="BO431" s="52">
        <v>1168</v>
      </c>
      <c r="BP431" s="52">
        <v>1202</v>
      </c>
      <c r="BQ431" s="52">
        <v>1198</v>
      </c>
      <c r="BR431" s="52">
        <v>1120</v>
      </c>
      <c r="BS431" s="52">
        <v>1034</v>
      </c>
      <c r="BT431" s="52">
        <v>1032</v>
      </c>
      <c r="BU431" s="52">
        <v>1005</v>
      </c>
      <c r="BV431" s="52">
        <v>937</v>
      </c>
      <c r="BW431" s="52">
        <v>986</v>
      </c>
      <c r="BX431" s="52">
        <v>915</v>
      </c>
      <c r="BY431" s="52">
        <v>858</v>
      </c>
      <c r="BZ431" s="52">
        <v>786</v>
      </c>
      <c r="CA431" s="52">
        <v>775</v>
      </c>
      <c r="CB431" s="52">
        <v>765</v>
      </c>
      <c r="CC431" s="52">
        <v>786</v>
      </c>
      <c r="CD431" s="52">
        <v>777</v>
      </c>
      <c r="CE431" s="52">
        <v>807</v>
      </c>
      <c r="CF431" s="52">
        <v>812</v>
      </c>
      <c r="CG431" s="52">
        <v>845</v>
      </c>
      <c r="CH431" s="52">
        <v>932</v>
      </c>
      <c r="CI431" s="52">
        <v>752</v>
      </c>
      <c r="CJ431" s="52">
        <v>772</v>
      </c>
      <c r="CK431" s="52">
        <v>637</v>
      </c>
      <c r="CL431" s="52">
        <v>592</v>
      </c>
      <c r="CM431" s="52">
        <v>539</v>
      </c>
      <c r="CN431" s="52">
        <v>394</v>
      </c>
      <c r="CO431" s="52">
        <v>452</v>
      </c>
      <c r="CP431" s="52">
        <v>409</v>
      </c>
      <c r="CQ431" s="52">
        <v>423</v>
      </c>
      <c r="CR431" s="52">
        <v>368</v>
      </c>
      <c r="CS431" s="52">
        <v>327</v>
      </c>
      <c r="CT431" s="52">
        <v>340</v>
      </c>
      <c r="CU431" s="52">
        <v>244</v>
      </c>
      <c r="CV431" s="52">
        <v>233</v>
      </c>
      <c r="CW431" s="52">
        <v>224</v>
      </c>
      <c r="CX431" s="52">
        <v>170</v>
      </c>
      <c r="CY431" s="52">
        <v>579</v>
      </c>
      <c r="CZ431" s="52">
        <v>742</v>
      </c>
      <c r="DA431" s="52">
        <v>793</v>
      </c>
      <c r="DB431" s="52">
        <v>838</v>
      </c>
      <c r="DC431" s="52">
        <v>917</v>
      </c>
      <c r="DD431" s="52">
        <v>1060</v>
      </c>
      <c r="DE431" s="52">
        <v>1017</v>
      </c>
      <c r="DF431" s="52">
        <v>1011</v>
      </c>
      <c r="DG431" s="52">
        <v>1052</v>
      </c>
      <c r="DH431" s="52">
        <v>1049</v>
      </c>
      <c r="DI431" s="52">
        <v>1070</v>
      </c>
      <c r="DJ431" s="52">
        <v>1024</v>
      </c>
      <c r="DK431" s="52">
        <v>1075</v>
      </c>
      <c r="DL431" s="52">
        <v>1067</v>
      </c>
      <c r="DM431" s="52">
        <v>1029</v>
      </c>
      <c r="DN431" s="52">
        <v>1005</v>
      </c>
      <c r="DO431" s="52">
        <v>960</v>
      </c>
      <c r="DP431" s="52">
        <v>931</v>
      </c>
      <c r="DQ431" s="52">
        <v>952</v>
      </c>
      <c r="DR431" s="52">
        <v>839</v>
      </c>
      <c r="DS431" s="52">
        <v>636</v>
      </c>
      <c r="DT431" s="52">
        <v>471</v>
      </c>
      <c r="DU431" s="52">
        <v>510</v>
      </c>
      <c r="DV431" s="52">
        <v>604</v>
      </c>
      <c r="DW431" s="52">
        <v>675</v>
      </c>
      <c r="DX431" s="52">
        <v>746</v>
      </c>
      <c r="DY431" s="52">
        <v>746</v>
      </c>
      <c r="DZ431" s="52">
        <v>649</v>
      </c>
      <c r="EA431" s="52">
        <v>666</v>
      </c>
      <c r="EB431" s="52">
        <v>720</v>
      </c>
      <c r="EC431" s="52">
        <v>831</v>
      </c>
      <c r="ED431" s="52">
        <v>794</v>
      </c>
      <c r="EE431" s="52">
        <v>911</v>
      </c>
      <c r="EF431" s="52">
        <v>958</v>
      </c>
      <c r="EG431" s="52">
        <v>983</v>
      </c>
      <c r="EH431" s="52">
        <v>1019</v>
      </c>
      <c r="EI431" s="52">
        <v>1014</v>
      </c>
      <c r="EJ431" s="52">
        <v>1051</v>
      </c>
      <c r="EK431" s="52">
        <v>1108</v>
      </c>
      <c r="EL431" s="52">
        <v>1112</v>
      </c>
      <c r="EM431" s="52">
        <v>1196</v>
      </c>
      <c r="EN431" s="52">
        <v>1237</v>
      </c>
      <c r="EO431" s="52">
        <v>1269</v>
      </c>
      <c r="EP431" s="52">
        <v>1149</v>
      </c>
      <c r="EQ431" s="52">
        <v>1149</v>
      </c>
      <c r="ER431" s="52">
        <v>1135</v>
      </c>
      <c r="ES431" s="52">
        <v>1164</v>
      </c>
      <c r="ET431" s="52">
        <v>1201</v>
      </c>
      <c r="EU431" s="52">
        <v>1187</v>
      </c>
      <c r="EV431" s="52">
        <v>1225</v>
      </c>
      <c r="EW431" s="52">
        <v>1333</v>
      </c>
      <c r="EX431" s="52">
        <v>1207</v>
      </c>
      <c r="EY431" s="52">
        <v>1209</v>
      </c>
      <c r="EZ431" s="52">
        <v>1218</v>
      </c>
      <c r="FA431" s="52">
        <v>1292</v>
      </c>
      <c r="FB431" s="52">
        <v>1143</v>
      </c>
      <c r="FC431" s="52">
        <v>1145</v>
      </c>
      <c r="FD431" s="52">
        <v>1219</v>
      </c>
      <c r="FE431" s="52">
        <v>1158</v>
      </c>
      <c r="FF431" s="52">
        <v>1077</v>
      </c>
      <c r="FG431" s="52">
        <v>1030</v>
      </c>
      <c r="FH431" s="52">
        <v>948</v>
      </c>
      <c r="FI431" s="52">
        <v>971</v>
      </c>
      <c r="FJ431" s="52">
        <v>903</v>
      </c>
      <c r="FK431" s="52">
        <v>859</v>
      </c>
      <c r="FL431" s="52">
        <v>866</v>
      </c>
      <c r="FM431" s="52">
        <v>815</v>
      </c>
      <c r="FN431" s="52">
        <v>877</v>
      </c>
      <c r="FO431" s="52">
        <v>860</v>
      </c>
      <c r="FP431" s="52">
        <v>847</v>
      </c>
      <c r="FQ431" s="52">
        <v>821</v>
      </c>
      <c r="FR431" s="52">
        <v>835</v>
      </c>
      <c r="FS431" s="52">
        <v>870</v>
      </c>
      <c r="FT431" s="52">
        <v>919</v>
      </c>
      <c r="FU431" s="52">
        <v>1076</v>
      </c>
      <c r="FV431" s="52">
        <v>772</v>
      </c>
      <c r="FW431" s="52">
        <v>724</v>
      </c>
      <c r="FX431" s="52">
        <v>704</v>
      </c>
      <c r="FY431" s="52">
        <v>728</v>
      </c>
      <c r="FZ431" s="52">
        <v>575</v>
      </c>
      <c r="GA431" s="52">
        <v>489</v>
      </c>
      <c r="GB431" s="52">
        <v>548</v>
      </c>
      <c r="GC431" s="52">
        <v>544</v>
      </c>
      <c r="GD431" s="52">
        <v>474</v>
      </c>
      <c r="GE431" s="52">
        <v>448</v>
      </c>
      <c r="GF431" s="52">
        <v>408</v>
      </c>
      <c r="GG431" s="52">
        <v>356</v>
      </c>
      <c r="GH431" s="52">
        <v>331</v>
      </c>
      <c r="GI431" s="52">
        <v>307</v>
      </c>
      <c r="GJ431" s="52">
        <v>304</v>
      </c>
      <c r="GK431" s="52">
        <v>263</v>
      </c>
      <c r="GL431" s="53">
        <v>1150</v>
      </c>
    </row>
    <row r="432" spans="1:194" s="1" customFormat="1" hidden="1" x14ac:dyDescent="0.25">
      <c r="A432" s="31" t="s">
        <v>247</v>
      </c>
      <c r="B432" s="1" t="s">
        <v>663</v>
      </c>
      <c r="C432" s="30" t="str">
        <f t="shared" si="124"/>
        <v>LA England - South Derbyshire</v>
      </c>
      <c r="D432" s="51">
        <f t="shared" si="115"/>
        <v>41983</v>
      </c>
      <c r="E432" s="51">
        <f t="shared" si="116"/>
        <v>44418</v>
      </c>
      <c r="F432" s="52">
        <f t="shared" si="117"/>
        <v>109516</v>
      </c>
      <c r="G432" s="52">
        <f t="shared" si="118"/>
        <v>53909</v>
      </c>
      <c r="H432" s="53">
        <f t="shared" si="119"/>
        <v>55607</v>
      </c>
      <c r="I432" s="53">
        <f t="shared" si="120"/>
        <v>41983</v>
      </c>
      <c r="J432" s="53">
        <f t="shared" si="121"/>
        <v>44418</v>
      </c>
      <c r="K432" s="50">
        <f t="shared" si="122"/>
        <v>11926</v>
      </c>
      <c r="L432" s="51">
        <f t="shared" si="123"/>
        <v>11189</v>
      </c>
      <c r="M432" s="52">
        <v>573</v>
      </c>
      <c r="N432" s="52">
        <v>574</v>
      </c>
      <c r="O432" s="52">
        <v>620</v>
      </c>
      <c r="P432" s="52">
        <v>600</v>
      </c>
      <c r="Q432" s="52">
        <v>663</v>
      </c>
      <c r="R432" s="52">
        <v>700</v>
      </c>
      <c r="S432" s="52">
        <v>660</v>
      </c>
      <c r="T432" s="52">
        <v>687</v>
      </c>
      <c r="U432" s="52">
        <v>724</v>
      </c>
      <c r="V432" s="52">
        <v>659</v>
      </c>
      <c r="W432" s="52">
        <v>664</v>
      </c>
      <c r="X432" s="52">
        <v>660</v>
      </c>
      <c r="Y432" s="52">
        <v>704</v>
      </c>
      <c r="Z432" s="52">
        <v>726</v>
      </c>
      <c r="AA432" s="52">
        <v>756</v>
      </c>
      <c r="AB432" s="52">
        <v>656</v>
      </c>
      <c r="AC432" s="52">
        <v>642</v>
      </c>
      <c r="AD432" s="52">
        <v>658</v>
      </c>
      <c r="AE432" s="52">
        <v>615</v>
      </c>
      <c r="AF432" s="52">
        <v>468</v>
      </c>
      <c r="AG432" s="52">
        <v>460</v>
      </c>
      <c r="AH432" s="52">
        <v>544</v>
      </c>
      <c r="AI432" s="52">
        <v>586</v>
      </c>
      <c r="AJ432" s="52">
        <v>620</v>
      </c>
      <c r="AK432" s="52">
        <v>603</v>
      </c>
      <c r="AL432" s="52">
        <v>578</v>
      </c>
      <c r="AM432" s="52">
        <v>633</v>
      </c>
      <c r="AN432" s="52">
        <v>644</v>
      </c>
      <c r="AO432" s="52">
        <v>654</v>
      </c>
      <c r="AP432" s="52">
        <v>691</v>
      </c>
      <c r="AQ432" s="52">
        <v>760</v>
      </c>
      <c r="AR432" s="52">
        <v>660</v>
      </c>
      <c r="AS432" s="52">
        <v>650</v>
      </c>
      <c r="AT432" s="52">
        <v>667</v>
      </c>
      <c r="AU432" s="52">
        <v>723</v>
      </c>
      <c r="AV432" s="52">
        <v>630</v>
      </c>
      <c r="AW432" s="52">
        <v>710</v>
      </c>
      <c r="AX432" s="52">
        <v>757</v>
      </c>
      <c r="AY432" s="52">
        <v>712</v>
      </c>
      <c r="AZ432" s="52">
        <v>714</v>
      </c>
      <c r="BA432" s="52">
        <v>656</v>
      </c>
      <c r="BB432" s="52">
        <v>677</v>
      </c>
      <c r="BC432" s="52">
        <v>682</v>
      </c>
      <c r="BD432" s="52">
        <v>619</v>
      </c>
      <c r="BE432" s="52">
        <v>645</v>
      </c>
      <c r="BF432" s="52">
        <v>741</v>
      </c>
      <c r="BG432" s="52">
        <v>677</v>
      </c>
      <c r="BH432" s="52">
        <v>744</v>
      </c>
      <c r="BI432" s="52">
        <v>889</v>
      </c>
      <c r="BJ432" s="52">
        <v>895</v>
      </c>
      <c r="BK432" s="52">
        <v>785</v>
      </c>
      <c r="BL432" s="52">
        <v>798</v>
      </c>
      <c r="BM432" s="52">
        <v>937</v>
      </c>
      <c r="BN432" s="52">
        <v>934</v>
      </c>
      <c r="BO432" s="52">
        <v>846</v>
      </c>
      <c r="BP432" s="52">
        <v>850</v>
      </c>
      <c r="BQ432" s="52">
        <v>765</v>
      </c>
      <c r="BR432" s="52">
        <v>763</v>
      </c>
      <c r="BS432" s="52">
        <v>763</v>
      </c>
      <c r="BT432" s="52">
        <v>711</v>
      </c>
      <c r="BU432" s="52">
        <v>664</v>
      </c>
      <c r="BV432" s="52">
        <v>656</v>
      </c>
      <c r="BW432" s="52">
        <v>619</v>
      </c>
      <c r="BX432" s="52">
        <v>610</v>
      </c>
      <c r="BY432" s="52">
        <v>638</v>
      </c>
      <c r="BZ432" s="52">
        <v>509</v>
      </c>
      <c r="CA432" s="52">
        <v>581</v>
      </c>
      <c r="CB432" s="52">
        <v>611</v>
      </c>
      <c r="CC432" s="52">
        <v>555</v>
      </c>
      <c r="CD432" s="52">
        <v>563</v>
      </c>
      <c r="CE432" s="52">
        <v>534</v>
      </c>
      <c r="CF432" s="52">
        <v>542</v>
      </c>
      <c r="CG432" s="52">
        <v>553</v>
      </c>
      <c r="CH432" s="52">
        <v>658</v>
      </c>
      <c r="CI432" s="52">
        <v>436</v>
      </c>
      <c r="CJ432" s="52">
        <v>476</v>
      </c>
      <c r="CK432" s="52">
        <v>418</v>
      </c>
      <c r="CL432" s="52">
        <v>419</v>
      </c>
      <c r="CM432" s="52">
        <v>292</v>
      </c>
      <c r="CN432" s="52">
        <v>289</v>
      </c>
      <c r="CO432" s="52">
        <v>255</v>
      </c>
      <c r="CP432" s="52">
        <v>256</v>
      </c>
      <c r="CQ432" s="52">
        <v>222</v>
      </c>
      <c r="CR432" s="52">
        <v>173</v>
      </c>
      <c r="CS432" s="52">
        <v>175</v>
      </c>
      <c r="CT432" s="52">
        <v>141</v>
      </c>
      <c r="CU432" s="52">
        <v>112</v>
      </c>
      <c r="CV432" s="52">
        <v>97</v>
      </c>
      <c r="CW432" s="52">
        <v>133</v>
      </c>
      <c r="CX432" s="52">
        <v>89</v>
      </c>
      <c r="CY432" s="52">
        <v>251</v>
      </c>
      <c r="CZ432" s="52">
        <v>526</v>
      </c>
      <c r="DA432" s="52">
        <v>584</v>
      </c>
      <c r="DB432" s="52">
        <v>578</v>
      </c>
      <c r="DC432" s="52">
        <v>563</v>
      </c>
      <c r="DD432" s="52">
        <v>674</v>
      </c>
      <c r="DE432" s="52">
        <v>613</v>
      </c>
      <c r="DF432" s="52">
        <v>565</v>
      </c>
      <c r="DG432" s="52">
        <v>688</v>
      </c>
      <c r="DH432" s="52">
        <v>640</v>
      </c>
      <c r="DI432" s="52">
        <v>660</v>
      </c>
      <c r="DJ432" s="52">
        <v>700</v>
      </c>
      <c r="DK432" s="52">
        <v>621</v>
      </c>
      <c r="DL432" s="52">
        <v>631</v>
      </c>
      <c r="DM432" s="52">
        <v>602</v>
      </c>
      <c r="DN432" s="52">
        <v>666</v>
      </c>
      <c r="DO432" s="52">
        <v>621</v>
      </c>
      <c r="DP432" s="52">
        <v>637</v>
      </c>
      <c r="DQ432" s="52">
        <v>620</v>
      </c>
      <c r="DR432" s="52">
        <v>557</v>
      </c>
      <c r="DS432" s="52">
        <v>404</v>
      </c>
      <c r="DT432" s="52">
        <v>459</v>
      </c>
      <c r="DU432" s="52">
        <v>412</v>
      </c>
      <c r="DV432" s="52">
        <v>535</v>
      </c>
      <c r="DW432" s="52">
        <v>634</v>
      </c>
      <c r="DX432" s="52">
        <v>601</v>
      </c>
      <c r="DY432" s="52">
        <v>601</v>
      </c>
      <c r="DZ432" s="52">
        <v>688</v>
      </c>
      <c r="EA432" s="52">
        <v>720</v>
      </c>
      <c r="EB432" s="52">
        <v>721</v>
      </c>
      <c r="EC432" s="52">
        <v>838</v>
      </c>
      <c r="ED432" s="52">
        <v>823</v>
      </c>
      <c r="EE432" s="52">
        <v>695</v>
      </c>
      <c r="EF432" s="52">
        <v>776</v>
      </c>
      <c r="EG432" s="52">
        <v>800</v>
      </c>
      <c r="EH432" s="52">
        <v>765</v>
      </c>
      <c r="EI432" s="52">
        <v>738</v>
      </c>
      <c r="EJ432" s="52">
        <v>749</v>
      </c>
      <c r="EK432" s="52">
        <v>770</v>
      </c>
      <c r="EL432" s="52">
        <v>750</v>
      </c>
      <c r="EM432" s="52">
        <v>712</v>
      </c>
      <c r="EN432" s="52">
        <v>792</v>
      </c>
      <c r="EO432" s="52">
        <v>773</v>
      </c>
      <c r="EP432" s="52">
        <v>640</v>
      </c>
      <c r="EQ432" s="52">
        <v>682</v>
      </c>
      <c r="ER432" s="52">
        <v>667</v>
      </c>
      <c r="ES432" s="52">
        <v>721</v>
      </c>
      <c r="ET432" s="52">
        <v>730</v>
      </c>
      <c r="EU432" s="52">
        <v>769</v>
      </c>
      <c r="EV432" s="52">
        <v>821</v>
      </c>
      <c r="EW432" s="52">
        <v>859</v>
      </c>
      <c r="EX432" s="52">
        <v>832</v>
      </c>
      <c r="EY432" s="52">
        <v>934</v>
      </c>
      <c r="EZ432" s="52">
        <v>840</v>
      </c>
      <c r="FA432" s="52">
        <v>833</v>
      </c>
      <c r="FB432" s="52">
        <v>852</v>
      </c>
      <c r="FC432" s="52">
        <v>846</v>
      </c>
      <c r="FD432" s="52">
        <v>813</v>
      </c>
      <c r="FE432" s="52">
        <v>787</v>
      </c>
      <c r="FF432" s="52">
        <v>839</v>
      </c>
      <c r="FG432" s="52">
        <v>701</v>
      </c>
      <c r="FH432" s="52">
        <v>660</v>
      </c>
      <c r="FI432" s="52">
        <v>658</v>
      </c>
      <c r="FJ432" s="52">
        <v>663</v>
      </c>
      <c r="FK432" s="52">
        <v>576</v>
      </c>
      <c r="FL432" s="52">
        <v>634</v>
      </c>
      <c r="FM432" s="52">
        <v>627</v>
      </c>
      <c r="FN432" s="52">
        <v>626</v>
      </c>
      <c r="FO432" s="52">
        <v>587</v>
      </c>
      <c r="FP432" s="52">
        <v>577</v>
      </c>
      <c r="FQ432" s="52">
        <v>524</v>
      </c>
      <c r="FR432" s="52">
        <v>596</v>
      </c>
      <c r="FS432" s="52">
        <v>549</v>
      </c>
      <c r="FT432" s="52">
        <v>656</v>
      </c>
      <c r="FU432" s="52">
        <v>645</v>
      </c>
      <c r="FV432" s="52">
        <v>511</v>
      </c>
      <c r="FW432" s="52">
        <v>459</v>
      </c>
      <c r="FX432" s="52">
        <v>485</v>
      </c>
      <c r="FY432" s="52">
        <v>382</v>
      </c>
      <c r="FZ432" s="52">
        <v>365</v>
      </c>
      <c r="GA432" s="52">
        <v>303</v>
      </c>
      <c r="GB432" s="52">
        <v>318</v>
      </c>
      <c r="GC432" s="52">
        <v>326</v>
      </c>
      <c r="GD432" s="52">
        <v>260</v>
      </c>
      <c r="GE432" s="52">
        <v>239</v>
      </c>
      <c r="GF432" s="52">
        <v>233</v>
      </c>
      <c r="GG432" s="52">
        <v>250</v>
      </c>
      <c r="GH432" s="52">
        <v>189</v>
      </c>
      <c r="GI432" s="52">
        <v>162</v>
      </c>
      <c r="GJ432" s="52">
        <v>173</v>
      </c>
      <c r="GK432" s="52">
        <v>160</v>
      </c>
      <c r="GL432" s="53">
        <v>546</v>
      </c>
    </row>
    <row r="433" spans="1:194" s="1" customFormat="1" hidden="1" x14ac:dyDescent="0.25">
      <c r="A433" s="31" t="s">
        <v>247</v>
      </c>
      <c r="B433" s="1" t="s">
        <v>664</v>
      </c>
      <c r="C433" s="30" t="str">
        <f t="shared" si="124"/>
        <v>LA England - South Gloucestershire</v>
      </c>
      <c r="D433" s="51">
        <f t="shared" si="115"/>
        <v>111763</v>
      </c>
      <c r="E433" s="51">
        <f t="shared" si="116"/>
        <v>116126</v>
      </c>
      <c r="F433" s="52">
        <f t="shared" si="117"/>
        <v>287816</v>
      </c>
      <c r="G433" s="52">
        <f t="shared" si="118"/>
        <v>142464</v>
      </c>
      <c r="H433" s="53">
        <f t="shared" si="119"/>
        <v>145352</v>
      </c>
      <c r="I433" s="53">
        <f t="shared" si="120"/>
        <v>111763</v>
      </c>
      <c r="J433" s="53">
        <f t="shared" si="121"/>
        <v>116126</v>
      </c>
      <c r="K433" s="50">
        <f t="shared" si="122"/>
        <v>30701</v>
      </c>
      <c r="L433" s="51">
        <f t="shared" si="123"/>
        <v>29226</v>
      </c>
      <c r="M433" s="52">
        <v>1560</v>
      </c>
      <c r="N433" s="52">
        <v>1660</v>
      </c>
      <c r="O433" s="52">
        <v>1756</v>
      </c>
      <c r="P433" s="52">
        <v>1724</v>
      </c>
      <c r="Q433" s="52">
        <v>1704</v>
      </c>
      <c r="R433" s="52">
        <v>1749</v>
      </c>
      <c r="S433" s="52">
        <v>1744</v>
      </c>
      <c r="T433" s="52">
        <v>1789</v>
      </c>
      <c r="U433" s="52">
        <v>1804</v>
      </c>
      <c r="V433" s="52">
        <v>1794</v>
      </c>
      <c r="W433" s="52">
        <v>1829</v>
      </c>
      <c r="X433" s="52">
        <v>1819</v>
      </c>
      <c r="Y433" s="52">
        <v>1750</v>
      </c>
      <c r="Z433" s="52">
        <v>1644</v>
      </c>
      <c r="AA433" s="52">
        <v>1703</v>
      </c>
      <c r="AB433" s="52">
        <v>1604</v>
      </c>
      <c r="AC433" s="52">
        <v>1596</v>
      </c>
      <c r="AD433" s="52">
        <v>1472</v>
      </c>
      <c r="AE433" s="52">
        <v>1453</v>
      </c>
      <c r="AF433" s="52">
        <v>1819</v>
      </c>
      <c r="AG433" s="52">
        <v>1857</v>
      </c>
      <c r="AH433" s="52">
        <v>1846</v>
      </c>
      <c r="AI433" s="52">
        <v>1810</v>
      </c>
      <c r="AJ433" s="52">
        <v>1868</v>
      </c>
      <c r="AK433" s="52">
        <v>1712</v>
      </c>
      <c r="AL433" s="52">
        <v>1917</v>
      </c>
      <c r="AM433" s="52">
        <v>2081</v>
      </c>
      <c r="AN433" s="52">
        <v>2036</v>
      </c>
      <c r="AO433" s="52">
        <v>1967</v>
      </c>
      <c r="AP433" s="52">
        <v>1636</v>
      </c>
      <c r="AQ433" s="52">
        <v>1716</v>
      </c>
      <c r="AR433" s="52">
        <v>1918</v>
      </c>
      <c r="AS433" s="52">
        <v>1805</v>
      </c>
      <c r="AT433" s="52">
        <v>1952</v>
      </c>
      <c r="AU433" s="52">
        <v>1942</v>
      </c>
      <c r="AV433" s="52">
        <v>2024</v>
      </c>
      <c r="AW433" s="52">
        <v>1883</v>
      </c>
      <c r="AX433" s="52">
        <v>1901</v>
      </c>
      <c r="AY433" s="52">
        <v>1909</v>
      </c>
      <c r="AZ433" s="52">
        <v>1906</v>
      </c>
      <c r="BA433" s="52">
        <v>1884</v>
      </c>
      <c r="BB433" s="52">
        <v>1813</v>
      </c>
      <c r="BC433" s="52">
        <v>1698</v>
      </c>
      <c r="BD433" s="52">
        <v>1719</v>
      </c>
      <c r="BE433" s="52">
        <v>1757</v>
      </c>
      <c r="BF433" s="52">
        <v>1673</v>
      </c>
      <c r="BG433" s="52">
        <v>1794</v>
      </c>
      <c r="BH433" s="52">
        <v>1882</v>
      </c>
      <c r="BI433" s="52">
        <v>1807</v>
      </c>
      <c r="BJ433" s="52">
        <v>2088</v>
      </c>
      <c r="BK433" s="52">
        <v>1971</v>
      </c>
      <c r="BL433" s="52">
        <v>1994</v>
      </c>
      <c r="BM433" s="52">
        <v>2011</v>
      </c>
      <c r="BN433" s="52">
        <v>2133</v>
      </c>
      <c r="BO433" s="52">
        <v>2152</v>
      </c>
      <c r="BP433" s="52">
        <v>2025</v>
      </c>
      <c r="BQ433" s="52">
        <v>2025</v>
      </c>
      <c r="BR433" s="52">
        <v>1995</v>
      </c>
      <c r="BS433" s="52">
        <v>1879</v>
      </c>
      <c r="BT433" s="52">
        <v>1830</v>
      </c>
      <c r="BU433" s="52">
        <v>1733</v>
      </c>
      <c r="BV433" s="52">
        <v>1622</v>
      </c>
      <c r="BW433" s="52">
        <v>1541</v>
      </c>
      <c r="BX433" s="52">
        <v>1485</v>
      </c>
      <c r="BY433" s="52">
        <v>1333</v>
      </c>
      <c r="BZ433" s="52">
        <v>1343</v>
      </c>
      <c r="CA433" s="52">
        <v>1361</v>
      </c>
      <c r="CB433" s="52">
        <v>1336</v>
      </c>
      <c r="CC433" s="52">
        <v>1253</v>
      </c>
      <c r="CD433" s="52">
        <v>1277</v>
      </c>
      <c r="CE433" s="52">
        <v>1342</v>
      </c>
      <c r="CF433" s="52">
        <v>1259</v>
      </c>
      <c r="CG433" s="52">
        <v>1367</v>
      </c>
      <c r="CH433" s="52">
        <v>1556</v>
      </c>
      <c r="CI433" s="52">
        <v>1120</v>
      </c>
      <c r="CJ433" s="52">
        <v>1235</v>
      </c>
      <c r="CK433" s="52">
        <v>1247</v>
      </c>
      <c r="CL433" s="52">
        <v>1089</v>
      </c>
      <c r="CM433" s="52">
        <v>937</v>
      </c>
      <c r="CN433" s="52">
        <v>780</v>
      </c>
      <c r="CO433" s="52">
        <v>803</v>
      </c>
      <c r="CP433" s="52">
        <v>763</v>
      </c>
      <c r="CQ433" s="52">
        <v>709</v>
      </c>
      <c r="CR433" s="52">
        <v>638</v>
      </c>
      <c r="CS433" s="52">
        <v>614</v>
      </c>
      <c r="CT433" s="52">
        <v>522</v>
      </c>
      <c r="CU433" s="52">
        <v>468</v>
      </c>
      <c r="CV433" s="52">
        <v>426</v>
      </c>
      <c r="CW433" s="52">
        <v>305</v>
      </c>
      <c r="CX433" s="52">
        <v>305</v>
      </c>
      <c r="CY433" s="52">
        <v>906</v>
      </c>
      <c r="CZ433" s="52">
        <v>1429</v>
      </c>
      <c r="DA433" s="52">
        <v>1564</v>
      </c>
      <c r="DB433" s="52">
        <v>1556</v>
      </c>
      <c r="DC433" s="52">
        <v>1635</v>
      </c>
      <c r="DD433" s="52">
        <v>1665</v>
      </c>
      <c r="DE433" s="52">
        <v>1656</v>
      </c>
      <c r="DF433" s="52">
        <v>1667</v>
      </c>
      <c r="DG433" s="52">
        <v>1769</v>
      </c>
      <c r="DH433" s="52">
        <v>1665</v>
      </c>
      <c r="DI433" s="52">
        <v>1765</v>
      </c>
      <c r="DJ433" s="52">
        <v>1670</v>
      </c>
      <c r="DK433" s="52">
        <v>1768</v>
      </c>
      <c r="DL433" s="52">
        <v>1757</v>
      </c>
      <c r="DM433" s="52">
        <v>1603</v>
      </c>
      <c r="DN433" s="52">
        <v>1554</v>
      </c>
      <c r="DO433" s="52">
        <v>1605</v>
      </c>
      <c r="DP433" s="52">
        <v>1453</v>
      </c>
      <c r="DQ433" s="52">
        <v>1445</v>
      </c>
      <c r="DR433" s="52">
        <v>1458</v>
      </c>
      <c r="DS433" s="52">
        <v>1618</v>
      </c>
      <c r="DT433" s="52">
        <v>1725</v>
      </c>
      <c r="DU433" s="52">
        <v>1567</v>
      </c>
      <c r="DV433" s="52">
        <v>1610</v>
      </c>
      <c r="DW433" s="52">
        <v>1736</v>
      </c>
      <c r="DX433" s="52">
        <v>1815</v>
      </c>
      <c r="DY433" s="52">
        <v>1750</v>
      </c>
      <c r="DZ433" s="52">
        <v>1847</v>
      </c>
      <c r="EA433" s="52">
        <v>1915</v>
      </c>
      <c r="EB433" s="52">
        <v>1872</v>
      </c>
      <c r="EC433" s="52">
        <v>1785</v>
      </c>
      <c r="ED433" s="52">
        <v>1849</v>
      </c>
      <c r="EE433" s="52">
        <v>1982</v>
      </c>
      <c r="EF433" s="52">
        <v>2075</v>
      </c>
      <c r="EG433" s="52">
        <v>2093</v>
      </c>
      <c r="EH433" s="52">
        <v>1988</v>
      </c>
      <c r="EI433" s="52">
        <v>2075</v>
      </c>
      <c r="EJ433" s="52">
        <v>1910</v>
      </c>
      <c r="EK433" s="52">
        <v>1914</v>
      </c>
      <c r="EL433" s="52">
        <v>1900</v>
      </c>
      <c r="EM433" s="52">
        <v>2000</v>
      </c>
      <c r="EN433" s="52">
        <v>1954</v>
      </c>
      <c r="EO433" s="52">
        <v>1842</v>
      </c>
      <c r="EP433" s="52">
        <v>1710</v>
      </c>
      <c r="EQ433" s="52">
        <v>1678</v>
      </c>
      <c r="ER433" s="52">
        <v>1677</v>
      </c>
      <c r="ES433" s="52">
        <v>1748</v>
      </c>
      <c r="ET433" s="52">
        <v>1701</v>
      </c>
      <c r="EU433" s="52">
        <v>1875</v>
      </c>
      <c r="EV433" s="52">
        <v>1893</v>
      </c>
      <c r="EW433" s="52">
        <v>2102</v>
      </c>
      <c r="EX433" s="52">
        <v>1999</v>
      </c>
      <c r="EY433" s="52">
        <v>2086</v>
      </c>
      <c r="EZ433" s="52">
        <v>2016</v>
      </c>
      <c r="FA433" s="52">
        <v>2081</v>
      </c>
      <c r="FB433" s="52">
        <v>2174</v>
      </c>
      <c r="FC433" s="52">
        <v>2132</v>
      </c>
      <c r="FD433" s="52">
        <v>2103</v>
      </c>
      <c r="FE433" s="52">
        <v>1923</v>
      </c>
      <c r="FF433" s="52">
        <v>1825</v>
      </c>
      <c r="FG433" s="52">
        <v>1779</v>
      </c>
      <c r="FH433" s="52">
        <v>1690</v>
      </c>
      <c r="FI433" s="52">
        <v>1599</v>
      </c>
      <c r="FJ433" s="52">
        <v>1615</v>
      </c>
      <c r="FK433" s="52">
        <v>1480</v>
      </c>
      <c r="FL433" s="52">
        <v>1512</v>
      </c>
      <c r="FM433" s="52">
        <v>1411</v>
      </c>
      <c r="FN433" s="52">
        <v>1436</v>
      </c>
      <c r="FO433" s="52">
        <v>1429</v>
      </c>
      <c r="FP433" s="52">
        <v>1313</v>
      </c>
      <c r="FQ433" s="52">
        <v>1408</v>
      </c>
      <c r="FR433" s="52">
        <v>1418</v>
      </c>
      <c r="FS433" s="52">
        <v>1436</v>
      </c>
      <c r="FT433" s="52">
        <v>1572</v>
      </c>
      <c r="FU433" s="52">
        <v>1636</v>
      </c>
      <c r="FV433" s="52">
        <v>1305</v>
      </c>
      <c r="FW433" s="52">
        <v>1336</v>
      </c>
      <c r="FX433" s="52">
        <v>1338</v>
      </c>
      <c r="FY433" s="52">
        <v>1237</v>
      </c>
      <c r="FZ433" s="52">
        <v>1092</v>
      </c>
      <c r="GA433" s="52">
        <v>994</v>
      </c>
      <c r="GB433" s="52">
        <v>973</v>
      </c>
      <c r="GC433" s="52">
        <v>943</v>
      </c>
      <c r="GD433" s="52">
        <v>886</v>
      </c>
      <c r="GE433" s="52">
        <v>816</v>
      </c>
      <c r="GF433" s="52">
        <v>784</v>
      </c>
      <c r="GG433" s="52">
        <v>713</v>
      </c>
      <c r="GH433" s="52">
        <v>615</v>
      </c>
      <c r="GI433" s="52">
        <v>584</v>
      </c>
      <c r="GJ433" s="52">
        <v>501</v>
      </c>
      <c r="GK433" s="52">
        <v>463</v>
      </c>
      <c r="GL433" s="53">
        <v>1809</v>
      </c>
    </row>
    <row r="434" spans="1:194" s="1" customFormat="1" hidden="1" x14ac:dyDescent="0.25">
      <c r="A434" s="31" t="s">
        <v>247</v>
      </c>
      <c r="B434" s="1" t="s">
        <v>665</v>
      </c>
      <c r="C434" s="30" t="str">
        <f t="shared" si="124"/>
        <v>LA England - South Hams</v>
      </c>
      <c r="D434" s="51">
        <f t="shared" si="115"/>
        <v>34492</v>
      </c>
      <c r="E434" s="51">
        <f t="shared" si="116"/>
        <v>37775</v>
      </c>
      <c r="F434" s="52">
        <f t="shared" si="117"/>
        <v>87946</v>
      </c>
      <c r="G434" s="52">
        <f t="shared" si="118"/>
        <v>42455</v>
      </c>
      <c r="H434" s="53">
        <f t="shared" si="119"/>
        <v>45491</v>
      </c>
      <c r="I434" s="53">
        <f t="shared" si="120"/>
        <v>34492</v>
      </c>
      <c r="J434" s="53">
        <f t="shared" si="121"/>
        <v>37775</v>
      </c>
      <c r="K434" s="50">
        <f t="shared" si="122"/>
        <v>7963</v>
      </c>
      <c r="L434" s="51">
        <f t="shared" si="123"/>
        <v>7716</v>
      </c>
      <c r="M434" s="52">
        <v>290</v>
      </c>
      <c r="N434" s="52">
        <v>348</v>
      </c>
      <c r="O434" s="52">
        <v>362</v>
      </c>
      <c r="P434" s="52">
        <v>367</v>
      </c>
      <c r="Q434" s="52">
        <v>405</v>
      </c>
      <c r="R434" s="52">
        <v>432</v>
      </c>
      <c r="S434" s="52">
        <v>395</v>
      </c>
      <c r="T434" s="52">
        <v>465</v>
      </c>
      <c r="U434" s="52">
        <v>449</v>
      </c>
      <c r="V434" s="52">
        <v>556</v>
      </c>
      <c r="W434" s="52">
        <v>542</v>
      </c>
      <c r="X434" s="52">
        <v>489</v>
      </c>
      <c r="Y434" s="52">
        <v>471</v>
      </c>
      <c r="Z434" s="52">
        <v>538</v>
      </c>
      <c r="AA434" s="52">
        <v>485</v>
      </c>
      <c r="AB434" s="52">
        <v>448</v>
      </c>
      <c r="AC434" s="52">
        <v>465</v>
      </c>
      <c r="AD434" s="52">
        <v>456</v>
      </c>
      <c r="AE434" s="52">
        <v>417</v>
      </c>
      <c r="AF434" s="52">
        <v>401</v>
      </c>
      <c r="AG434" s="52">
        <v>310</v>
      </c>
      <c r="AH434" s="52">
        <v>329</v>
      </c>
      <c r="AI434" s="52">
        <v>346</v>
      </c>
      <c r="AJ434" s="52">
        <v>361</v>
      </c>
      <c r="AK434" s="52">
        <v>470</v>
      </c>
      <c r="AL434" s="52">
        <v>373</v>
      </c>
      <c r="AM434" s="52">
        <v>349</v>
      </c>
      <c r="AN434" s="52">
        <v>334</v>
      </c>
      <c r="AO434" s="52">
        <v>376</v>
      </c>
      <c r="AP434" s="52">
        <v>437</v>
      </c>
      <c r="AQ434" s="52">
        <v>354</v>
      </c>
      <c r="AR434" s="52">
        <v>371</v>
      </c>
      <c r="AS434" s="52">
        <v>450</v>
      </c>
      <c r="AT434" s="52">
        <v>389</v>
      </c>
      <c r="AU434" s="52">
        <v>352</v>
      </c>
      <c r="AV434" s="52">
        <v>337</v>
      </c>
      <c r="AW434" s="52">
        <v>401</v>
      </c>
      <c r="AX434" s="52">
        <v>365</v>
      </c>
      <c r="AY434" s="52">
        <v>400</v>
      </c>
      <c r="AZ434" s="52">
        <v>402</v>
      </c>
      <c r="BA434" s="52">
        <v>410</v>
      </c>
      <c r="BB434" s="52">
        <v>461</v>
      </c>
      <c r="BC434" s="52">
        <v>369</v>
      </c>
      <c r="BD434" s="52">
        <v>395</v>
      </c>
      <c r="BE434" s="52">
        <v>468</v>
      </c>
      <c r="BF434" s="52">
        <v>475</v>
      </c>
      <c r="BG434" s="52">
        <v>425</v>
      </c>
      <c r="BH434" s="52">
        <v>501</v>
      </c>
      <c r="BI434" s="52">
        <v>543</v>
      </c>
      <c r="BJ434" s="52">
        <v>519</v>
      </c>
      <c r="BK434" s="52">
        <v>548</v>
      </c>
      <c r="BL434" s="52">
        <v>591</v>
      </c>
      <c r="BM434" s="52">
        <v>618</v>
      </c>
      <c r="BN434" s="52">
        <v>644</v>
      </c>
      <c r="BO434" s="52">
        <v>683</v>
      </c>
      <c r="BP434" s="52">
        <v>680</v>
      </c>
      <c r="BQ434" s="52">
        <v>714</v>
      </c>
      <c r="BR434" s="52">
        <v>691</v>
      </c>
      <c r="BS434" s="52">
        <v>715</v>
      </c>
      <c r="BT434" s="52">
        <v>658</v>
      </c>
      <c r="BU434" s="52">
        <v>702</v>
      </c>
      <c r="BV434" s="52">
        <v>721</v>
      </c>
      <c r="BW434" s="52">
        <v>678</v>
      </c>
      <c r="BX434" s="52">
        <v>659</v>
      </c>
      <c r="BY434" s="52">
        <v>640</v>
      </c>
      <c r="BZ434" s="52">
        <v>635</v>
      </c>
      <c r="CA434" s="52">
        <v>611</v>
      </c>
      <c r="CB434" s="52">
        <v>634</v>
      </c>
      <c r="CC434" s="52">
        <v>640</v>
      </c>
      <c r="CD434" s="52">
        <v>650</v>
      </c>
      <c r="CE434" s="52">
        <v>655</v>
      </c>
      <c r="CF434" s="52">
        <v>670</v>
      </c>
      <c r="CG434" s="52">
        <v>754</v>
      </c>
      <c r="CH434" s="52">
        <v>743</v>
      </c>
      <c r="CI434" s="52">
        <v>592</v>
      </c>
      <c r="CJ434" s="52">
        <v>556</v>
      </c>
      <c r="CK434" s="52">
        <v>551</v>
      </c>
      <c r="CL434" s="52">
        <v>499</v>
      </c>
      <c r="CM434" s="52">
        <v>373</v>
      </c>
      <c r="CN434" s="52">
        <v>348</v>
      </c>
      <c r="CO434" s="52">
        <v>328</v>
      </c>
      <c r="CP434" s="52">
        <v>356</v>
      </c>
      <c r="CQ434" s="52">
        <v>301</v>
      </c>
      <c r="CR434" s="52">
        <v>272</v>
      </c>
      <c r="CS434" s="52">
        <v>262</v>
      </c>
      <c r="CT434" s="52">
        <v>218</v>
      </c>
      <c r="CU434" s="52">
        <v>193</v>
      </c>
      <c r="CV434" s="52">
        <v>151</v>
      </c>
      <c r="CW434" s="52">
        <v>132</v>
      </c>
      <c r="CX434" s="52">
        <v>108</v>
      </c>
      <c r="CY434" s="52">
        <v>428</v>
      </c>
      <c r="CZ434" s="52">
        <v>299</v>
      </c>
      <c r="DA434" s="52">
        <v>328</v>
      </c>
      <c r="DB434" s="52">
        <v>337</v>
      </c>
      <c r="DC434" s="52">
        <v>400</v>
      </c>
      <c r="DD434" s="52">
        <v>410</v>
      </c>
      <c r="DE434" s="52">
        <v>422</v>
      </c>
      <c r="DF434" s="52">
        <v>424</v>
      </c>
      <c r="DG434" s="52">
        <v>441</v>
      </c>
      <c r="DH434" s="52">
        <v>481</v>
      </c>
      <c r="DI434" s="52">
        <v>459</v>
      </c>
      <c r="DJ434" s="52">
        <v>485</v>
      </c>
      <c r="DK434" s="52">
        <v>456</v>
      </c>
      <c r="DL434" s="52">
        <v>452</v>
      </c>
      <c r="DM434" s="52">
        <v>487</v>
      </c>
      <c r="DN434" s="52">
        <v>495</v>
      </c>
      <c r="DO434" s="52">
        <v>456</v>
      </c>
      <c r="DP434" s="52">
        <v>420</v>
      </c>
      <c r="DQ434" s="52">
        <v>464</v>
      </c>
      <c r="DR434" s="52">
        <v>390</v>
      </c>
      <c r="DS434" s="52">
        <v>331</v>
      </c>
      <c r="DT434" s="52">
        <v>267</v>
      </c>
      <c r="DU434" s="52">
        <v>286</v>
      </c>
      <c r="DV434" s="52">
        <v>299</v>
      </c>
      <c r="DW434" s="52">
        <v>302</v>
      </c>
      <c r="DX434" s="52">
        <v>325</v>
      </c>
      <c r="DY434" s="52">
        <v>306</v>
      </c>
      <c r="DZ434" s="52">
        <v>330</v>
      </c>
      <c r="EA434" s="52">
        <v>332</v>
      </c>
      <c r="EB434" s="52">
        <v>373</v>
      </c>
      <c r="EC434" s="52">
        <v>374</v>
      </c>
      <c r="ED434" s="52">
        <v>354</v>
      </c>
      <c r="EE434" s="52">
        <v>420</v>
      </c>
      <c r="EF434" s="52">
        <v>400</v>
      </c>
      <c r="EG434" s="52">
        <v>395</v>
      </c>
      <c r="EH434" s="52">
        <v>390</v>
      </c>
      <c r="EI434" s="52">
        <v>440</v>
      </c>
      <c r="EJ434" s="52">
        <v>484</v>
      </c>
      <c r="EK434" s="52">
        <v>473</v>
      </c>
      <c r="EL434" s="52">
        <v>502</v>
      </c>
      <c r="EM434" s="52">
        <v>460</v>
      </c>
      <c r="EN434" s="52">
        <v>494</v>
      </c>
      <c r="EO434" s="52">
        <v>526</v>
      </c>
      <c r="EP434" s="52">
        <v>475</v>
      </c>
      <c r="EQ434" s="52">
        <v>465</v>
      </c>
      <c r="ER434" s="52">
        <v>461</v>
      </c>
      <c r="ES434" s="52">
        <v>471</v>
      </c>
      <c r="ET434" s="52">
        <v>500</v>
      </c>
      <c r="EU434" s="52">
        <v>539</v>
      </c>
      <c r="EV434" s="52">
        <v>562</v>
      </c>
      <c r="EW434" s="52">
        <v>623</v>
      </c>
      <c r="EX434" s="52">
        <v>667</v>
      </c>
      <c r="EY434" s="52">
        <v>646</v>
      </c>
      <c r="EZ434" s="52">
        <v>688</v>
      </c>
      <c r="FA434" s="52">
        <v>759</v>
      </c>
      <c r="FB434" s="52">
        <v>767</v>
      </c>
      <c r="FC434" s="52">
        <v>762</v>
      </c>
      <c r="FD434" s="52">
        <v>761</v>
      </c>
      <c r="FE434" s="52">
        <v>768</v>
      </c>
      <c r="FF434" s="52">
        <v>812</v>
      </c>
      <c r="FG434" s="52">
        <v>739</v>
      </c>
      <c r="FH434" s="52">
        <v>776</v>
      </c>
      <c r="FI434" s="52">
        <v>698</v>
      </c>
      <c r="FJ434" s="52">
        <v>717</v>
      </c>
      <c r="FK434" s="52">
        <v>746</v>
      </c>
      <c r="FL434" s="52">
        <v>660</v>
      </c>
      <c r="FM434" s="52">
        <v>724</v>
      </c>
      <c r="FN434" s="52">
        <v>633</v>
      </c>
      <c r="FO434" s="52">
        <v>755</v>
      </c>
      <c r="FP434" s="52">
        <v>690</v>
      </c>
      <c r="FQ434" s="52">
        <v>699</v>
      </c>
      <c r="FR434" s="52">
        <v>738</v>
      </c>
      <c r="FS434" s="52">
        <v>664</v>
      </c>
      <c r="FT434" s="52">
        <v>754</v>
      </c>
      <c r="FU434" s="52">
        <v>846</v>
      </c>
      <c r="FV434" s="52">
        <v>689</v>
      </c>
      <c r="FW434" s="52">
        <v>649</v>
      </c>
      <c r="FX434" s="52">
        <v>563</v>
      </c>
      <c r="FY434" s="52">
        <v>525</v>
      </c>
      <c r="FZ434" s="52">
        <v>480</v>
      </c>
      <c r="GA434" s="52">
        <v>380</v>
      </c>
      <c r="GB434" s="52">
        <v>404</v>
      </c>
      <c r="GC434" s="52">
        <v>367</v>
      </c>
      <c r="GD434" s="52">
        <v>344</v>
      </c>
      <c r="GE434" s="52">
        <v>334</v>
      </c>
      <c r="GF434" s="52">
        <v>303</v>
      </c>
      <c r="GG434" s="52">
        <v>301</v>
      </c>
      <c r="GH434" s="52">
        <v>261</v>
      </c>
      <c r="GI434" s="52">
        <v>253</v>
      </c>
      <c r="GJ434" s="52">
        <v>241</v>
      </c>
      <c r="GK434" s="52">
        <v>155</v>
      </c>
      <c r="GL434" s="53">
        <v>708</v>
      </c>
    </row>
    <row r="435" spans="1:194" s="1" customFormat="1" hidden="1" x14ac:dyDescent="0.25">
      <c r="A435" s="31" t="s">
        <v>247</v>
      </c>
      <c r="B435" s="1" t="s">
        <v>666</v>
      </c>
      <c r="C435" s="30" t="str">
        <f t="shared" si="124"/>
        <v>LA England - South Holland</v>
      </c>
      <c r="D435" s="51">
        <f t="shared" si="115"/>
        <v>37438</v>
      </c>
      <c r="E435" s="51">
        <f t="shared" si="116"/>
        <v>39583</v>
      </c>
      <c r="F435" s="52">
        <f t="shared" si="117"/>
        <v>95857</v>
      </c>
      <c r="G435" s="52">
        <f t="shared" si="118"/>
        <v>47049</v>
      </c>
      <c r="H435" s="53">
        <f t="shared" si="119"/>
        <v>48808</v>
      </c>
      <c r="I435" s="53">
        <f t="shared" si="120"/>
        <v>37438</v>
      </c>
      <c r="J435" s="53">
        <f t="shared" si="121"/>
        <v>39583</v>
      </c>
      <c r="K435" s="50">
        <f t="shared" si="122"/>
        <v>9611</v>
      </c>
      <c r="L435" s="51">
        <f t="shared" si="123"/>
        <v>9225</v>
      </c>
      <c r="M435" s="52">
        <v>424</v>
      </c>
      <c r="N435" s="52">
        <v>508</v>
      </c>
      <c r="O435" s="52">
        <v>538</v>
      </c>
      <c r="P435" s="52">
        <v>563</v>
      </c>
      <c r="Q435" s="52">
        <v>597</v>
      </c>
      <c r="R435" s="52">
        <v>525</v>
      </c>
      <c r="S435" s="52">
        <v>558</v>
      </c>
      <c r="T435" s="52">
        <v>561</v>
      </c>
      <c r="U435" s="52">
        <v>557</v>
      </c>
      <c r="V435" s="52">
        <v>563</v>
      </c>
      <c r="W435" s="52">
        <v>596</v>
      </c>
      <c r="X435" s="52">
        <v>535</v>
      </c>
      <c r="Y435" s="52">
        <v>575</v>
      </c>
      <c r="Z435" s="52">
        <v>540</v>
      </c>
      <c r="AA435" s="52">
        <v>506</v>
      </c>
      <c r="AB435" s="52">
        <v>476</v>
      </c>
      <c r="AC435" s="52">
        <v>493</v>
      </c>
      <c r="AD435" s="52">
        <v>496</v>
      </c>
      <c r="AE435" s="52">
        <v>453</v>
      </c>
      <c r="AF435" s="52">
        <v>363</v>
      </c>
      <c r="AG435" s="52">
        <v>356</v>
      </c>
      <c r="AH435" s="52">
        <v>400</v>
      </c>
      <c r="AI435" s="52">
        <v>452</v>
      </c>
      <c r="AJ435" s="52">
        <v>527</v>
      </c>
      <c r="AK435" s="52">
        <v>543</v>
      </c>
      <c r="AL435" s="52">
        <v>496</v>
      </c>
      <c r="AM435" s="52">
        <v>459</v>
      </c>
      <c r="AN435" s="52">
        <v>497</v>
      </c>
      <c r="AO435" s="52">
        <v>461</v>
      </c>
      <c r="AP435" s="52">
        <v>485</v>
      </c>
      <c r="AQ435" s="52">
        <v>640</v>
      </c>
      <c r="AR435" s="52">
        <v>505</v>
      </c>
      <c r="AS435" s="52">
        <v>603</v>
      </c>
      <c r="AT435" s="52">
        <v>516</v>
      </c>
      <c r="AU435" s="52">
        <v>565</v>
      </c>
      <c r="AV435" s="52">
        <v>580</v>
      </c>
      <c r="AW435" s="52">
        <v>537</v>
      </c>
      <c r="AX435" s="52">
        <v>507</v>
      </c>
      <c r="AY435" s="52">
        <v>498</v>
      </c>
      <c r="AZ435" s="52">
        <v>528</v>
      </c>
      <c r="BA435" s="52">
        <v>546</v>
      </c>
      <c r="BB435" s="52">
        <v>565</v>
      </c>
      <c r="BC435" s="52">
        <v>470</v>
      </c>
      <c r="BD435" s="52">
        <v>497</v>
      </c>
      <c r="BE435" s="52">
        <v>487</v>
      </c>
      <c r="BF435" s="52">
        <v>538</v>
      </c>
      <c r="BG435" s="52">
        <v>541</v>
      </c>
      <c r="BH435" s="52">
        <v>597</v>
      </c>
      <c r="BI435" s="52">
        <v>668</v>
      </c>
      <c r="BJ435" s="52">
        <v>697</v>
      </c>
      <c r="BK435" s="52">
        <v>596</v>
      </c>
      <c r="BL435" s="52">
        <v>624</v>
      </c>
      <c r="BM435" s="52">
        <v>690</v>
      </c>
      <c r="BN435" s="52">
        <v>746</v>
      </c>
      <c r="BO435" s="52">
        <v>706</v>
      </c>
      <c r="BP435" s="52">
        <v>716</v>
      </c>
      <c r="BQ435" s="52">
        <v>735</v>
      </c>
      <c r="BR435" s="52">
        <v>666</v>
      </c>
      <c r="BS435" s="52">
        <v>734</v>
      </c>
      <c r="BT435" s="52">
        <v>674</v>
      </c>
      <c r="BU435" s="52">
        <v>623</v>
      </c>
      <c r="BV435" s="52">
        <v>639</v>
      </c>
      <c r="BW435" s="52">
        <v>632</v>
      </c>
      <c r="BX435" s="52">
        <v>554</v>
      </c>
      <c r="BY435" s="52">
        <v>575</v>
      </c>
      <c r="BZ435" s="52">
        <v>571</v>
      </c>
      <c r="CA435" s="52">
        <v>597</v>
      </c>
      <c r="CB435" s="52">
        <v>535</v>
      </c>
      <c r="CC435" s="52">
        <v>546</v>
      </c>
      <c r="CD435" s="52">
        <v>600</v>
      </c>
      <c r="CE435" s="52">
        <v>578</v>
      </c>
      <c r="CF435" s="52">
        <v>622</v>
      </c>
      <c r="CG435" s="52">
        <v>673</v>
      </c>
      <c r="CH435" s="52">
        <v>766</v>
      </c>
      <c r="CI435" s="52">
        <v>531</v>
      </c>
      <c r="CJ435" s="52">
        <v>500</v>
      </c>
      <c r="CK435" s="52">
        <v>505</v>
      </c>
      <c r="CL435" s="52">
        <v>471</v>
      </c>
      <c r="CM435" s="52">
        <v>400</v>
      </c>
      <c r="CN435" s="52">
        <v>296</v>
      </c>
      <c r="CO435" s="52">
        <v>344</v>
      </c>
      <c r="CP435" s="52">
        <v>319</v>
      </c>
      <c r="CQ435" s="52">
        <v>304</v>
      </c>
      <c r="CR435" s="52">
        <v>317</v>
      </c>
      <c r="CS435" s="52">
        <v>239</v>
      </c>
      <c r="CT435" s="52">
        <v>217</v>
      </c>
      <c r="CU435" s="52">
        <v>194</v>
      </c>
      <c r="CV435" s="52">
        <v>166</v>
      </c>
      <c r="CW435" s="52">
        <v>123</v>
      </c>
      <c r="CX435" s="52">
        <v>132</v>
      </c>
      <c r="CY435" s="52">
        <v>405</v>
      </c>
      <c r="CZ435" s="52">
        <v>444</v>
      </c>
      <c r="DA435" s="52">
        <v>464</v>
      </c>
      <c r="DB435" s="52">
        <v>478</v>
      </c>
      <c r="DC435" s="52">
        <v>481</v>
      </c>
      <c r="DD435" s="52">
        <v>540</v>
      </c>
      <c r="DE435" s="52">
        <v>572</v>
      </c>
      <c r="DF435" s="52">
        <v>587</v>
      </c>
      <c r="DG435" s="52">
        <v>538</v>
      </c>
      <c r="DH435" s="52">
        <v>618</v>
      </c>
      <c r="DI435" s="52">
        <v>566</v>
      </c>
      <c r="DJ435" s="52">
        <v>523</v>
      </c>
      <c r="DK435" s="52">
        <v>524</v>
      </c>
      <c r="DL435" s="52">
        <v>490</v>
      </c>
      <c r="DM435" s="52">
        <v>500</v>
      </c>
      <c r="DN435" s="52">
        <v>515</v>
      </c>
      <c r="DO435" s="52">
        <v>462</v>
      </c>
      <c r="DP435" s="52">
        <v>481</v>
      </c>
      <c r="DQ435" s="52">
        <v>442</v>
      </c>
      <c r="DR435" s="52">
        <v>440</v>
      </c>
      <c r="DS435" s="52">
        <v>340</v>
      </c>
      <c r="DT435" s="52">
        <v>300</v>
      </c>
      <c r="DU435" s="52">
        <v>386</v>
      </c>
      <c r="DV435" s="52">
        <v>484</v>
      </c>
      <c r="DW435" s="52">
        <v>456</v>
      </c>
      <c r="DX435" s="52">
        <v>513</v>
      </c>
      <c r="DY435" s="52">
        <v>490</v>
      </c>
      <c r="DZ435" s="52">
        <v>493</v>
      </c>
      <c r="EA435" s="52">
        <v>520</v>
      </c>
      <c r="EB435" s="52">
        <v>503</v>
      </c>
      <c r="EC435" s="52">
        <v>527</v>
      </c>
      <c r="ED435" s="52">
        <v>561</v>
      </c>
      <c r="EE435" s="52">
        <v>573</v>
      </c>
      <c r="EF435" s="52">
        <v>620</v>
      </c>
      <c r="EG435" s="52">
        <v>592</v>
      </c>
      <c r="EH435" s="52">
        <v>594</v>
      </c>
      <c r="EI435" s="52">
        <v>534</v>
      </c>
      <c r="EJ435" s="52">
        <v>528</v>
      </c>
      <c r="EK435" s="52">
        <v>587</v>
      </c>
      <c r="EL435" s="52">
        <v>577</v>
      </c>
      <c r="EM435" s="52">
        <v>524</v>
      </c>
      <c r="EN435" s="52">
        <v>563</v>
      </c>
      <c r="EO435" s="52">
        <v>583</v>
      </c>
      <c r="EP435" s="52">
        <v>514</v>
      </c>
      <c r="EQ435" s="52">
        <v>507</v>
      </c>
      <c r="ER435" s="52">
        <v>567</v>
      </c>
      <c r="ES435" s="52">
        <v>572</v>
      </c>
      <c r="ET435" s="52">
        <v>668</v>
      </c>
      <c r="EU435" s="52">
        <v>620</v>
      </c>
      <c r="EV435" s="52">
        <v>622</v>
      </c>
      <c r="EW435" s="52">
        <v>710</v>
      </c>
      <c r="EX435" s="52">
        <v>660</v>
      </c>
      <c r="EY435" s="52">
        <v>641</v>
      </c>
      <c r="EZ435" s="52">
        <v>657</v>
      </c>
      <c r="FA435" s="52">
        <v>715</v>
      </c>
      <c r="FB435" s="52">
        <v>742</v>
      </c>
      <c r="FC435" s="52">
        <v>776</v>
      </c>
      <c r="FD435" s="52">
        <v>711</v>
      </c>
      <c r="FE435" s="52">
        <v>676</v>
      </c>
      <c r="FF435" s="52">
        <v>742</v>
      </c>
      <c r="FG435" s="52">
        <v>663</v>
      </c>
      <c r="FH435" s="52">
        <v>646</v>
      </c>
      <c r="FI435" s="52">
        <v>625</v>
      </c>
      <c r="FJ435" s="52">
        <v>652</v>
      </c>
      <c r="FK435" s="52">
        <v>639</v>
      </c>
      <c r="FL435" s="52">
        <v>629</v>
      </c>
      <c r="FM435" s="52">
        <v>601</v>
      </c>
      <c r="FN435" s="52">
        <v>599</v>
      </c>
      <c r="FO435" s="52">
        <v>608</v>
      </c>
      <c r="FP435" s="52">
        <v>627</v>
      </c>
      <c r="FQ435" s="52">
        <v>621</v>
      </c>
      <c r="FR435" s="52">
        <v>580</v>
      </c>
      <c r="FS435" s="52">
        <v>664</v>
      </c>
      <c r="FT435" s="52">
        <v>683</v>
      </c>
      <c r="FU435" s="52">
        <v>758</v>
      </c>
      <c r="FV435" s="52">
        <v>559</v>
      </c>
      <c r="FW435" s="52">
        <v>562</v>
      </c>
      <c r="FX435" s="52">
        <v>477</v>
      </c>
      <c r="FY435" s="52">
        <v>511</v>
      </c>
      <c r="FZ435" s="52">
        <v>431</v>
      </c>
      <c r="GA435" s="52">
        <v>424</v>
      </c>
      <c r="GB435" s="52">
        <v>394</v>
      </c>
      <c r="GC435" s="52">
        <v>376</v>
      </c>
      <c r="GD435" s="52">
        <v>361</v>
      </c>
      <c r="GE435" s="52">
        <v>358</v>
      </c>
      <c r="GF435" s="52">
        <v>299</v>
      </c>
      <c r="GG435" s="52">
        <v>270</v>
      </c>
      <c r="GH435" s="52">
        <v>252</v>
      </c>
      <c r="GI435" s="52">
        <v>218</v>
      </c>
      <c r="GJ435" s="52">
        <v>210</v>
      </c>
      <c r="GK435" s="52">
        <v>198</v>
      </c>
      <c r="GL435" s="53">
        <v>700</v>
      </c>
    </row>
    <row r="436" spans="1:194" s="1" customFormat="1" hidden="1" x14ac:dyDescent="0.25">
      <c r="A436" s="31" t="s">
        <v>247</v>
      </c>
      <c r="B436" s="1" t="s">
        <v>667</v>
      </c>
      <c r="C436" s="30" t="str">
        <f t="shared" si="124"/>
        <v>LA England - South Kesteven</v>
      </c>
      <c r="D436" s="51">
        <f t="shared" si="115"/>
        <v>54245</v>
      </c>
      <c r="E436" s="51">
        <f t="shared" si="116"/>
        <v>59513</v>
      </c>
      <c r="F436" s="52">
        <f t="shared" si="117"/>
        <v>143225</v>
      </c>
      <c r="G436" s="52">
        <f t="shared" si="118"/>
        <v>69158</v>
      </c>
      <c r="H436" s="53">
        <f t="shared" si="119"/>
        <v>74067</v>
      </c>
      <c r="I436" s="53">
        <f t="shared" si="120"/>
        <v>54245</v>
      </c>
      <c r="J436" s="53">
        <f t="shared" si="121"/>
        <v>59513</v>
      </c>
      <c r="K436" s="50">
        <f t="shared" si="122"/>
        <v>14913</v>
      </c>
      <c r="L436" s="51">
        <f t="shared" si="123"/>
        <v>14554</v>
      </c>
      <c r="M436" s="52">
        <v>649</v>
      </c>
      <c r="N436" s="52">
        <v>673</v>
      </c>
      <c r="O436" s="52">
        <v>756</v>
      </c>
      <c r="P436" s="52">
        <v>737</v>
      </c>
      <c r="Q436" s="52">
        <v>824</v>
      </c>
      <c r="R436" s="52">
        <v>864</v>
      </c>
      <c r="S436" s="52">
        <v>866</v>
      </c>
      <c r="T436" s="52">
        <v>871</v>
      </c>
      <c r="U436" s="52">
        <v>919</v>
      </c>
      <c r="V436" s="52">
        <v>919</v>
      </c>
      <c r="W436" s="52">
        <v>881</v>
      </c>
      <c r="X436" s="52">
        <v>864</v>
      </c>
      <c r="Y436" s="52">
        <v>977</v>
      </c>
      <c r="Z436" s="52">
        <v>867</v>
      </c>
      <c r="AA436" s="52">
        <v>833</v>
      </c>
      <c r="AB436" s="52">
        <v>817</v>
      </c>
      <c r="AC436" s="52">
        <v>800</v>
      </c>
      <c r="AD436" s="52">
        <v>796</v>
      </c>
      <c r="AE436" s="52">
        <v>782</v>
      </c>
      <c r="AF436" s="52">
        <v>495</v>
      </c>
      <c r="AG436" s="52">
        <v>477</v>
      </c>
      <c r="AH436" s="52">
        <v>535</v>
      </c>
      <c r="AI436" s="52">
        <v>552</v>
      </c>
      <c r="AJ436" s="52">
        <v>667</v>
      </c>
      <c r="AK436" s="52">
        <v>782</v>
      </c>
      <c r="AL436" s="52">
        <v>685</v>
      </c>
      <c r="AM436" s="52">
        <v>673</v>
      </c>
      <c r="AN436" s="52">
        <v>645</v>
      </c>
      <c r="AO436" s="52">
        <v>683</v>
      </c>
      <c r="AP436" s="52">
        <v>629</v>
      </c>
      <c r="AQ436" s="52">
        <v>709</v>
      </c>
      <c r="AR436" s="52">
        <v>791</v>
      </c>
      <c r="AS436" s="52">
        <v>722</v>
      </c>
      <c r="AT436" s="52">
        <v>715</v>
      </c>
      <c r="AU436" s="52">
        <v>692</v>
      </c>
      <c r="AV436" s="52">
        <v>699</v>
      </c>
      <c r="AW436" s="52">
        <v>616</v>
      </c>
      <c r="AX436" s="52">
        <v>763</v>
      </c>
      <c r="AY436" s="52">
        <v>805</v>
      </c>
      <c r="AZ436" s="52">
        <v>776</v>
      </c>
      <c r="BA436" s="52">
        <v>833</v>
      </c>
      <c r="BB436" s="52">
        <v>789</v>
      </c>
      <c r="BC436" s="52">
        <v>742</v>
      </c>
      <c r="BD436" s="52">
        <v>742</v>
      </c>
      <c r="BE436" s="52">
        <v>801</v>
      </c>
      <c r="BF436" s="52">
        <v>810</v>
      </c>
      <c r="BG436" s="52">
        <v>837</v>
      </c>
      <c r="BH436" s="52">
        <v>971</v>
      </c>
      <c r="BI436" s="52">
        <v>1046</v>
      </c>
      <c r="BJ436" s="52">
        <v>1081</v>
      </c>
      <c r="BK436" s="52">
        <v>970</v>
      </c>
      <c r="BL436" s="52">
        <v>1091</v>
      </c>
      <c r="BM436" s="52">
        <v>1047</v>
      </c>
      <c r="BN436" s="52">
        <v>1046</v>
      </c>
      <c r="BO436" s="52">
        <v>1024</v>
      </c>
      <c r="BP436" s="52">
        <v>1093</v>
      </c>
      <c r="BQ436" s="52">
        <v>1107</v>
      </c>
      <c r="BR436" s="52">
        <v>1084</v>
      </c>
      <c r="BS436" s="52">
        <v>1015</v>
      </c>
      <c r="BT436" s="52">
        <v>1068</v>
      </c>
      <c r="BU436" s="52">
        <v>950</v>
      </c>
      <c r="BV436" s="52">
        <v>962</v>
      </c>
      <c r="BW436" s="52">
        <v>919</v>
      </c>
      <c r="BX436" s="52">
        <v>908</v>
      </c>
      <c r="BY436" s="52">
        <v>879</v>
      </c>
      <c r="BZ436" s="52">
        <v>844</v>
      </c>
      <c r="CA436" s="52">
        <v>847</v>
      </c>
      <c r="CB436" s="52">
        <v>841</v>
      </c>
      <c r="CC436" s="52">
        <v>807</v>
      </c>
      <c r="CD436" s="52">
        <v>835</v>
      </c>
      <c r="CE436" s="52">
        <v>929</v>
      </c>
      <c r="CF436" s="52">
        <v>837</v>
      </c>
      <c r="CG436" s="52">
        <v>938</v>
      </c>
      <c r="CH436" s="52">
        <v>1021</v>
      </c>
      <c r="CI436" s="52">
        <v>823</v>
      </c>
      <c r="CJ436" s="52">
        <v>721</v>
      </c>
      <c r="CK436" s="52">
        <v>710</v>
      </c>
      <c r="CL436" s="52">
        <v>674</v>
      </c>
      <c r="CM436" s="52">
        <v>597</v>
      </c>
      <c r="CN436" s="52">
        <v>473</v>
      </c>
      <c r="CO436" s="52">
        <v>491</v>
      </c>
      <c r="CP436" s="52">
        <v>457</v>
      </c>
      <c r="CQ436" s="52">
        <v>357</v>
      </c>
      <c r="CR436" s="52">
        <v>414</v>
      </c>
      <c r="CS436" s="52">
        <v>315</v>
      </c>
      <c r="CT436" s="52">
        <v>292</v>
      </c>
      <c r="CU436" s="52">
        <v>256</v>
      </c>
      <c r="CV436" s="52">
        <v>219</v>
      </c>
      <c r="CW436" s="52">
        <v>161</v>
      </c>
      <c r="CX436" s="52">
        <v>165</v>
      </c>
      <c r="CY436" s="52">
        <v>513</v>
      </c>
      <c r="CZ436" s="52">
        <v>600</v>
      </c>
      <c r="DA436" s="52">
        <v>647</v>
      </c>
      <c r="DB436" s="52">
        <v>702</v>
      </c>
      <c r="DC436" s="52">
        <v>697</v>
      </c>
      <c r="DD436" s="52">
        <v>829</v>
      </c>
      <c r="DE436" s="52">
        <v>838</v>
      </c>
      <c r="DF436" s="52">
        <v>803</v>
      </c>
      <c r="DG436" s="52">
        <v>786</v>
      </c>
      <c r="DH436" s="52">
        <v>867</v>
      </c>
      <c r="DI436" s="52">
        <v>949</v>
      </c>
      <c r="DJ436" s="52">
        <v>846</v>
      </c>
      <c r="DK436" s="52">
        <v>835</v>
      </c>
      <c r="DL436" s="52">
        <v>939</v>
      </c>
      <c r="DM436" s="52">
        <v>910</v>
      </c>
      <c r="DN436" s="52">
        <v>873</v>
      </c>
      <c r="DO436" s="52">
        <v>802</v>
      </c>
      <c r="DP436" s="52">
        <v>834</v>
      </c>
      <c r="DQ436" s="52">
        <v>797</v>
      </c>
      <c r="DR436" s="52">
        <v>763</v>
      </c>
      <c r="DS436" s="52">
        <v>451</v>
      </c>
      <c r="DT436" s="52">
        <v>453</v>
      </c>
      <c r="DU436" s="52">
        <v>505</v>
      </c>
      <c r="DV436" s="52">
        <v>518</v>
      </c>
      <c r="DW436" s="52">
        <v>626</v>
      </c>
      <c r="DX436" s="52">
        <v>637</v>
      </c>
      <c r="DY436" s="52">
        <v>684</v>
      </c>
      <c r="DZ436" s="52">
        <v>681</v>
      </c>
      <c r="EA436" s="52">
        <v>668</v>
      </c>
      <c r="EB436" s="52">
        <v>680</v>
      </c>
      <c r="EC436" s="52">
        <v>792</v>
      </c>
      <c r="ED436" s="52">
        <v>798</v>
      </c>
      <c r="EE436" s="52">
        <v>807</v>
      </c>
      <c r="EF436" s="52">
        <v>712</v>
      </c>
      <c r="EG436" s="52">
        <v>831</v>
      </c>
      <c r="EH436" s="52">
        <v>861</v>
      </c>
      <c r="EI436" s="52">
        <v>902</v>
      </c>
      <c r="EJ436" s="52">
        <v>847</v>
      </c>
      <c r="EK436" s="52">
        <v>910</v>
      </c>
      <c r="EL436" s="52">
        <v>839</v>
      </c>
      <c r="EM436" s="52">
        <v>974</v>
      </c>
      <c r="EN436" s="52">
        <v>967</v>
      </c>
      <c r="EO436" s="52">
        <v>866</v>
      </c>
      <c r="EP436" s="52">
        <v>817</v>
      </c>
      <c r="EQ436" s="52">
        <v>882</v>
      </c>
      <c r="ER436" s="52">
        <v>852</v>
      </c>
      <c r="ES436" s="52">
        <v>892</v>
      </c>
      <c r="ET436" s="52">
        <v>914</v>
      </c>
      <c r="EU436" s="52">
        <v>1044</v>
      </c>
      <c r="EV436" s="52">
        <v>1042</v>
      </c>
      <c r="EW436" s="52">
        <v>1131</v>
      </c>
      <c r="EX436" s="52">
        <v>1166</v>
      </c>
      <c r="EY436" s="52">
        <v>1154</v>
      </c>
      <c r="EZ436" s="52">
        <v>1028</v>
      </c>
      <c r="FA436" s="52">
        <v>1032</v>
      </c>
      <c r="FB436" s="52">
        <v>1120</v>
      </c>
      <c r="FC436" s="52">
        <v>1194</v>
      </c>
      <c r="FD436" s="52">
        <v>1184</v>
      </c>
      <c r="FE436" s="52">
        <v>1083</v>
      </c>
      <c r="FF436" s="52">
        <v>1062</v>
      </c>
      <c r="FG436" s="52">
        <v>1085</v>
      </c>
      <c r="FH436" s="52">
        <v>1080</v>
      </c>
      <c r="FI436" s="52">
        <v>1050</v>
      </c>
      <c r="FJ436" s="52">
        <v>1039</v>
      </c>
      <c r="FK436" s="52">
        <v>984</v>
      </c>
      <c r="FL436" s="52">
        <v>887</v>
      </c>
      <c r="FM436" s="52">
        <v>892</v>
      </c>
      <c r="FN436" s="52">
        <v>935</v>
      </c>
      <c r="FO436" s="52">
        <v>973</v>
      </c>
      <c r="FP436" s="52">
        <v>911</v>
      </c>
      <c r="FQ436" s="52">
        <v>917</v>
      </c>
      <c r="FR436" s="52">
        <v>921</v>
      </c>
      <c r="FS436" s="52">
        <v>918</v>
      </c>
      <c r="FT436" s="52">
        <v>1047</v>
      </c>
      <c r="FU436" s="52">
        <v>1103</v>
      </c>
      <c r="FV436" s="52">
        <v>856</v>
      </c>
      <c r="FW436" s="52">
        <v>831</v>
      </c>
      <c r="FX436" s="52">
        <v>796</v>
      </c>
      <c r="FY436" s="52">
        <v>670</v>
      </c>
      <c r="FZ436" s="52">
        <v>709</v>
      </c>
      <c r="GA436" s="52">
        <v>529</v>
      </c>
      <c r="GB436" s="52">
        <v>513</v>
      </c>
      <c r="GC436" s="52">
        <v>515</v>
      </c>
      <c r="GD436" s="52">
        <v>496</v>
      </c>
      <c r="GE436" s="52">
        <v>435</v>
      </c>
      <c r="GF436" s="52">
        <v>425</v>
      </c>
      <c r="GG436" s="52">
        <v>363</v>
      </c>
      <c r="GH436" s="52">
        <v>338</v>
      </c>
      <c r="GI436" s="52">
        <v>288</v>
      </c>
      <c r="GJ436" s="52">
        <v>278</v>
      </c>
      <c r="GK436" s="52">
        <v>265</v>
      </c>
      <c r="GL436" s="53">
        <v>1095</v>
      </c>
    </row>
    <row r="437" spans="1:194" s="1" customFormat="1" hidden="1" x14ac:dyDescent="0.25">
      <c r="A437" s="31" t="s">
        <v>247</v>
      </c>
      <c r="B437" s="1" t="s">
        <v>668</v>
      </c>
      <c r="C437" s="30" t="str">
        <f t="shared" si="124"/>
        <v>LA England - South Lakeland</v>
      </c>
      <c r="D437" s="51">
        <f t="shared" si="115"/>
        <v>42237</v>
      </c>
      <c r="E437" s="51">
        <f t="shared" si="116"/>
        <v>44966</v>
      </c>
      <c r="F437" s="52">
        <f t="shared" si="117"/>
        <v>104905</v>
      </c>
      <c r="G437" s="52">
        <f t="shared" si="118"/>
        <v>51436</v>
      </c>
      <c r="H437" s="53">
        <f t="shared" si="119"/>
        <v>53469</v>
      </c>
      <c r="I437" s="53">
        <f t="shared" si="120"/>
        <v>42237</v>
      </c>
      <c r="J437" s="53">
        <f t="shared" si="121"/>
        <v>44966</v>
      </c>
      <c r="K437" s="50">
        <f t="shared" si="122"/>
        <v>9199</v>
      </c>
      <c r="L437" s="51">
        <f t="shared" si="123"/>
        <v>8503</v>
      </c>
      <c r="M437" s="52">
        <v>338</v>
      </c>
      <c r="N437" s="52">
        <v>377</v>
      </c>
      <c r="O437" s="52">
        <v>387</v>
      </c>
      <c r="P437" s="52">
        <v>447</v>
      </c>
      <c r="Q437" s="52">
        <v>489</v>
      </c>
      <c r="R437" s="52">
        <v>466</v>
      </c>
      <c r="S437" s="52">
        <v>528</v>
      </c>
      <c r="T437" s="52">
        <v>504</v>
      </c>
      <c r="U437" s="52">
        <v>470</v>
      </c>
      <c r="V437" s="52">
        <v>513</v>
      </c>
      <c r="W437" s="52">
        <v>551</v>
      </c>
      <c r="X437" s="52">
        <v>572</v>
      </c>
      <c r="Y437" s="52">
        <v>575</v>
      </c>
      <c r="Z437" s="52">
        <v>590</v>
      </c>
      <c r="AA437" s="52">
        <v>578</v>
      </c>
      <c r="AB437" s="52">
        <v>606</v>
      </c>
      <c r="AC437" s="52">
        <v>603</v>
      </c>
      <c r="AD437" s="52">
        <v>605</v>
      </c>
      <c r="AE437" s="52">
        <v>609</v>
      </c>
      <c r="AF437" s="52">
        <v>455</v>
      </c>
      <c r="AG437" s="52">
        <v>452</v>
      </c>
      <c r="AH437" s="52">
        <v>504</v>
      </c>
      <c r="AI437" s="52">
        <v>500</v>
      </c>
      <c r="AJ437" s="52">
        <v>504</v>
      </c>
      <c r="AK437" s="52">
        <v>571</v>
      </c>
      <c r="AL437" s="52">
        <v>489</v>
      </c>
      <c r="AM437" s="52">
        <v>499</v>
      </c>
      <c r="AN437" s="52">
        <v>420</v>
      </c>
      <c r="AO437" s="52">
        <v>494</v>
      </c>
      <c r="AP437" s="52">
        <v>491</v>
      </c>
      <c r="AQ437" s="52">
        <v>420</v>
      </c>
      <c r="AR437" s="52">
        <v>419</v>
      </c>
      <c r="AS437" s="52">
        <v>464</v>
      </c>
      <c r="AT437" s="52">
        <v>433</v>
      </c>
      <c r="AU437" s="52">
        <v>396</v>
      </c>
      <c r="AV437" s="52">
        <v>452</v>
      </c>
      <c r="AW437" s="52">
        <v>498</v>
      </c>
      <c r="AX437" s="52">
        <v>454</v>
      </c>
      <c r="AY437" s="52">
        <v>498</v>
      </c>
      <c r="AZ437" s="52">
        <v>536</v>
      </c>
      <c r="BA437" s="52">
        <v>490</v>
      </c>
      <c r="BB437" s="52">
        <v>500</v>
      </c>
      <c r="BC437" s="52">
        <v>478</v>
      </c>
      <c r="BD437" s="52">
        <v>505</v>
      </c>
      <c r="BE437" s="52">
        <v>484</v>
      </c>
      <c r="BF437" s="52">
        <v>514</v>
      </c>
      <c r="BG437" s="52">
        <v>617</v>
      </c>
      <c r="BH437" s="52">
        <v>607</v>
      </c>
      <c r="BI437" s="52">
        <v>650</v>
      </c>
      <c r="BJ437" s="52">
        <v>714</v>
      </c>
      <c r="BK437" s="52">
        <v>726</v>
      </c>
      <c r="BL437" s="52">
        <v>774</v>
      </c>
      <c r="BM437" s="52">
        <v>754</v>
      </c>
      <c r="BN437" s="52">
        <v>776</v>
      </c>
      <c r="BO437" s="52">
        <v>836</v>
      </c>
      <c r="BP437" s="52">
        <v>849</v>
      </c>
      <c r="BQ437" s="52">
        <v>840</v>
      </c>
      <c r="BR437" s="52">
        <v>820</v>
      </c>
      <c r="BS437" s="52">
        <v>873</v>
      </c>
      <c r="BT437" s="52">
        <v>825</v>
      </c>
      <c r="BU437" s="52">
        <v>795</v>
      </c>
      <c r="BV437" s="52">
        <v>787</v>
      </c>
      <c r="BW437" s="52">
        <v>805</v>
      </c>
      <c r="BX437" s="52">
        <v>786</v>
      </c>
      <c r="BY437" s="52">
        <v>717</v>
      </c>
      <c r="BZ437" s="52">
        <v>767</v>
      </c>
      <c r="CA437" s="52">
        <v>760</v>
      </c>
      <c r="CB437" s="52">
        <v>763</v>
      </c>
      <c r="CC437" s="52">
        <v>712</v>
      </c>
      <c r="CD437" s="52">
        <v>662</v>
      </c>
      <c r="CE437" s="52">
        <v>758</v>
      </c>
      <c r="CF437" s="52">
        <v>861</v>
      </c>
      <c r="CG437" s="52">
        <v>834</v>
      </c>
      <c r="CH437" s="52">
        <v>985</v>
      </c>
      <c r="CI437" s="52">
        <v>719</v>
      </c>
      <c r="CJ437" s="52">
        <v>669</v>
      </c>
      <c r="CK437" s="52">
        <v>630</v>
      </c>
      <c r="CL437" s="52">
        <v>592</v>
      </c>
      <c r="CM437" s="52">
        <v>480</v>
      </c>
      <c r="CN437" s="52">
        <v>480</v>
      </c>
      <c r="CO437" s="52">
        <v>438</v>
      </c>
      <c r="CP437" s="52">
        <v>419</v>
      </c>
      <c r="CQ437" s="52">
        <v>395</v>
      </c>
      <c r="CR437" s="52">
        <v>365</v>
      </c>
      <c r="CS437" s="52">
        <v>329</v>
      </c>
      <c r="CT437" s="52">
        <v>278</v>
      </c>
      <c r="CU437" s="52">
        <v>246</v>
      </c>
      <c r="CV437" s="52">
        <v>201</v>
      </c>
      <c r="CW437" s="52">
        <v>162</v>
      </c>
      <c r="CX437" s="52">
        <v>157</v>
      </c>
      <c r="CY437" s="52">
        <v>495</v>
      </c>
      <c r="CZ437" s="52">
        <v>322</v>
      </c>
      <c r="DA437" s="52">
        <v>460</v>
      </c>
      <c r="DB437" s="52">
        <v>379</v>
      </c>
      <c r="DC437" s="52">
        <v>445</v>
      </c>
      <c r="DD437" s="52">
        <v>405</v>
      </c>
      <c r="DE437" s="52">
        <v>395</v>
      </c>
      <c r="DF437" s="52">
        <v>427</v>
      </c>
      <c r="DG437" s="52">
        <v>449</v>
      </c>
      <c r="DH437" s="52">
        <v>495</v>
      </c>
      <c r="DI437" s="52">
        <v>498</v>
      </c>
      <c r="DJ437" s="52">
        <v>459</v>
      </c>
      <c r="DK437" s="52">
        <v>500</v>
      </c>
      <c r="DL437" s="52">
        <v>504</v>
      </c>
      <c r="DM437" s="52">
        <v>534</v>
      </c>
      <c r="DN437" s="52">
        <v>566</v>
      </c>
      <c r="DO437" s="52">
        <v>562</v>
      </c>
      <c r="DP437" s="52">
        <v>552</v>
      </c>
      <c r="DQ437" s="52">
        <v>551</v>
      </c>
      <c r="DR437" s="52">
        <v>506</v>
      </c>
      <c r="DS437" s="52">
        <v>355</v>
      </c>
      <c r="DT437" s="52">
        <v>350</v>
      </c>
      <c r="DU437" s="52">
        <v>341</v>
      </c>
      <c r="DV437" s="52">
        <v>405</v>
      </c>
      <c r="DW437" s="52">
        <v>445</v>
      </c>
      <c r="DX437" s="52">
        <v>444</v>
      </c>
      <c r="DY437" s="52">
        <v>412</v>
      </c>
      <c r="DZ437" s="52">
        <v>456</v>
      </c>
      <c r="EA437" s="52">
        <v>400</v>
      </c>
      <c r="EB437" s="52">
        <v>429</v>
      </c>
      <c r="EC437" s="52">
        <v>452</v>
      </c>
      <c r="ED437" s="52">
        <v>407</v>
      </c>
      <c r="EE437" s="52">
        <v>424</v>
      </c>
      <c r="EF437" s="52">
        <v>472</v>
      </c>
      <c r="EG437" s="52">
        <v>447</v>
      </c>
      <c r="EH437" s="52">
        <v>438</v>
      </c>
      <c r="EI437" s="52">
        <v>527</v>
      </c>
      <c r="EJ437" s="52">
        <v>493</v>
      </c>
      <c r="EK437" s="52">
        <v>577</v>
      </c>
      <c r="EL437" s="52">
        <v>538</v>
      </c>
      <c r="EM437" s="52">
        <v>576</v>
      </c>
      <c r="EN437" s="52">
        <v>563</v>
      </c>
      <c r="EO437" s="52">
        <v>528</v>
      </c>
      <c r="EP437" s="52">
        <v>511</v>
      </c>
      <c r="EQ437" s="52">
        <v>562</v>
      </c>
      <c r="ER437" s="52">
        <v>606</v>
      </c>
      <c r="ES437" s="52">
        <v>591</v>
      </c>
      <c r="ET437" s="52">
        <v>667</v>
      </c>
      <c r="EU437" s="52">
        <v>626</v>
      </c>
      <c r="EV437" s="52">
        <v>752</v>
      </c>
      <c r="EW437" s="52">
        <v>828</v>
      </c>
      <c r="EX437" s="52">
        <v>814</v>
      </c>
      <c r="EY437" s="52">
        <v>826</v>
      </c>
      <c r="EZ437" s="52">
        <v>792</v>
      </c>
      <c r="FA437" s="52">
        <v>903</v>
      </c>
      <c r="FB437" s="52">
        <v>856</v>
      </c>
      <c r="FC437" s="52">
        <v>876</v>
      </c>
      <c r="FD437" s="52">
        <v>939</v>
      </c>
      <c r="FE437" s="52">
        <v>928</v>
      </c>
      <c r="FF437" s="52">
        <v>932</v>
      </c>
      <c r="FG437" s="52">
        <v>846</v>
      </c>
      <c r="FH437" s="52">
        <v>845</v>
      </c>
      <c r="FI437" s="52">
        <v>903</v>
      </c>
      <c r="FJ437" s="52">
        <v>827</v>
      </c>
      <c r="FK437" s="52">
        <v>829</v>
      </c>
      <c r="FL437" s="52">
        <v>784</v>
      </c>
      <c r="FM437" s="52">
        <v>758</v>
      </c>
      <c r="FN437" s="52">
        <v>770</v>
      </c>
      <c r="FO437" s="52">
        <v>764</v>
      </c>
      <c r="FP437" s="52">
        <v>730</v>
      </c>
      <c r="FQ437" s="52">
        <v>730</v>
      </c>
      <c r="FR437" s="52">
        <v>865</v>
      </c>
      <c r="FS437" s="52">
        <v>816</v>
      </c>
      <c r="FT437" s="52">
        <v>864</v>
      </c>
      <c r="FU437" s="52">
        <v>937</v>
      </c>
      <c r="FV437" s="52">
        <v>734</v>
      </c>
      <c r="FW437" s="52">
        <v>638</v>
      </c>
      <c r="FX437" s="52">
        <v>745</v>
      </c>
      <c r="FY437" s="52">
        <v>639</v>
      </c>
      <c r="FZ437" s="52">
        <v>556</v>
      </c>
      <c r="GA437" s="52">
        <v>448</v>
      </c>
      <c r="GB437" s="52">
        <v>505</v>
      </c>
      <c r="GC437" s="52">
        <v>510</v>
      </c>
      <c r="GD437" s="52">
        <v>485</v>
      </c>
      <c r="GE437" s="52">
        <v>428</v>
      </c>
      <c r="GF437" s="52">
        <v>384</v>
      </c>
      <c r="GG437" s="52">
        <v>330</v>
      </c>
      <c r="GH437" s="52">
        <v>336</v>
      </c>
      <c r="GI437" s="52">
        <v>314</v>
      </c>
      <c r="GJ437" s="52">
        <v>270</v>
      </c>
      <c r="GK437" s="52">
        <v>308</v>
      </c>
      <c r="GL437" s="53">
        <v>1074</v>
      </c>
    </row>
    <row r="438" spans="1:194" s="1" customFormat="1" hidden="1" x14ac:dyDescent="0.25">
      <c r="A438" s="31" t="s">
        <v>247</v>
      </c>
      <c r="B438" s="1" t="s">
        <v>669</v>
      </c>
      <c r="C438" s="30" t="str">
        <f t="shared" si="124"/>
        <v>LA England - South Norfolk</v>
      </c>
      <c r="D438" s="51">
        <f t="shared" si="115"/>
        <v>54756</v>
      </c>
      <c r="E438" s="51">
        <f t="shared" si="116"/>
        <v>59293</v>
      </c>
      <c r="F438" s="52">
        <f t="shared" si="117"/>
        <v>143066</v>
      </c>
      <c r="G438" s="52">
        <f t="shared" si="118"/>
        <v>69698</v>
      </c>
      <c r="H438" s="53">
        <f t="shared" si="119"/>
        <v>73368</v>
      </c>
      <c r="I438" s="53">
        <f t="shared" si="120"/>
        <v>54756</v>
      </c>
      <c r="J438" s="53">
        <f t="shared" si="121"/>
        <v>59293</v>
      </c>
      <c r="K438" s="50">
        <f t="shared" si="122"/>
        <v>14942</v>
      </c>
      <c r="L438" s="51">
        <f t="shared" si="123"/>
        <v>14075</v>
      </c>
      <c r="M438" s="52">
        <v>616</v>
      </c>
      <c r="N438" s="52">
        <v>727</v>
      </c>
      <c r="O438" s="52">
        <v>722</v>
      </c>
      <c r="P438" s="52">
        <v>818</v>
      </c>
      <c r="Q438" s="52">
        <v>833</v>
      </c>
      <c r="R438" s="52">
        <v>817</v>
      </c>
      <c r="S438" s="52">
        <v>760</v>
      </c>
      <c r="T438" s="52">
        <v>831</v>
      </c>
      <c r="U438" s="52">
        <v>849</v>
      </c>
      <c r="V438" s="52">
        <v>917</v>
      </c>
      <c r="W438" s="52">
        <v>909</v>
      </c>
      <c r="X438" s="52">
        <v>927</v>
      </c>
      <c r="Y438" s="52">
        <v>881</v>
      </c>
      <c r="Z438" s="52">
        <v>903</v>
      </c>
      <c r="AA438" s="52">
        <v>926</v>
      </c>
      <c r="AB438" s="52">
        <v>850</v>
      </c>
      <c r="AC438" s="52">
        <v>865</v>
      </c>
      <c r="AD438" s="52">
        <v>791</v>
      </c>
      <c r="AE438" s="52">
        <v>728</v>
      </c>
      <c r="AF438" s="52">
        <v>592</v>
      </c>
      <c r="AG438" s="52">
        <v>596</v>
      </c>
      <c r="AH438" s="52">
        <v>516</v>
      </c>
      <c r="AI438" s="52">
        <v>575</v>
      </c>
      <c r="AJ438" s="52">
        <v>743</v>
      </c>
      <c r="AK438" s="52">
        <v>653</v>
      </c>
      <c r="AL438" s="52">
        <v>714</v>
      </c>
      <c r="AM438" s="52">
        <v>701</v>
      </c>
      <c r="AN438" s="52">
        <v>686</v>
      </c>
      <c r="AO438" s="52">
        <v>675</v>
      </c>
      <c r="AP438" s="52">
        <v>645</v>
      </c>
      <c r="AQ438" s="52">
        <v>692</v>
      </c>
      <c r="AR438" s="52">
        <v>706</v>
      </c>
      <c r="AS438" s="52">
        <v>712</v>
      </c>
      <c r="AT438" s="52">
        <v>671</v>
      </c>
      <c r="AU438" s="52">
        <v>720</v>
      </c>
      <c r="AV438" s="52">
        <v>762</v>
      </c>
      <c r="AW438" s="52">
        <v>811</v>
      </c>
      <c r="AX438" s="52">
        <v>759</v>
      </c>
      <c r="AY438" s="52">
        <v>830</v>
      </c>
      <c r="AZ438" s="52">
        <v>864</v>
      </c>
      <c r="BA438" s="52">
        <v>837</v>
      </c>
      <c r="BB438" s="52">
        <v>890</v>
      </c>
      <c r="BC438" s="52">
        <v>831</v>
      </c>
      <c r="BD438" s="52">
        <v>768</v>
      </c>
      <c r="BE438" s="52">
        <v>889</v>
      </c>
      <c r="BF438" s="52">
        <v>824</v>
      </c>
      <c r="BG438" s="52">
        <v>846</v>
      </c>
      <c r="BH438" s="52">
        <v>952</v>
      </c>
      <c r="BI438" s="52">
        <v>976</v>
      </c>
      <c r="BJ438" s="52">
        <v>1010</v>
      </c>
      <c r="BK438" s="52">
        <v>1063</v>
      </c>
      <c r="BL438" s="52">
        <v>997</v>
      </c>
      <c r="BM438" s="52">
        <v>1021</v>
      </c>
      <c r="BN438" s="52">
        <v>990</v>
      </c>
      <c r="BO438" s="52">
        <v>1064</v>
      </c>
      <c r="BP438" s="52">
        <v>1007</v>
      </c>
      <c r="BQ438" s="52">
        <v>1045</v>
      </c>
      <c r="BR438" s="52">
        <v>990</v>
      </c>
      <c r="BS438" s="52">
        <v>933</v>
      </c>
      <c r="BT438" s="52">
        <v>976</v>
      </c>
      <c r="BU438" s="52">
        <v>938</v>
      </c>
      <c r="BV438" s="52">
        <v>914</v>
      </c>
      <c r="BW438" s="52">
        <v>878</v>
      </c>
      <c r="BX438" s="52">
        <v>849</v>
      </c>
      <c r="BY438" s="52">
        <v>831</v>
      </c>
      <c r="BZ438" s="52">
        <v>786</v>
      </c>
      <c r="CA438" s="52">
        <v>881</v>
      </c>
      <c r="CB438" s="52">
        <v>846</v>
      </c>
      <c r="CC438" s="52">
        <v>751</v>
      </c>
      <c r="CD438" s="52">
        <v>845</v>
      </c>
      <c r="CE438" s="52">
        <v>849</v>
      </c>
      <c r="CF438" s="52">
        <v>890</v>
      </c>
      <c r="CG438" s="52">
        <v>965</v>
      </c>
      <c r="CH438" s="52">
        <v>1063</v>
      </c>
      <c r="CI438" s="52">
        <v>816</v>
      </c>
      <c r="CJ438" s="52">
        <v>770</v>
      </c>
      <c r="CK438" s="52">
        <v>755</v>
      </c>
      <c r="CL438" s="52">
        <v>711</v>
      </c>
      <c r="CM438" s="52">
        <v>597</v>
      </c>
      <c r="CN438" s="52">
        <v>493</v>
      </c>
      <c r="CO438" s="52">
        <v>510</v>
      </c>
      <c r="CP438" s="52">
        <v>537</v>
      </c>
      <c r="CQ438" s="52">
        <v>432</v>
      </c>
      <c r="CR438" s="52">
        <v>445</v>
      </c>
      <c r="CS438" s="52">
        <v>363</v>
      </c>
      <c r="CT438" s="52">
        <v>308</v>
      </c>
      <c r="CU438" s="52">
        <v>283</v>
      </c>
      <c r="CV438" s="52">
        <v>234</v>
      </c>
      <c r="CW438" s="52">
        <v>229</v>
      </c>
      <c r="CX438" s="52">
        <v>162</v>
      </c>
      <c r="CY438" s="52">
        <v>565</v>
      </c>
      <c r="CZ438" s="52">
        <v>579</v>
      </c>
      <c r="DA438" s="52">
        <v>622</v>
      </c>
      <c r="DB438" s="52">
        <v>696</v>
      </c>
      <c r="DC438" s="52">
        <v>716</v>
      </c>
      <c r="DD438" s="52">
        <v>789</v>
      </c>
      <c r="DE438" s="52">
        <v>779</v>
      </c>
      <c r="DF438" s="52">
        <v>816</v>
      </c>
      <c r="DG438" s="52">
        <v>895</v>
      </c>
      <c r="DH438" s="52">
        <v>828</v>
      </c>
      <c r="DI438" s="52">
        <v>846</v>
      </c>
      <c r="DJ438" s="52">
        <v>888</v>
      </c>
      <c r="DK438" s="52">
        <v>862</v>
      </c>
      <c r="DL438" s="52">
        <v>896</v>
      </c>
      <c r="DM438" s="52">
        <v>820</v>
      </c>
      <c r="DN438" s="52">
        <v>808</v>
      </c>
      <c r="DO438" s="52">
        <v>740</v>
      </c>
      <c r="DP438" s="52">
        <v>759</v>
      </c>
      <c r="DQ438" s="52">
        <v>736</v>
      </c>
      <c r="DR438" s="52">
        <v>657</v>
      </c>
      <c r="DS438" s="52">
        <v>538</v>
      </c>
      <c r="DT438" s="52">
        <v>478</v>
      </c>
      <c r="DU438" s="52">
        <v>543</v>
      </c>
      <c r="DV438" s="52">
        <v>552</v>
      </c>
      <c r="DW438" s="52">
        <v>686</v>
      </c>
      <c r="DX438" s="52">
        <v>708</v>
      </c>
      <c r="DY438" s="52">
        <v>734</v>
      </c>
      <c r="DZ438" s="52">
        <v>696</v>
      </c>
      <c r="EA438" s="52">
        <v>701</v>
      </c>
      <c r="EB438" s="52">
        <v>755</v>
      </c>
      <c r="EC438" s="52">
        <v>741</v>
      </c>
      <c r="ED438" s="52">
        <v>786</v>
      </c>
      <c r="EE438" s="52">
        <v>812</v>
      </c>
      <c r="EF438" s="52">
        <v>810</v>
      </c>
      <c r="EG438" s="52">
        <v>851</v>
      </c>
      <c r="EH438" s="52">
        <v>877</v>
      </c>
      <c r="EI438" s="52">
        <v>804</v>
      </c>
      <c r="EJ438" s="52">
        <v>873</v>
      </c>
      <c r="EK438" s="52">
        <v>889</v>
      </c>
      <c r="EL438" s="52">
        <v>911</v>
      </c>
      <c r="EM438" s="52">
        <v>956</v>
      </c>
      <c r="EN438" s="52">
        <v>940</v>
      </c>
      <c r="EO438" s="52">
        <v>840</v>
      </c>
      <c r="EP438" s="52">
        <v>822</v>
      </c>
      <c r="EQ438" s="52">
        <v>840</v>
      </c>
      <c r="ER438" s="52">
        <v>898</v>
      </c>
      <c r="ES438" s="52">
        <v>937</v>
      </c>
      <c r="ET438" s="52">
        <v>1022</v>
      </c>
      <c r="EU438" s="52">
        <v>922</v>
      </c>
      <c r="EV438" s="52">
        <v>1050</v>
      </c>
      <c r="EW438" s="52">
        <v>1054</v>
      </c>
      <c r="EX438" s="52">
        <v>1063</v>
      </c>
      <c r="EY438" s="52">
        <v>1025</v>
      </c>
      <c r="EZ438" s="52">
        <v>1042</v>
      </c>
      <c r="FA438" s="52">
        <v>1063</v>
      </c>
      <c r="FB438" s="52">
        <v>1082</v>
      </c>
      <c r="FC438" s="52">
        <v>1122</v>
      </c>
      <c r="FD438" s="52">
        <v>1068</v>
      </c>
      <c r="FE438" s="52">
        <v>1022</v>
      </c>
      <c r="FF438" s="52">
        <v>1040</v>
      </c>
      <c r="FG438" s="52">
        <v>1053</v>
      </c>
      <c r="FH438" s="52">
        <v>957</v>
      </c>
      <c r="FI438" s="52">
        <v>992</v>
      </c>
      <c r="FJ438" s="52">
        <v>928</v>
      </c>
      <c r="FK438" s="52">
        <v>976</v>
      </c>
      <c r="FL438" s="52">
        <v>854</v>
      </c>
      <c r="FM438" s="52">
        <v>921</v>
      </c>
      <c r="FN438" s="52">
        <v>828</v>
      </c>
      <c r="FO438" s="52">
        <v>914</v>
      </c>
      <c r="FP438" s="52">
        <v>898</v>
      </c>
      <c r="FQ438" s="52">
        <v>845</v>
      </c>
      <c r="FR438" s="52">
        <v>909</v>
      </c>
      <c r="FS438" s="52">
        <v>889</v>
      </c>
      <c r="FT438" s="52">
        <v>1020</v>
      </c>
      <c r="FU438" s="52">
        <v>1194</v>
      </c>
      <c r="FV438" s="52">
        <v>832</v>
      </c>
      <c r="FW438" s="52">
        <v>848</v>
      </c>
      <c r="FX438" s="52">
        <v>851</v>
      </c>
      <c r="FY438" s="52">
        <v>724</v>
      </c>
      <c r="FZ438" s="52">
        <v>623</v>
      </c>
      <c r="GA438" s="52">
        <v>559</v>
      </c>
      <c r="GB438" s="52">
        <v>520</v>
      </c>
      <c r="GC438" s="52">
        <v>538</v>
      </c>
      <c r="GD438" s="52">
        <v>510</v>
      </c>
      <c r="GE438" s="52">
        <v>503</v>
      </c>
      <c r="GF438" s="52">
        <v>466</v>
      </c>
      <c r="GG438" s="52">
        <v>422</v>
      </c>
      <c r="GH438" s="52">
        <v>403</v>
      </c>
      <c r="GI438" s="52">
        <v>346</v>
      </c>
      <c r="GJ438" s="52">
        <v>329</v>
      </c>
      <c r="GK438" s="52">
        <v>259</v>
      </c>
      <c r="GL438" s="53">
        <v>1172</v>
      </c>
    </row>
    <row r="439" spans="1:194" s="1" customFormat="1" hidden="1" x14ac:dyDescent="0.25">
      <c r="A439" s="31" t="s">
        <v>247</v>
      </c>
      <c r="B439" s="1" t="s">
        <v>670</v>
      </c>
      <c r="C439" s="30" t="str">
        <f t="shared" si="124"/>
        <v>LA England - South Northamptonshire</v>
      </c>
      <c r="D439" s="51">
        <f t="shared" si="115"/>
        <v>36614</v>
      </c>
      <c r="E439" s="51">
        <f t="shared" si="116"/>
        <v>38568</v>
      </c>
      <c r="F439" s="52">
        <f t="shared" si="117"/>
        <v>95492</v>
      </c>
      <c r="G439" s="52">
        <f t="shared" si="118"/>
        <v>47041</v>
      </c>
      <c r="H439" s="53">
        <f t="shared" si="119"/>
        <v>48451</v>
      </c>
      <c r="I439" s="53">
        <f t="shared" si="120"/>
        <v>36614</v>
      </c>
      <c r="J439" s="53">
        <f t="shared" si="121"/>
        <v>38568</v>
      </c>
      <c r="K439" s="50">
        <f t="shared" si="122"/>
        <v>10427</v>
      </c>
      <c r="L439" s="51">
        <f t="shared" si="123"/>
        <v>9883</v>
      </c>
      <c r="M439" s="52">
        <v>435</v>
      </c>
      <c r="N439" s="52">
        <v>503</v>
      </c>
      <c r="O439" s="52">
        <v>533</v>
      </c>
      <c r="P439" s="52">
        <v>495</v>
      </c>
      <c r="Q439" s="52">
        <v>572</v>
      </c>
      <c r="R439" s="52">
        <v>593</v>
      </c>
      <c r="S439" s="52">
        <v>619</v>
      </c>
      <c r="T439" s="52">
        <v>575</v>
      </c>
      <c r="U439" s="52">
        <v>643</v>
      </c>
      <c r="V439" s="52">
        <v>659</v>
      </c>
      <c r="W439" s="52">
        <v>625</v>
      </c>
      <c r="X439" s="52">
        <v>603</v>
      </c>
      <c r="Y439" s="52">
        <v>655</v>
      </c>
      <c r="Z439" s="52">
        <v>631</v>
      </c>
      <c r="AA439" s="52">
        <v>548</v>
      </c>
      <c r="AB439" s="52">
        <v>579</v>
      </c>
      <c r="AC439" s="52">
        <v>597</v>
      </c>
      <c r="AD439" s="52">
        <v>562</v>
      </c>
      <c r="AE439" s="52">
        <v>529</v>
      </c>
      <c r="AF439" s="52">
        <v>371</v>
      </c>
      <c r="AG439" s="52">
        <v>345</v>
      </c>
      <c r="AH439" s="52">
        <v>365</v>
      </c>
      <c r="AI439" s="52">
        <v>410</v>
      </c>
      <c r="AJ439" s="52">
        <v>534</v>
      </c>
      <c r="AK439" s="52">
        <v>478</v>
      </c>
      <c r="AL439" s="52">
        <v>491</v>
      </c>
      <c r="AM439" s="52">
        <v>436</v>
      </c>
      <c r="AN439" s="52">
        <v>485</v>
      </c>
      <c r="AO439" s="52">
        <v>495</v>
      </c>
      <c r="AP439" s="52">
        <v>563</v>
      </c>
      <c r="AQ439" s="52">
        <v>536</v>
      </c>
      <c r="AR439" s="52">
        <v>477</v>
      </c>
      <c r="AS439" s="52">
        <v>548</v>
      </c>
      <c r="AT439" s="52">
        <v>523</v>
      </c>
      <c r="AU439" s="52">
        <v>474</v>
      </c>
      <c r="AV439" s="52">
        <v>405</v>
      </c>
      <c r="AW439" s="52">
        <v>534</v>
      </c>
      <c r="AX439" s="52">
        <v>489</v>
      </c>
      <c r="AY439" s="52">
        <v>552</v>
      </c>
      <c r="AZ439" s="52">
        <v>606</v>
      </c>
      <c r="BA439" s="52">
        <v>556</v>
      </c>
      <c r="BB439" s="52">
        <v>541</v>
      </c>
      <c r="BC439" s="52">
        <v>528</v>
      </c>
      <c r="BD439" s="52">
        <v>545</v>
      </c>
      <c r="BE439" s="52">
        <v>551</v>
      </c>
      <c r="BF439" s="52">
        <v>610</v>
      </c>
      <c r="BG439" s="52">
        <v>690</v>
      </c>
      <c r="BH439" s="52">
        <v>655</v>
      </c>
      <c r="BI439" s="52">
        <v>714</v>
      </c>
      <c r="BJ439" s="52">
        <v>763</v>
      </c>
      <c r="BK439" s="52">
        <v>724</v>
      </c>
      <c r="BL439" s="52">
        <v>730</v>
      </c>
      <c r="BM439" s="52">
        <v>749</v>
      </c>
      <c r="BN439" s="52">
        <v>772</v>
      </c>
      <c r="BO439" s="52">
        <v>760</v>
      </c>
      <c r="BP439" s="52">
        <v>787</v>
      </c>
      <c r="BQ439" s="52">
        <v>754</v>
      </c>
      <c r="BR439" s="52">
        <v>717</v>
      </c>
      <c r="BS439" s="52">
        <v>693</v>
      </c>
      <c r="BT439" s="52">
        <v>668</v>
      </c>
      <c r="BU439" s="52">
        <v>668</v>
      </c>
      <c r="BV439" s="52">
        <v>611</v>
      </c>
      <c r="BW439" s="52">
        <v>577</v>
      </c>
      <c r="BX439" s="52">
        <v>629</v>
      </c>
      <c r="BY439" s="52">
        <v>569</v>
      </c>
      <c r="BZ439" s="52">
        <v>550</v>
      </c>
      <c r="CA439" s="52">
        <v>540</v>
      </c>
      <c r="CB439" s="52">
        <v>495</v>
      </c>
      <c r="CC439" s="52">
        <v>528</v>
      </c>
      <c r="CD439" s="52">
        <v>469</v>
      </c>
      <c r="CE439" s="52">
        <v>492</v>
      </c>
      <c r="CF439" s="52">
        <v>589</v>
      </c>
      <c r="CG439" s="52">
        <v>599</v>
      </c>
      <c r="CH439" s="52">
        <v>630</v>
      </c>
      <c r="CI439" s="52">
        <v>522</v>
      </c>
      <c r="CJ439" s="52">
        <v>448</v>
      </c>
      <c r="CK439" s="52">
        <v>453</v>
      </c>
      <c r="CL439" s="52">
        <v>373</v>
      </c>
      <c r="CM439" s="52">
        <v>347</v>
      </c>
      <c r="CN439" s="52">
        <v>281</v>
      </c>
      <c r="CO439" s="52">
        <v>254</v>
      </c>
      <c r="CP439" s="52">
        <v>259</v>
      </c>
      <c r="CQ439" s="52">
        <v>238</v>
      </c>
      <c r="CR439" s="52">
        <v>203</v>
      </c>
      <c r="CS439" s="52">
        <v>197</v>
      </c>
      <c r="CT439" s="52">
        <v>165</v>
      </c>
      <c r="CU439" s="52">
        <v>140</v>
      </c>
      <c r="CV439" s="52">
        <v>119</v>
      </c>
      <c r="CW439" s="52">
        <v>117</v>
      </c>
      <c r="CX439" s="52">
        <v>107</v>
      </c>
      <c r="CY439" s="52">
        <v>292</v>
      </c>
      <c r="CZ439" s="52">
        <v>446</v>
      </c>
      <c r="DA439" s="52">
        <v>417</v>
      </c>
      <c r="DB439" s="52">
        <v>467</v>
      </c>
      <c r="DC439" s="52">
        <v>551</v>
      </c>
      <c r="DD439" s="52">
        <v>528</v>
      </c>
      <c r="DE439" s="52">
        <v>574</v>
      </c>
      <c r="DF439" s="52">
        <v>552</v>
      </c>
      <c r="DG439" s="52">
        <v>606</v>
      </c>
      <c r="DH439" s="52">
        <v>622</v>
      </c>
      <c r="DI439" s="52">
        <v>543</v>
      </c>
      <c r="DJ439" s="52">
        <v>561</v>
      </c>
      <c r="DK439" s="52">
        <v>616</v>
      </c>
      <c r="DL439" s="52">
        <v>673</v>
      </c>
      <c r="DM439" s="52">
        <v>565</v>
      </c>
      <c r="DN439" s="52">
        <v>562</v>
      </c>
      <c r="DO439" s="52">
        <v>522</v>
      </c>
      <c r="DP439" s="52">
        <v>567</v>
      </c>
      <c r="DQ439" s="52">
        <v>511</v>
      </c>
      <c r="DR439" s="52">
        <v>536</v>
      </c>
      <c r="DS439" s="52">
        <v>296</v>
      </c>
      <c r="DT439" s="52">
        <v>264</v>
      </c>
      <c r="DU439" s="52">
        <v>294</v>
      </c>
      <c r="DV439" s="52">
        <v>384</v>
      </c>
      <c r="DW439" s="52">
        <v>447</v>
      </c>
      <c r="DX439" s="52">
        <v>399</v>
      </c>
      <c r="DY439" s="52">
        <v>374</v>
      </c>
      <c r="DZ439" s="52">
        <v>465</v>
      </c>
      <c r="EA439" s="52">
        <v>446</v>
      </c>
      <c r="EB439" s="52">
        <v>507</v>
      </c>
      <c r="EC439" s="52">
        <v>516</v>
      </c>
      <c r="ED439" s="52">
        <v>558</v>
      </c>
      <c r="EE439" s="52">
        <v>607</v>
      </c>
      <c r="EF439" s="52">
        <v>556</v>
      </c>
      <c r="EG439" s="52">
        <v>565</v>
      </c>
      <c r="EH439" s="52">
        <v>601</v>
      </c>
      <c r="EI439" s="52">
        <v>536</v>
      </c>
      <c r="EJ439" s="52">
        <v>574</v>
      </c>
      <c r="EK439" s="52">
        <v>552</v>
      </c>
      <c r="EL439" s="52">
        <v>610</v>
      </c>
      <c r="EM439" s="52">
        <v>664</v>
      </c>
      <c r="EN439" s="52">
        <v>687</v>
      </c>
      <c r="EO439" s="52">
        <v>604</v>
      </c>
      <c r="EP439" s="52">
        <v>643</v>
      </c>
      <c r="EQ439" s="52">
        <v>608</v>
      </c>
      <c r="ER439" s="52">
        <v>682</v>
      </c>
      <c r="ES439" s="52">
        <v>662</v>
      </c>
      <c r="ET439" s="52">
        <v>642</v>
      </c>
      <c r="EU439" s="52">
        <v>757</v>
      </c>
      <c r="EV439" s="52">
        <v>777</v>
      </c>
      <c r="EW439" s="52">
        <v>783</v>
      </c>
      <c r="EX439" s="52">
        <v>759</v>
      </c>
      <c r="EY439" s="52">
        <v>855</v>
      </c>
      <c r="EZ439" s="52">
        <v>795</v>
      </c>
      <c r="FA439" s="52">
        <v>797</v>
      </c>
      <c r="FB439" s="52">
        <v>742</v>
      </c>
      <c r="FC439" s="52">
        <v>745</v>
      </c>
      <c r="FD439" s="52">
        <v>835</v>
      </c>
      <c r="FE439" s="52">
        <v>749</v>
      </c>
      <c r="FF439" s="52">
        <v>728</v>
      </c>
      <c r="FG439" s="52">
        <v>746</v>
      </c>
      <c r="FH439" s="52">
        <v>655</v>
      </c>
      <c r="FI439" s="52">
        <v>634</v>
      </c>
      <c r="FJ439" s="52">
        <v>623</v>
      </c>
      <c r="FK439" s="52">
        <v>539</v>
      </c>
      <c r="FL439" s="52">
        <v>574</v>
      </c>
      <c r="FM439" s="52">
        <v>508</v>
      </c>
      <c r="FN439" s="52">
        <v>524</v>
      </c>
      <c r="FO439" s="52">
        <v>535</v>
      </c>
      <c r="FP439" s="52">
        <v>512</v>
      </c>
      <c r="FQ439" s="52">
        <v>551</v>
      </c>
      <c r="FR439" s="52">
        <v>543</v>
      </c>
      <c r="FS439" s="52">
        <v>625</v>
      </c>
      <c r="FT439" s="52">
        <v>659</v>
      </c>
      <c r="FU439" s="52">
        <v>766</v>
      </c>
      <c r="FV439" s="52">
        <v>464</v>
      </c>
      <c r="FW439" s="52">
        <v>424</v>
      </c>
      <c r="FX439" s="52">
        <v>490</v>
      </c>
      <c r="FY439" s="52">
        <v>386</v>
      </c>
      <c r="FZ439" s="52">
        <v>328</v>
      </c>
      <c r="GA439" s="52">
        <v>298</v>
      </c>
      <c r="GB439" s="52">
        <v>276</v>
      </c>
      <c r="GC439" s="52">
        <v>284</v>
      </c>
      <c r="GD439" s="52">
        <v>264</v>
      </c>
      <c r="GE439" s="52">
        <v>226</v>
      </c>
      <c r="GF439" s="52">
        <v>197</v>
      </c>
      <c r="GG439" s="52">
        <v>196</v>
      </c>
      <c r="GH439" s="52">
        <v>198</v>
      </c>
      <c r="GI439" s="52">
        <v>135</v>
      </c>
      <c r="GJ439" s="52">
        <v>150</v>
      </c>
      <c r="GK439" s="52">
        <v>105</v>
      </c>
      <c r="GL439" s="53">
        <v>552</v>
      </c>
    </row>
    <row r="440" spans="1:194" s="1" customFormat="1" hidden="1" x14ac:dyDescent="0.25">
      <c r="A440" s="31" t="s">
        <v>247</v>
      </c>
      <c r="B440" s="1" t="s">
        <v>671</v>
      </c>
      <c r="C440" s="30" t="str">
        <f t="shared" si="124"/>
        <v>LA England - South Oxfordshire</v>
      </c>
      <c r="D440" s="51">
        <f t="shared" si="115"/>
        <v>54970</v>
      </c>
      <c r="E440" s="51">
        <f t="shared" si="116"/>
        <v>57907</v>
      </c>
      <c r="F440" s="52">
        <f t="shared" si="117"/>
        <v>143782</v>
      </c>
      <c r="G440" s="52">
        <f t="shared" si="118"/>
        <v>70843</v>
      </c>
      <c r="H440" s="53">
        <f t="shared" si="119"/>
        <v>72939</v>
      </c>
      <c r="I440" s="53">
        <f t="shared" si="120"/>
        <v>54970</v>
      </c>
      <c r="J440" s="53">
        <f t="shared" si="121"/>
        <v>57907</v>
      </c>
      <c r="K440" s="50">
        <f t="shared" si="122"/>
        <v>15873</v>
      </c>
      <c r="L440" s="51">
        <f t="shared" si="123"/>
        <v>15032</v>
      </c>
      <c r="M440" s="52">
        <v>750</v>
      </c>
      <c r="N440" s="52">
        <v>790</v>
      </c>
      <c r="O440" s="52">
        <v>854</v>
      </c>
      <c r="P440" s="52">
        <v>865</v>
      </c>
      <c r="Q440" s="52">
        <v>909</v>
      </c>
      <c r="R440" s="52">
        <v>893</v>
      </c>
      <c r="S440" s="52">
        <v>891</v>
      </c>
      <c r="T440" s="52">
        <v>869</v>
      </c>
      <c r="U440" s="52">
        <v>970</v>
      </c>
      <c r="V440" s="52">
        <v>1017</v>
      </c>
      <c r="W440" s="52">
        <v>985</v>
      </c>
      <c r="X440" s="52">
        <v>881</v>
      </c>
      <c r="Y440" s="52">
        <v>938</v>
      </c>
      <c r="Z440" s="52">
        <v>894</v>
      </c>
      <c r="AA440" s="52">
        <v>939</v>
      </c>
      <c r="AB440" s="52">
        <v>822</v>
      </c>
      <c r="AC440" s="52">
        <v>829</v>
      </c>
      <c r="AD440" s="52">
        <v>777</v>
      </c>
      <c r="AE440" s="52">
        <v>755</v>
      </c>
      <c r="AF440" s="52">
        <v>578</v>
      </c>
      <c r="AG440" s="52">
        <v>516</v>
      </c>
      <c r="AH440" s="52">
        <v>536</v>
      </c>
      <c r="AI440" s="52">
        <v>654</v>
      </c>
      <c r="AJ440" s="52">
        <v>734</v>
      </c>
      <c r="AK440" s="52">
        <v>876</v>
      </c>
      <c r="AL440" s="52">
        <v>777</v>
      </c>
      <c r="AM440" s="52">
        <v>758</v>
      </c>
      <c r="AN440" s="52">
        <v>689</v>
      </c>
      <c r="AO440" s="52">
        <v>765</v>
      </c>
      <c r="AP440" s="52">
        <v>781</v>
      </c>
      <c r="AQ440" s="52">
        <v>860</v>
      </c>
      <c r="AR440" s="52">
        <v>844</v>
      </c>
      <c r="AS440" s="52">
        <v>903</v>
      </c>
      <c r="AT440" s="52">
        <v>836</v>
      </c>
      <c r="AU440" s="52">
        <v>813</v>
      </c>
      <c r="AV440" s="52">
        <v>858</v>
      </c>
      <c r="AW440" s="52">
        <v>846</v>
      </c>
      <c r="AX440" s="52">
        <v>908</v>
      </c>
      <c r="AY440" s="52">
        <v>811</v>
      </c>
      <c r="AZ440" s="52">
        <v>846</v>
      </c>
      <c r="BA440" s="52">
        <v>931</v>
      </c>
      <c r="BB440" s="52">
        <v>960</v>
      </c>
      <c r="BC440" s="52">
        <v>858</v>
      </c>
      <c r="BD440" s="52">
        <v>804</v>
      </c>
      <c r="BE440" s="52">
        <v>912</v>
      </c>
      <c r="BF440" s="52">
        <v>878</v>
      </c>
      <c r="BG440" s="52">
        <v>981</v>
      </c>
      <c r="BH440" s="52">
        <v>1002</v>
      </c>
      <c r="BI440" s="52">
        <v>1015</v>
      </c>
      <c r="BJ440" s="52">
        <v>1113</v>
      </c>
      <c r="BK440" s="52">
        <v>967</v>
      </c>
      <c r="BL440" s="52">
        <v>1091</v>
      </c>
      <c r="BM440" s="52">
        <v>1085</v>
      </c>
      <c r="BN440" s="52">
        <v>1082</v>
      </c>
      <c r="BO440" s="52">
        <v>1056</v>
      </c>
      <c r="BP440" s="52">
        <v>1104</v>
      </c>
      <c r="BQ440" s="52">
        <v>1033</v>
      </c>
      <c r="BR440" s="52">
        <v>1037</v>
      </c>
      <c r="BS440" s="52">
        <v>958</v>
      </c>
      <c r="BT440" s="52">
        <v>1042</v>
      </c>
      <c r="BU440" s="52">
        <v>968</v>
      </c>
      <c r="BV440" s="52">
        <v>872</v>
      </c>
      <c r="BW440" s="52">
        <v>846</v>
      </c>
      <c r="BX440" s="52">
        <v>769</v>
      </c>
      <c r="BY440" s="52">
        <v>741</v>
      </c>
      <c r="BZ440" s="52">
        <v>780</v>
      </c>
      <c r="CA440" s="52">
        <v>718</v>
      </c>
      <c r="CB440" s="52">
        <v>725</v>
      </c>
      <c r="CC440" s="52">
        <v>674</v>
      </c>
      <c r="CD440" s="52">
        <v>672</v>
      </c>
      <c r="CE440" s="52">
        <v>708</v>
      </c>
      <c r="CF440" s="52">
        <v>735</v>
      </c>
      <c r="CG440" s="52">
        <v>821</v>
      </c>
      <c r="CH440" s="52">
        <v>810</v>
      </c>
      <c r="CI440" s="52">
        <v>726</v>
      </c>
      <c r="CJ440" s="52">
        <v>663</v>
      </c>
      <c r="CK440" s="52">
        <v>626</v>
      </c>
      <c r="CL440" s="52">
        <v>590</v>
      </c>
      <c r="CM440" s="52">
        <v>497</v>
      </c>
      <c r="CN440" s="52">
        <v>450</v>
      </c>
      <c r="CO440" s="52">
        <v>445</v>
      </c>
      <c r="CP440" s="52">
        <v>457</v>
      </c>
      <c r="CQ440" s="52">
        <v>459</v>
      </c>
      <c r="CR440" s="52">
        <v>363</v>
      </c>
      <c r="CS440" s="52">
        <v>331</v>
      </c>
      <c r="CT440" s="52">
        <v>308</v>
      </c>
      <c r="CU440" s="52">
        <v>263</v>
      </c>
      <c r="CV440" s="52">
        <v>236</v>
      </c>
      <c r="CW440" s="52">
        <v>197</v>
      </c>
      <c r="CX440" s="52">
        <v>168</v>
      </c>
      <c r="CY440" s="52">
        <v>499</v>
      </c>
      <c r="CZ440" s="52">
        <v>685</v>
      </c>
      <c r="DA440" s="52">
        <v>724</v>
      </c>
      <c r="DB440" s="52">
        <v>771</v>
      </c>
      <c r="DC440" s="52">
        <v>792</v>
      </c>
      <c r="DD440" s="52">
        <v>834</v>
      </c>
      <c r="DE440" s="52">
        <v>868</v>
      </c>
      <c r="DF440" s="52">
        <v>866</v>
      </c>
      <c r="DG440" s="52">
        <v>838</v>
      </c>
      <c r="DH440" s="52">
        <v>902</v>
      </c>
      <c r="DI440" s="52">
        <v>914</v>
      </c>
      <c r="DJ440" s="52">
        <v>914</v>
      </c>
      <c r="DK440" s="52">
        <v>816</v>
      </c>
      <c r="DL440" s="52">
        <v>944</v>
      </c>
      <c r="DM440" s="52">
        <v>857</v>
      </c>
      <c r="DN440" s="52">
        <v>875</v>
      </c>
      <c r="DO440" s="52">
        <v>835</v>
      </c>
      <c r="DP440" s="52">
        <v>796</v>
      </c>
      <c r="DQ440" s="52">
        <v>801</v>
      </c>
      <c r="DR440" s="52">
        <v>767</v>
      </c>
      <c r="DS440" s="52">
        <v>549</v>
      </c>
      <c r="DT440" s="52">
        <v>390</v>
      </c>
      <c r="DU440" s="52">
        <v>490</v>
      </c>
      <c r="DV440" s="52">
        <v>549</v>
      </c>
      <c r="DW440" s="52">
        <v>646</v>
      </c>
      <c r="DX440" s="52">
        <v>706</v>
      </c>
      <c r="DY440" s="52">
        <v>626</v>
      </c>
      <c r="DZ440" s="52">
        <v>661</v>
      </c>
      <c r="EA440" s="52">
        <v>669</v>
      </c>
      <c r="EB440" s="52">
        <v>680</v>
      </c>
      <c r="EC440" s="52">
        <v>764</v>
      </c>
      <c r="ED440" s="52">
        <v>742</v>
      </c>
      <c r="EE440" s="52">
        <v>750</v>
      </c>
      <c r="EF440" s="52">
        <v>761</v>
      </c>
      <c r="EG440" s="52">
        <v>851</v>
      </c>
      <c r="EH440" s="52">
        <v>841</v>
      </c>
      <c r="EI440" s="52">
        <v>866</v>
      </c>
      <c r="EJ440" s="52">
        <v>886</v>
      </c>
      <c r="EK440" s="52">
        <v>972</v>
      </c>
      <c r="EL440" s="52">
        <v>929</v>
      </c>
      <c r="EM440" s="52">
        <v>971</v>
      </c>
      <c r="EN440" s="52">
        <v>920</v>
      </c>
      <c r="EO440" s="52">
        <v>979</v>
      </c>
      <c r="EP440" s="52">
        <v>908</v>
      </c>
      <c r="EQ440" s="52">
        <v>896</v>
      </c>
      <c r="ER440" s="52">
        <v>932</v>
      </c>
      <c r="ES440" s="52">
        <v>1001</v>
      </c>
      <c r="ET440" s="52">
        <v>1033</v>
      </c>
      <c r="EU440" s="52">
        <v>1048</v>
      </c>
      <c r="EV440" s="52">
        <v>1062</v>
      </c>
      <c r="EW440" s="52">
        <v>1116</v>
      </c>
      <c r="EX440" s="52">
        <v>1197</v>
      </c>
      <c r="EY440" s="52">
        <v>1126</v>
      </c>
      <c r="EZ440" s="52">
        <v>1094</v>
      </c>
      <c r="FA440" s="52">
        <v>1165</v>
      </c>
      <c r="FB440" s="52">
        <v>1197</v>
      </c>
      <c r="FC440" s="52">
        <v>1146</v>
      </c>
      <c r="FD440" s="52">
        <v>1092</v>
      </c>
      <c r="FE440" s="52">
        <v>1050</v>
      </c>
      <c r="FF440" s="52">
        <v>1012</v>
      </c>
      <c r="FG440" s="52">
        <v>944</v>
      </c>
      <c r="FH440" s="52">
        <v>932</v>
      </c>
      <c r="FI440" s="52">
        <v>904</v>
      </c>
      <c r="FJ440" s="52">
        <v>847</v>
      </c>
      <c r="FK440" s="52">
        <v>872</v>
      </c>
      <c r="FL440" s="52">
        <v>828</v>
      </c>
      <c r="FM440" s="52">
        <v>776</v>
      </c>
      <c r="FN440" s="52">
        <v>822</v>
      </c>
      <c r="FO440" s="52">
        <v>748</v>
      </c>
      <c r="FP440" s="52">
        <v>769</v>
      </c>
      <c r="FQ440" s="52">
        <v>790</v>
      </c>
      <c r="FR440" s="52">
        <v>749</v>
      </c>
      <c r="FS440" s="52">
        <v>849</v>
      </c>
      <c r="FT440" s="52">
        <v>880</v>
      </c>
      <c r="FU440" s="52">
        <v>956</v>
      </c>
      <c r="FV440" s="52">
        <v>756</v>
      </c>
      <c r="FW440" s="52">
        <v>746</v>
      </c>
      <c r="FX440" s="52">
        <v>797</v>
      </c>
      <c r="FY440" s="52">
        <v>710</v>
      </c>
      <c r="FZ440" s="52">
        <v>602</v>
      </c>
      <c r="GA440" s="52">
        <v>536</v>
      </c>
      <c r="GB440" s="52">
        <v>544</v>
      </c>
      <c r="GC440" s="52">
        <v>533</v>
      </c>
      <c r="GD440" s="52">
        <v>506</v>
      </c>
      <c r="GE440" s="52">
        <v>457</v>
      </c>
      <c r="GF440" s="52">
        <v>412</v>
      </c>
      <c r="GG440" s="52">
        <v>395</v>
      </c>
      <c r="GH440" s="52">
        <v>347</v>
      </c>
      <c r="GI440" s="52">
        <v>304</v>
      </c>
      <c r="GJ440" s="52">
        <v>273</v>
      </c>
      <c r="GK440" s="52">
        <v>238</v>
      </c>
      <c r="GL440" s="53">
        <v>1045</v>
      </c>
    </row>
    <row r="441" spans="1:194" s="1" customFormat="1" hidden="1" x14ac:dyDescent="0.25">
      <c r="A441" s="31" t="s">
        <v>247</v>
      </c>
      <c r="B441" s="1" t="s">
        <v>672</v>
      </c>
      <c r="C441" s="30" t="str">
        <f t="shared" si="124"/>
        <v>LA England - South Ribble</v>
      </c>
      <c r="D441" s="51">
        <f t="shared" si="115"/>
        <v>42848</v>
      </c>
      <c r="E441" s="51">
        <f t="shared" si="116"/>
        <v>45759</v>
      </c>
      <c r="F441" s="52">
        <f t="shared" si="117"/>
        <v>111086</v>
      </c>
      <c r="G441" s="52">
        <f t="shared" si="118"/>
        <v>54290</v>
      </c>
      <c r="H441" s="53">
        <f t="shared" si="119"/>
        <v>56796</v>
      </c>
      <c r="I441" s="53">
        <f t="shared" si="120"/>
        <v>42848</v>
      </c>
      <c r="J441" s="53">
        <f t="shared" si="121"/>
        <v>45759</v>
      </c>
      <c r="K441" s="50">
        <f t="shared" si="122"/>
        <v>11442</v>
      </c>
      <c r="L441" s="51">
        <f t="shared" si="123"/>
        <v>11037</v>
      </c>
      <c r="M441" s="52">
        <v>490</v>
      </c>
      <c r="N441" s="52">
        <v>531</v>
      </c>
      <c r="O441" s="52">
        <v>569</v>
      </c>
      <c r="P441" s="52">
        <v>571</v>
      </c>
      <c r="Q441" s="52">
        <v>668</v>
      </c>
      <c r="R441" s="52">
        <v>638</v>
      </c>
      <c r="S441" s="52">
        <v>691</v>
      </c>
      <c r="T441" s="52">
        <v>662</v>
      </c>
      <c r="U441" s="52">
        <v>687</v>
      </c>
      <c r="V441" s="52">
        <v>711</v>
      </c>
      <c r="W441" s="52">
        <v>684</v>
      </c>
      <c r="X441" s="52">
        <v>713</v>
      </c>
      <c r="Y441" s="52">
        <v>668</v>
      </c>
      <c r="Z441" s="52">
        <v>683</v>
      </c>
      <c r="AA441" s="52">
        <v>646</v>
      </c>
      <c r="AB441" s="52">
        <v>633</v>
      </c>
      <c r="AC441" s="52">
        <v>616</v>
      </c>
      <c r="AD441" s="52">
        <v>581</v>
      </c>
      <c r="AE441" s="52">
        <v>576</v>
      </c>
      <c r="AF441" s="52">
        <v>504</v>
      </c>
      <c r="AG441" s="52">
        <v>518</v>
      </c>
      <c r="AH441" s="52">
        <v>500</v>
      </c>
      <c r="AI441" s="52">
        <v>574</v>
      </c>
      <c r="AJ441" s="52">
        <v>628</v>
      </c>
      <c r="AK441" s="52">
        <v>596</v>
      </c>
      <c r="AL441" s="52">
        <v>574</v>
      </c>
      <c r="AM441" s="52">
        <v>638</v>
      </c>
      <c r="AN441" s="52">
        <v>619</v>
      </c>
      <c r="AO441" s="52">
        <v>640</v>
      </c>
      <c r="AP441" s="52">
        <v>701</v>
      </c>
      <c r="AQ441" s="52">
        <v>658</v>
      </c>
      <c r="AR441" s="52">
        <v>639</v>
      </c>
      <c r="AS441" s="52">
        <v>691</v>
      </c>
      <c r="AT441" s="52">
        <v>637</v>
      </c>
      <c r="AU441" s="52">
        <v>650</v>
      </c>
      <c r="AV441" s="52">
        <v>661</v>
      </c>
      <c r="AW441" s="52">
        <v>653</v>
      </c>
      <c r="AX441" s="52">
        <v>704</v>
      </c>
      <c r="AY441" s="52">
        <v>591</v>
      </c>
      <c r="AZ441" s="52">
        <v>657</v>
      </c>
      <c r="BA441" s="52">
        <v>549</v>
      </c>
      <c r="BB441" s="52">
        <v>603</v>
      </c>
      <c r="BC441" s="52">
        <v>560</v>
      </c>
      <c r="BD441" s="52">
        <v>607</v>
      </c>
      <c r="BE441" s="52">
        <v>641</v>
      </c>
      <c r="BF441" s="52">
        <v>687</v>
      </c>
      <c r="BG441" s="52">
        <v>771</v>
      </c>
      <c r="BH441" s="52">
        <v>715</v>
      </c>
      <c r="BI441" s="52">
        <v>777</v>
      </c>
      <c r="BJ441" s="52">
        <v>852</v>
      </c>
      <c r="BK441" s="52">
        <v>748</v>
      </c>
      <c r="BL441" s="52">
        <v>776</v>
      </c>
      <c r="BM441" s="52">
        <v>802</v>
      </c>
      <c r="BN441" s="52">
        <v>804</v>
      </c>
      <c r="BO441" s="52">
        <v>856</v>
      </c>
      <c r="BP441" s="52">
        <v>807</v>
      </c>
      <c r="BQ441" s="52">
        <v>869</v>
      </c>
      <c r="BR441" s="52">
        <v>824</v>
      </c>
      <c r="BS441" s="52">
        <v>779</v>
      </c>
      <c r="BT441" s="52">
        <v>768</v>
      </c>
      <c r="BU441" s="52">
        <v>677</v>
      </c>
      <c r="BV441" s="52">
        <v>729</v>
      </c>
      <c r="BW441" s="52">
        <v>677</v>
      </c>
      <c r="BX441" s="52">
        <v>656</v>
      </c>
      <c r="BY441" s="52">
        <v>707</v>
      </c>
      <c r="BZ441" s="52">
        <v>592</v>
      </c>
      <c r="CA441" s="52">
        <v>625</v>
      </c>
      <c r="CB441" s="52">
        <v>620</v>
      </c>
      <c r="CC441" s="52">
        <v>622</v>
      </c>
      <c r="CD441" s="52">
        <v>580</v>
      </c>
      <c r="CE441" s="52">
        <v>641</v>
      </c>
      <c r="CF441" s="52">
        <v>621</v>
      </c>
      <c r="CG441" s="52">
        <v>675</v>
      </c>
      <c r="CH441" s="52">
        <v>729</v>
      </c>
      <c r="CI441" s="52">
        <v>540</v>
      </c>
      <c r="CJ441" s="52">
        <v>507</v>
      </c>
      <c r="CK441" s="52">
        <v>525</v>
      </c>
      <c r="CL441" s="52">
        <v>428</v>
      </c>
      <c r="CM441" s="52">
        <v>370</v>
      </c>
      <c r="CN441" s="52">
        <v>355</v>
      </c>
      <c r="CO441" s="52">
        <v>366</v>
      </c>
      <c r="CP441" s="52">
        <v>332</v>
      </c>
      <c r="CQ441" s="52">
        <v>318</v>
      </c>
      <c r="CR441" s="52">
        <v>250</v>
      </c>
      <c r="CS441" s="52">
        <v>234</v>
      </c>
      <c r="CT441" s="52">
        <v>226</v>
      </c>
      <c r="CU441" s="52">
        <v>148</v>
      </c>
      <c r="CV441" s="52">
        <v>115</v>
      </c>
      <c r="CW441" s="52">
        <v>108</v>
      </c>
      <c r="CX441" s="52">
        <v>113</v>
      </c>
      <c r="CY441" s="52">
        <v>358</v>
      </c>
      <c r="CZ441" s="52">
        <v>488</v>
      </c>
      <c r="DA441" s="52">
        <v>529</v>
      </c>
      <c r="DB441" s="52">
        <v>530</v>
      </c>
      <c r="DC441" s="52">
        <v>596</v>
      </c>
      <c r="DD441" s="52">
        <v>630</v>
      </c>
      <c r="DE441" s="52">
        <v>623</v>
      </c>
      <c r="DF441" s="52">
        <v>607</v>
      </c>
      <c r="DG441" s="52">
        <v>634</v>
      </c>
      <c r="DH441" s="52">
        <v>629</v>
      </c>
      <c r="DI441" s="52">
        <v>656</v>
      </c>
      <c r="DJ441" s="52">
        <v>633</v>
      </c>
      <c r="DK441" s="52">
        <v>698</v>
      </c>
      <c r="DL441" s="52">
        <v>663</v>
      </c>
      <c r="DM441" s="52">
        <v>638</v>
      </c>
      <c r="DN441" s="52">
        <v>671</v>
      </c>
      <c r="DO441" s="52">
        <v>588</v>
      </c>
      <c r="DP441" s="52">
        <v>663</v>
      </c>
      <c r="DQ441" s="52">
        <v>561</v>
      </c>
      <c r="DR441" s="52">
        <v>571</v>
      </c>
      <c r="DS441" s="52">
        <v>464</v>
      </c>
      <c r="DT441" s="52">
        <v>440</v>
      </c>
      <c r="DU441" s="52">
        <v>419</v>
      </c>
      <c r="DV441" s="52">
        <v>577</v>
      </c>
      <c r="DW441" s="52">
        <v>556</v>
      </c>
      <c r="DX441" s="52">
        <v>597</v>
      </c>
      <c r="DY441" s="52">
        <v>575</v>
      </c>
      <c r="DZ441" s="52">
        <v>602</v>
      </c>
      <c r="EA441" s="52">
        <v>649</v>
      </c>
      <c r="EB441" s="52">
        <v>626</v>
      </c>
      <c r="EC441" s="52">
        <v>709</v>
      </c>
      <c r="ED441" s="52">
        <v>684</v>
      </c>
      <c r="EE441" s="52">
        <v>732</v>
      </c>
      <c r="EF441" s="52">
        <v>744</v>
      </c>
      <c r="EG441" s="52">
        <v>702</v>
      </c>
      <c r="EH441" s="52">
        <v>665</v>
      </c>
      <c r="EI441" s="52">
        <v>697</v>
      </c>
      <c r="EJ441" s="52">
        <v>630</v>
      </c>
      <c r="EK441" s="52">
        <v>704</v>
      </c>
      <c r="EL441" s="52">
        <v>650</v>
      </c>
      <c r="EM441" s="52">
        <v>655</v>
      </c>
      <c r="EN441" s="52">
        <v>735</v>
      </c>
      <c r="EO441" s="52">
        <v>684</v>
      </c>
      <c r="EP441" s="52">
        <v>570</v>
      </c>
      <c r="EQ441" s="52">
        <v>634</v>
      </c>
      <c r="ER441" s="52">
        <v>691</v>
      </c>
      <c r="ES441" s="52">
        <v>674</v>
      </c>
      <c r="ET441" s="52">
        <v>750</v>
      </c>
      <c r="EU441" s="52">
        <v>758</v>
      </c>
      <c r="EV441" s="52">
        <v>838</v>
      </c>
      <c r="EW441" s="52">
        <v>854</v>
      </c>
      <c r="EX441" s="52">
        <v>779</v>
      </c>
      <c r="EY441" s="52">
        <v>862</v>
      </c>
      <c r="EZ441" s="52">
        <v>873</v>
      </c>
      <c r="FA441" s="52">
        <v>827</v>
      </c>
      <c r="FB441" s="52">
        <v>853</v>
      </c>
      <c r="FC441" s="52">
        <v>862</v>
      </c>
      <c r="FD441" s="52">
        <v>891</v>
      </c>
      <c r="FE441" s="52">
        <v>836</v>
      </c>
      <c r="FF441" s="52">
        <v>847</v>
      </c>
      <c r="FG441" s="52">
        <v>789</v>
      </c>
      <c r="FH441" s="52">
        <v>746</v>
      </c>
      <c r="FI441" s="52">
        <v>704</v>
      </c>
      <c r="FJ441" s="52">
        <v>730</v>
      </c>
      <c r="FK441" s="52">
        <v>695</v>
      </c>
      <c r="FL441" s="52">
        <v>662</v>
      </c>
      <c r="FM441" s="52">
        <v>635</v>
      </c>
      <c r="FN441" s="52">
        <v>664</v>
      </c>
      <c r="FO441" s="52">
        <v>625</v>
      </c>
      <c r="FP441" s="52">
        <v>661</v>
      </c>
      <c r="FQ441" s="52">
        <v>634</v>
      </c>
      <c r="FR441" s="52">
        <v>726</v>
      </c>
      <c r="FS441" s="52">
        <v>716</v>
      </c>
      <c r="FT441" s="52">
        <v>716</v>
      </c>
      <c r="FU441" s="52">
        <v>836</v>
      </c>
      <c r="FV441" s="52">
        <v>565</v>
      </c>
      <c r="FW441" s="52">
        <v>572</v>
      </c>
      <c r="FX441" s="52">
        <v>571</v>
      </c>
      <c r="FY441" s="52">
        <v>505</v>
      </c>
      <c r="FZ441" s="52">
        <v>459</v>
      </c>
      <c r="GA441" s="52">
        <v>402</v>
      </c>
      <c r="GB441" s="52">
        <v>426</v>
      </c>
      <c r="GC441" s="52">
        <v>411</v>
      </c>
      <c r="GD441" s="52">
        <v>347</v>
      </c>
      <c r="GE441" s="52">
        <v>357</v>
      </c>
      <c r="GF441" s="52">
        <v>296</v>
      </c>
      <c r="GG441" s="52">
        <v>298</v>
      </c>
      <c r="GH441" s="52">
        <v>237</v>
      </c>
      <c r="GI441" s="52">
        <v>226</v>
      </c>
      <c r="GJ441" s="52">
        <v>192</v>
      </c>
      <c r="GK441" s="52">
        <v>183</v>
      </c>
      <c r="GL441" s="53">
        <v>707</v>
      </c>
    </row>
    <row r="442" spans="1:194" s="1" customFormat="1" hidden="1" x14ac:dyDescent="0.25">
      <c r="A442" s="31" t="s">
        <v>247</v>
      </c>
      <c r="B442" s="1" t="s">
        <v>673</v>
      </c>
      <c r="C442" s="30" t="str">
        <f t="shared" si="124"/>
        <v>LA England - South Somerset</v>
      </c>
      <c r="D442" s="51">
        <f t="shared" si="115"/>
        <v>65942</v>
      </c>
      <c r="E442" s="51">
        <f t="shared" si="116"/>
        <v>69757</v>
      </c>
      <c r="F442" s="52">
        <f t="shared" si="117"/>
        <v>168696</v>
      </c>
      <c r="G442" s="52">
        <f t="shared" si="118"/>
        <v>82704</v>
      </c>
      <c r="H442" s="53">
        <f t="shared" si="119"/>
        <v>85992</v>
      </c>
      <c r="I442" s="53">
        <f t="shared" si="120"/>
        <v>65942</v>
      </c>
      <c r="J442" s="53">
        <f t="shared" si="121"/>
        <v>69757</v>
      </c>
      <c r="K442" s="50">
        <f t="shared" si="122"/>
        <v>16762</v>
      </c>
      <c r="L442" s="51">
        <f t="shared" si="123"/>
        <v>16235</v>
      </c>
      <c r="M442" s="52">
        <v>812</v>
      </c>
      <c r="N442" s="52">
        <v>841</v>
      </c>
      <c r="O442" s="52">
        <v>811</v>
      </c>
      <c r="P442" s="52">
        <v>886</v>
      </c>
      <c r="Q442" s="52">
        <v>904</v>
      </c>
      <c r="R442" s="52">
        <v>915</v>
      </c>
      <c r="S442" s="52">
        <v>882</v>
      </c>
      <c r="T442" s="52">
        <v>971</v>
      </c>
      <c r="U442" s="52">
        <v>1031</v>
      </c>
      <c r="V442" s="52">
        <v>977</v>
      </c>
      <c r="W442" s="52">
        <v>1030</v>
      </c>
      <c r="X442" s="52">
        <v>994</v>
      </c>
      <c r="Y442" s="52">
        <v>1067</v>
      </c>
      <c r="Z442" s="52">
        <v>1004</v>
      </c>
      <c r="AA442" s="52">
        <v>942</v>
      </c>
      <c r="AB442" s="52">
        <v>948</v>
      </c>
      <c r="AC442" s="52">
        <v>872</v>
      </c>
      <c r="AD442" s="52">
        <v>875</v>
      </c>
      <c r="AE442" s="52">
        <v>823</v>
      </c>
      <c r="AF442" s="52">
        <v>721</v>
      </c>
      <c r="AG442" s="52">
        <v>713</v>
      </c>
      <c r="AH442" s="52">
        <v>685</v>
      </c>
      <c r="AI442" s="52">
        <v>822</v>
      </c>
      <c r="AJ442" s="52">
        <v>844</v>
      </c>
      <c r="AK442" s="52">
        <v>887</v>
      </c>
      <c r="AL442" s="52">
        <v>796</v>
      </c>
      <c r="AM442" s="52">
        <v>867</v>
      </c>
      <c r="AN442" s="52">
        <v>811</v>
      </c>
      <c r="AO442" s="52">
        <v>953</v>
      </c>
      <c r="AP442" s="52">
        <v>807</v>
      </c>
      <c r="AQ442" s="52">
        <v>945</v>
      </c>
      <c r="AR442" s="52">
        <v>1005</v>
      </c>
      <c r="AS442" s="52">
        <v>964</v>
      </c>
      <c r="AT442" s="52">
        <v>836</v>
      </c>
      <c r="AU442" s="52">
        <v>966</v>
      </c>
      <c r="AV442" s="52">
        <v>945</v>
      </c>
      <c r="AW442" s="52">
        <v>831</v>
      </c>
      <c r="AX442" s="52">
        <v>875</v>
      </c>
      <c r="AY442" s="52">
        <v>887</v>
      </c>
      <c r="AZ442" s="52">
        <v>851</v>
      </c>
      <c r="BA442" s="52">
        <v>767</v>
      </c>
      <c r="BB442" s="52">
        <v>868</v>
      </c>
      <c r="BC442" s="52">
        <v>876</v>
      </c>
      <c r="BD442" s="52">
        <v>785</v>
      </c>
      <c r="BE442" s="52">
        <v>860</v>
      </c>
      <c r="BF442" s="52">
        <v>924</v>
      </c>
      <c r="BG442" s="52">
        <v>889</v>
      </c>
      <c r="BH442" s="52">
        <v>976</v>
      </c>
      <c r="BI442" s="52">
        <v>1066</v>
      </c>
      <c r="BJ442" s="52">
        <v>1149</v>
      </c>
      <c r="BK442" s="52">
        <v>1100</v>
      </c>
      <c r="BL442" s="52">
        <v>1140</v>
      </c>
      <c r="BM442" s="52">
        <v>1220</v>
      </c>
      <c r="BN442" s="52">
        <v>1185</v>
      </c>
      <c r="BO442" s="52">
        <v>1171</v>
      </c>
      <c r="BP442" s="52">
        <v>1237</v>
      </c>
      <c r="BQ442" s="52">
        <v>1171</v>
      </c>
      <c r="BR442" s="52">
        <v>1234</v>
      </c>
      <c r="BS442" s="52">
        <v>1233</v>
      </c>
      <c r="BT442" s="52">
        <v>1253</v>
      </c>
      <c r="BU442" s="52">
        <v>1159</v>
      </c>
      <c r="BV442" s="52">
        <v>1182</v>
      </c>
      <c r="BW442" s="52">
        <v>1140</v>
      </c>
      <c r="BX442" s="52">
        <v>1120</v>
      </c>
      <c r="BY442" s="52">
        <v>1076</v>
      </c>
      <c r="BZ442" s="52">
        <v>1066</v>
      </c>
      <c r="CA442" s="52">
        <v>1065</v>
      </c>
      <c r="CB442" s="52">
        <v>1109</v>
      </c>
      <c r="CC442" s="52">
        <v>1130</v>
      </c>
      <c r="CD442" s="52">
        <v>1206</v>
      </c>
      <c r="CE442" s="52">
        <v>1147</v>
      </c>
      <c r="CF442" s="52">
        <v>1175</v>
      </c>
      <c r="CG442" s="52">
        <v>1191</v>
      </c>
      <c r="CH442" s="52">
        <v>1252</v>
      </c>
      <c r="CI442" s="52">
        <v>1000</v>
      </c>
      <c r="CJ442" s="52">
        <v>941</v>
      </c>
      <c r="CK442" s="52">
        <v>920</v>
      </c>
      <c r="CL442" s="52">
        <v>862</v>
      </c>
      <c r="CM442" s="52">
        <v>742</v>
      </c>
      <c r="CN442" s="52">
        <v>625</v>
      </c>
      <c r="CO442" s="52">
        <v>672</v>
      </c>
      <c r="CP442" s="52">
        <v>587</v>
      </c>
      <c r="CQ442" s="52">
        <v>567</v>
      </c>
      <c r="CR442" s="52">
        <v>479</v>
      </c>
      <c r="CS442" s="52">
        <v>431</v>
      </c>
      <c r="CT442" s="52">
        <v>377</v>
      </c>
      <c r="CU442" s="52">
        <v>347</v>
      </c>
      <c r="CV442" s="52">
        <v>258</v>
      </c>
      <c r="CW442" s="52">
        <v>247</v>
      </c>
      <c r="CX442" s="52">
        <v>227</v>
      </c>
      <c r="CY442" s="52">
        <v>704</v>
      </c>
      <c r="CZ442" s="52">
        <v>735</v>
      </c>
      <c r="DA442" s="52">
        <v>748</v>
      </c>
      <c r="DB442" s="52">
        <v>849</v>
      </c>
      <c r="DC442" s="52">
        <v>895</v>
      </c>
      <c r="DD442" s="52">
        <v>875</v>
      </c>
      <c r="DE442" s="52">
        <v>878</v>
      </c>
      <c r="DF442" s="52">
        <v>910</v>
      </c>
      <c r="DG442" s="52">
        <v>990</v>
      </c>
      <c r="DH442" s="52">
        <v>917</v>
      </c>
      <c r="DI442" s="52">
        <v>971</v>
      </c>
      <c r="DJ442" s="52">
        <v>993</v>
      </c>
      <c r="DK442" s="52">
        <v>988</v>
      </c>
      <c r="DL442" s="52">
        <v>970</v>
      </c>
      <c r="DM442" s="52">
        <v>919</v>
      </c>
      <c r="DN442" s="52">
        <v>912</v>
      </c>
      <c r="DO442" s="52">
        <v>928</v>
      </c>
      <c r="DP442" s="52">
        <v>880</v>
      </c>
      <c r="DQ442" s="52">
        <v>877</v>
      </c>
      <c r="DR442" s="52">
        <v>807</v>
      </c>
      <c r="DS442" s="52">
        <v>663</v>
      </c>
      <c r="DT442" s="52">
        <v>610</v>
      </c>
      <c r="DU442" s="52">
        <v>596</v>
      </c>
      <c r="DV442" s="52">
        <v>687</v>
      </c>
      <c r="DW442" s="52">
        <v>712</v>
      </c>
      <c r="DX442" s="52">
        <v>689</v>
      </c>
      <c r="DY442" s="52">
        <v>800</v>
      </c>
      <c r="DZ442" s="52">
        <v>793</v>
      </c>
      <c r="EA442" s="52">
        <v>777</v>
      </c>
      <c r="EB442" s="52">
        <v>810</v>
      </c>
      <c r="EC442" s="52">
        <v>891</v>
      </c>
      <c r="ED442" s="52">
        <v>911</v>
      </c>
      <c r="EE442" s="52">
        <v>974</v>
      </c>
      <c r="EF442" s="52">
        <v>972</v>
      </c>
      <c r="EG442" s="52">
        <v>924</v>
      </c>
      <c r="EH442" s="52">
        <v>908</v>
      </c>
      <c r="EI442" s="52">
        <v>864</v>
      </c>
      <c r="EJ442" s="52">
        <v>874</v>
      </c>
      <c r="EK442" s="52">
        <v>830</v>
      </c>
      <c r="EL442" s="52">
        <v>852</v>
      </c>
      <c r="EM442" s="52">
        <v>985</v>
      </c>
      <c r="EN442" s="52">
        <v>965</v>
      </c>
      <c r="EO442" s="52">
        <v>842</v>
      </c>
      <c r="EP442" s="52">
        <v>829</v>
      </c>
      <c r="EQ442" s="52">
        <v>910</v>
      </c>
      <c r="ER442" s="52">
        <v>916</v>
      </c>
      <c r="ES442" s="52">
        <v>1011</v>
      </c>
      <c r="ET442" s="52">
        <v>997</v>
      </c>
      <c r="EU442" s="52">
        <v>1058</v>
      </c>
      <c r="EV442" s="52">
        <v>1123</v>
      </c>
      <c r="EW442" s="52">
        <v>1161</v>
      </c>
      <c r="EX442" s="52">
        <v>1169</v>
      </c>
      <c r="EY442" s="52">
        <v>1252</v>
      </c>
      <c r="EZ442" s="52">
        <v>1212</v>
      </c>
      <c r="FA442" s="52">
        <v>1303</v>
      </c>
      <c r="FB442" s="52">
        <v>1310</v>
      </c>
      <c r="FC442" s="52">
        <v>1288</v>
      </c>
      <c r="FD442" s="52">
        <v>1271</v>
      </c>
      <c r="FE442" s="52">
        <v>1335</v>
      </c>
      <c r="FF442" s="52">
        <v>1339</v>
      </c>
      <c r="FG442" s="52">
        <v>1255</v>
      </c>
      <c r="FH442" s="52">
        <v>1199</v>
      </c>
      <c r="FI442" s="52">
        <v>1224</v>
      </c>
      <c r="FJ442" s="52">
        <v>1191</v>
      </c>
      <c r="FK442" s="52">
        <v>1143</v>
      </c>
      <c r="FL442" s="52">
        <v>1066</v>
      </c>
      <c r="FM442" s="52">
        <v>1102</v>
      </c>
      <c r="FN442" s="52">
        <v>1185</v>
      </c>
      <c r="FO442" s="52">
        <v>1150</v>
      </c>
      <c r="FP442" s="52">
        <v>1175</v>
      </c>
      <c r="FQ442" s="52">
        <v>1159</v>
      </c>
      <c r="FR442" s="52">
        <v>1228</v>
      </c>
      <c r="FS442" s="52">
        <v>1193</v>
      </c>
      <c r="FT442" s="52">
        <v>1344</v>
      </c>
      <c r="FU442" s="52">
        <v>1419</v>
      </c>
      <c r="FV442" s="52">
        <v>1033</v>
      </c>
      <c r="FW442" s="52">
        <v>1053</v>
      </c>
      <c r="FX442" s="52">
        <v>974</v>
      </c>
      <c r="FY442" s="52">
        <v>1005</v>
      </c>
      <c r="FZ442" s="52">
        <v>853</v>
      </c>
      <c r="GA442" s="52">
        <v>702</v>
      </c>
      <c r="GB442" s="52">
        <v>726</v>
      </c>
      <c r="GC442" s="52">
        <v>671</v>
      </c>
      <c r="GD442" s="52">
        <v>650</v>
      </c>
      <c r="GE442" s="52">
        <v>612</v>
      </c>
      <c r="GF442" s="52">
        <v>538</v>
      </c>
      <c r="GG442" s="52">
        <v>501</v>
      </c>
      <c r="GH442" s="52">
        <v>459</v>
      </c>
      <c r="GI442" s="52">
        <v>427</v>
      </c>
      <c r="GJ442" s="52">
        <v>375</v>
      </c>
      <c r="GK442" s="52">
        <v>323</v>
      </c>
      <c r="GL442" s="53">
        <v>1602</v>
      </c>
    </row>
    <row r="443" spans="1:194" s="1" customFormat="1" hidden="1" x14ac:dyDescent="0.25">
      <c r="A443" s="31" t="s">
        <v>247</v>
      </c>
      <c r="B443" s="1" t="s">
        <v>674</v>
      </c>
      <c r="C443" s="30" t="str">
        <f t="shared" si="124"/>
        <v>LA England - South Staffordshire</v>
      </c>
      <c r="D443" s="51">
        <f t="shared" si="115"/>
        <v>46031</v>
      </c>
      <c r="E443" s="51">
        <f t="shared" si="116"/>
        <v>46380</v>
      </c>
      <c r="F443" s="52">
        <f t="shared" si="117"/>
        <v>112369</v>
      </c>
      <c r="G443" s="52">
        <f t="shared" si="118"/>
        <v>56208</v>
      </c>
      <c r="H443" s="53">
        <f t="shared" si="119"/>
        <v>56161</v>
      </c>
      <c r="I443" s="53">
        <f t="shared" si="120"/>
        <v>46031</v>
      </c>
      <c r="J443" s="53">
        <f t="shared" si="121"/>
        <v>46380</v>
      </c>
      <c r="K443" s="50">
        <f t="shared" si="122"/>
        <v>10177</v>
      </c>
      <c r="L443" s="51">
        <f t="shared" si="123"/>
        <v>9781</v>
      </c>
      <c r="M443" s="52">
        <v>500</v>
      </c>
      <c r="N443" s="52">
        <v>455</v>
      </c>
      <c r="O443" s="52">
        <v>543</v>
      </c>
      <c r="P443" s="52">
        <v>557</v>
      </c>
      <c r="Q443" s="52">
        <v>540</v>
      </c>
      <c r="R443" s="52">
        <v>534</v>
      </c>
      <c r="S443" s="52">
        <v>543</v>
      </c>
      <c r="T443" s="52">
        <v>580</v>
      </c>
      <c r="U443" s="52">
        <v>623</v>
      </c>
      <c r="V443" s="52">
        <v>615</v>
      </c>
      <c r="W443" s="52">
        <v>561</v>
      </c>
      <c r="X443" s="52">
        <v>523</v>
      </c>
      <c r="Y443" s="52">
        <v>570</v>
      </c>
      <c r="Z443" s="52">
        <v>622</v>
      </c>
      <c r="AA443" s="52">
        <v>592</v>
      </c>
      <c r="AB443" s="52">
        <v>611</v>
      </c>
      <c r="AC443" s="52">
        <v>626</v>
      </c>
      <c r="AD443" s="52">
        <v>582</v>
      </c>
      <c r="AE443" s="52">
        <v>577</v>
      </c>
      <c r="AF443" s="52">
        <v>530</v>
      </c>
      <c r="AG443" s="52">
        <v>597</v>
      </c>
      <c r="AH443" s="52">
        <v>595</v>
      </c>
      <c r="AI443" s="52">
        <v>660</v>
      </c>
      <c r="AJ443" s="52">
        <v>725</v>
      </c>
      <c r="AK443" s="52">
        <v>684</v>
      </c>
      <c r="AL443" s="52">
        <v>754</v>
      </c>
      <c r="AM443" s="52">
        <v>720</v>
      </c>
      <c r="AN443" s="52">
        <v>625</v>
      </c>
      <c r="AO443" s="52">
        <v>639</v>
      </c>
      <c r="AP443" s="52">
        <v>729</v>
      </c>
      <c r="AQ443" s="52">
        <v>703</v>
      </c>
      <c r="AR443" s="52">
        <v>655</v>
      </c>
      <c r="AS443" s="52">
        <v>691</v>
      </c>
      <c r="AT443" s="52">
        <v>631</v>
      </c>
      <c r="AU443" s="52">
        <v>565</v>
      </c>
      <c r="AV443" s="52">
        <v>563</v>
      </c>
      <c r="AW443" s="52">
        <v>602</v>
      </c>
      <c r="AX443" s="52">
        <v>622</v>
      </c>
      <c r="AY443" s="52">
        <v>603</v>
      </c>
      <c r="AZ443" s="52">
        <v>602</v>
      </c>
      <c r="BA443" s="52">
        <v>653</v>
      </c>
      <c r="BB443" s="52">
        <v>566</v>
      </c>
      <c r="BC443" s="52">
        <v>518</v>
      </c>
      <c r="BD443" s="52">
        <v>549</v>
      </c>
      <c r="BE443" s="52">
        <v>660</v>
      </c>
      <c r="BF443" s="52">
        <v>617</v>
      </c>
      <c r="BG443" s="52">
        <v>669</v>
      </c>
      <c r="BH443" s="52">
        <v>717</v>
      </c>
      <c r="BI443" s="52">
        <v>787</v>
      </c>
      <c r="BJ443" s="52">
        <v>845</v>
      </c>
      <c r="BK443" s="52">
        <v>804</v>
      </c>
      <c r="BL443" s="52">
        <v>839</v>
      </c>
      <c r="BM443" s="52">
        <v>813</v>
      </c>
      <c r="BN443" s="52">
        <v>954</v>
      </c>
      <c r="BO443" s="52">
        <v>935</v>
      </c>
      <c r="BP443" s="52">
        <v>901</v>
      </c>
      <c r="BQ443" s="52">
        <v>903</v>
      </c>
      <c r="BR443" s="52">
        <v>842</v>
      </c>
      <c r="BS443" s="52">
        <v>920</v>
      </c>
      <c r="BT443" s="52">
        <v>906</v>
      </c>
      <c r="BU443" s="52">
        <v>800</v>
      </c>
      <c r="BV443" s="52">
        <v>770</v>
      </c>
      <c r="BW443" s="52">
        <v>711</v>
      </c>
      <c r="BX443" s="52">
        <v>767</v>
      </c>
      <c r="BY443" s="52">
        <v>669</v>
      </c>
      <c r="BZ443" s="52">
        <v>703</v>
      </c>
      <c r="CA443" s="52">
        <v>725</v>
      </c>
      <c r="CB443" s="52">
        <v>661</v>
      </c>
      <c r="CC443" s="52">
        <v>591</v>
      </c>
      <c r="CD443" s="52">
        <v>689</v>
      </c>
      <c r="CE443" s="52">
        <v>723</v>
      </c>
      <c r="CF443" s="52">
        <v>734</v>
      </c>
      <c r="CG443" s="52">
        <v>763</v>
      </c>
      <c r="CH443" s="52">
        <v>811</v>
      </c>
      <c r="CI443" s="52">
        <v>571</v>
      </c>
      <c r="CJ443" s="52">
        <v>575</v>
      </c>
      <c r="CK443" s="52">
        <v>615</v>
      </c>
      <c r="CL443" s="52">
        <v>571</v>
      </c>
      <c r="CM443" s="52">
        <v>572</v>
      </c>
      <c r="CN443" s="52">
        <v>420</v>
      </c>
      <c r="CO443" s="52">
        <v>462</v>
      </c>
      <c r="CP443" s="52">
        <v>432</v>
      </c>
      <c r="CQ443" s="52">
        <v>399</v>
      </c>
      <c r="CR443" s="52">
        <v>331</v>
      </c>
      <c r="CS443" s="52">
        <v>270</v>
      </c>
      <c r="CT443" s="52">
        <v>251</v>
      </c>
      <c r="CU443" s="52">
        <v>200</v>
      </c>
      <c r="CV443" s="52">
        <v>161</v>
      </c>
      <c r="CW443" s="52">
        <v>151</v>
      </c>
      <c r="CX443" s="52">
        <v>124</v>
      </c>
      <c r="CY443" s="52">
        <v>339</v>
      </c>
      <c r="CZ443" s="52">
        <v>435</v>
      </c>
      <c r="DA443" s="52">
        <v>442</v>
      </c>
      <c r="DB443" s="52">
        <v>510</v>
      </c>
      <c r="DC443" s="52">
        <v>503</v>
      </c>
      <c r="DD443" s="52">
        <v>575</v>
      </c>
      <c r="DE443" s="52">
        <v>529</v>
      </c>
      <c r="DF443" s="52">
        <v>495</v>
      </c>
      <c r="DG443" s="52">
        <v>550</v>
      </c>
      <c r="DH443" s="52">
        <v>584</v>
      </c>
      <c r="DI443" s="52">
        <v>566</v>
      </c>
      <c r="DJ443" s="52">
        <v>579</v>
      </c>
      <c r="DK443" s="52">
        <v>572</v>
      </c>
      <c r="DL443" s="52">
        <v>564</v>
      </c>
      <c r="DM443" s="52">
        <v>624</v>
      </c>
      <c r="DN443" s="52">
        <v>581</v>
      </c>
      <c r="DO443" s="52">
        <v>564</v>
      </c>
      <c r="DP443" s="52">
        <v>557</v>
      </c>
      <c r="DQ443" s="52">
        <v>551</v>
      </c>
      <c r="DR443" s="52">
        <v>536</v>
      </c>
      <c r="DS443" s="52">
        <v>410</v>
      </c>
      <c r="DT443" s="52">
        <v>420</v>
      </c>
      <c r="DU443" s="52">
        <v>463</v>
      </c>
      <c r="DV443" s="52">
        <v>537</v>
      </c>
      <c r="DW443" s="52">
        <v>585</v>
      </c>
      <c r="DX443" s="52">
        <v>509</v>
      </c>
      <c r="DY443" s="52">
        <v>582</v>
      </c>
      <c r="DZ443" s="52">
        <v>540</v>
      </c>
      <c r="EA443" s="52">
        <v>534</v>
      </c>
      <c r="EB443" s="52">
        <v>614</v>
      </c>
      <c r="EC443" s="52">
        <v>599</v>
      </c>
      <c r="ED443" s="52">
        <v>548</v>
      </c>
      <c r="EE443" s="52">
        <v>587</v>
      </c>
      <c r="EF443" s="52">
        <v>552</v>
      </c>
      <c r="EG443" s="52">
        <v>611</v>
      </c>
      <c r="EH443" s="52">
        <v>552</v>
      </c>
      <c r="EI443" s="52">
        <v>551</v>
      </c>
      <c r="EJ443" s="52">
        <v>555</v>
      </c>
      <c r="EK443" s="52">
        <v>593</v>
      </c>
      <c r="EL443" s="52">
        <v>602</v>
      </c>
      <c r="EM443" s="52">
        <v>619</v>
      </c>
      <c r="EN443" s="52">
        <v>614</v>
      </c>
      <c r="EO443" s="52">
        <v>595</v>
      </c>
      <c r="EP443" s="52">
        <v>534</v>
      </c>
      <c r="EQ443" s="52">
        <v>554</v>
      </c>
      <c r="ER443" s="52">
        <v>555</v>
      </c>
      <c r="ES443" s="52">
        <v>689</v>
      </c>
      <c r="ET443" s="52">
        <v>704</v>
      </c>
      <c r="EU443" s="52">
        <v>673</v>
      </c>
      <c r="EV443" s="52">
        <v>819</v>
      </c>
      <c r="EW443" s="52">
        <v>814</v>
      </c>
      <c r="EX443" s="52">
        <v>780</v>
      </c>
      <c r="EY443" s="52">
        <v>846</v>
      </c>
      <c r="EZ443" s="52">
        <v>895</v>
      </c>
      <c r="FA443" s="52">
        <v>889</v>
      </c>
      <c r="FB443" s="52">
        <v>924</v>
      </c>
      <c r="FC443" s="52">
        <v>882</v>
      </c>
      <c r="FD443" s="52">
        <v>883</v>
      </c>
      <c r="FE443" s="52">
        <v>935</v>
      </c>
      <c r="FF443" s="52">
        <v>915</v>
      </c>
      <c r="FG443" s="52">
        <v>875</v>
      </c>
      <c r="FH443" s="52">
        <v>812</v>
      </c>
      <c r="FI443" s="52">
        <v>786</v>
      </c>
      <c r="FJ443" s="52">
        <v>777</v>
      </c>
      <c r="FK443" s="52">
        <v>795</v>
      </c>
      <c r="FL443" s="52">
        <v>770</v>
      </c>
      <c r="FM443" s="52">
        <v>696</v>
      </c>
      <c r="FN443" s="52">
        <v>710</v>
      </c>
      <c r="FO443" s="52">
        <v>808</v>
      </c>
      <c r="FP443" s="52">
        <v>658</v>
      </c>
      <c r="FQ443" s="52">
        <v>721</v>
      </c>
      <c r="FR443" s="52">
        <v>777</v>
      </c>
      <c r="FS443" s="52">
        <v>744</v>
      </c>
      <c r="FT443" s="52">
        <v>833</v>
      </c>
      <c r="FU443" s="52">
        <v>860</v>
      </c>
      <c r="FV443" s="52">
        <v>638</v>
      </c>
      <c r="FW443" s="52">
        <v>721</v>
      </c>
      <c r="FX443" s="52">
        <v>696</v>
      </c>
      <c r="FY443" s="52">
        <v>655</v>
      </c>
      <c r="FZ443" s="52">
        <v>537</v>
      </c>
      <c r="GA443" s="52">
        <v>531</v>
      </c>
      <c r="GB443" s="52">
        <v>497</v>
      </c>
      <c r="GC443" s="52">
        <v>467</v>
      </c>
      <c r="GD443" s="52">
        <v>412</v>
      </c>
      <c r="GE443" s="52">
        <v>422</v>
      </c>
      <c r="GF443" s="52">
        <v>395</v>
      </c>
      <c r="GG443" s="52">
        <v>345</v>
      </c>
      <c r="GH443" s="52">
        <v>323</v>
      </c>
      <c r="GI443" s="52">
        <v>227</v>
      </c>
      <c r="GJ443" s="52">
        <v>243</v>
      </c>
      <c r="GK443" s="52">
        <v>178</v>
      </c>
      <c r="GL443" s="53">
        <v>872</v>
      </c>
    </row>
    <row r="444" spans="1:194" s="1" customFormat="1" hidden="1" x14ac:dyDescent="0.25">
      <c r="A444" s="31" t="s">
        <v>247</v>
      </c>
      <c r="B444" s="1" t="s">
        <v>675</v>
      </c>
      <c r="C444" s="30" t="str">
        <f t="shared" si="124"/>
        <v>LA England - South Tyneside</v>
      </c>
      <c r="D444" s="51">
        <f t="shared" si="115"/>
        <v>57876</v>
      </c>
      <c r="E444" s="51">
        <f t="shared" si="116"/>
        <v>63002</v>
      </c>
      <c r="F444" s="52">
        <f t="shared" si="117"/>
        <v>151133</v>
      </c>
      <c r="G444" s="52">
        <f t="shared" si="118"/>
        <v>73400</v>
      </c>
      <c r="H444" s="53">
        <f t="shared" si="119"/>
        <v>77733</v>
      </c>
      <c r="I444" s="53">
        <f t="shared" si="120"/>
        <v>57876</v>
      </c>
      <c r="J444" s="53">
        <f t="shared" si="121"/>
        <v>63002</v>
      </c>
      <c r="K444" s="50">
        <f t="shared" si="122"/>
        <v>15524</v>
      </c>
      <c r="L444" s="51">
        <f t="shared" si="123"/>
        <v>14731</v>
      </c>
      <c r="M444" s="52">
        <v>787</v>
      </c>
      <c r="N444" s="52">
        <v>766</v>
      </c>
      <c r="O444" s="52">
        <v>827</v>
      </c>
      <c r="P444" s="52">
        <v>885</v>
      </c>
      <c r="Q444" s="52">
        <v>948</v>
      </c>
      <c r="R444" s="52">
        <v>855</v>
      </c>
      <c r="S444" s="52">
        <v>898</v>
      </c>
      <c r="T444" s="52">
        <v>898</v>
      </c>
      <c r="U444" s="52">
        <v>906</v>
      </c>
      <c r="V444" s="52">
        <v>900</v>
      </c>
      <c r="W444" s="52">
        <v>903</v>
      </c>
      <c r="X444" s="52">
        <v>930</v>
      </c>
      <c r="Y444" s="52">
        <v>877</v>
      </c>
      <c r="Z444" s="52">
        <v>849</v>
      </c>
      <c r="AA444" s="52">
        <v>825</v>
      </c>
      <c r="AB444" s="52">
        <v>827</v>
      </c>
      <c r="AC444" s="52">
        <v>817</v>
      </c>
      <c r="AD444" s="52">
        <v>826</v>
      </c>
      <c r="AE444" s="52">
        <v>778</v>
      </c>
      <c r="AF444" s="52">
        <v>689</v>
      </c>
      <c r="AG444" s="52">
        <v>750</v>
      </c>
      <c r="AH444" s="52">
        <v>727</v>
      </c>
      <c r="AI444" s="52">
        <v>802</v>
      </c>
      <c r="AJ444" s="52">
        <v>904</v>
      </c>
      <c r="AK444" s="52">
        <v>954</v>
      </c>
      <c r="AL444" s="52">
        <v>910</v>
      </c>
      <c r="AM444" s="52">
        <v>911</v>
      </c>
      <c r="AN444" s="52">
        <v>1015</v>
      </c>
      <c r="AO444" s="52">
        <v>967</v>
      </c>
      <c r="AP444" s="52">
        <v>977</v>
      </c>
      <c r="AQ444" s="52">
        <v>988</v>
      </c>
      <c r="AR444" s="52">
        <v>1000</v>
      </c>
      <c r="AS444" s="52">
        <v>974</v>
      </c>
      <c r="AT444" s="52">
        <v>985</v>
      </c>
      <c r="AU444" s="52">
        <v>991</v>
      </c>
      <c r="AV444" s="52">
        <v>991</v>
      </c>
      <c r="AW444" s="52">
        <v>842</v>
      </c>
      <c r="AX444" s="52">
        <v>792</v>
      </c>
      <c r="AY444" s="52">
        <v>838</v>
      </c>
      <c r="AZ444" s="52">
        <v>938</v>
      </c>
      <c r="BA444" s="52">
        <v>932</v>
      </c>
      <c r="BB444" s="52">
        <v>864</v>
      </c>
      <c r="BC444" s="52">
        <v>771</v>
      </c>
      <c r="BD444" s="52">
        <v>691</v>
      </c>
      <c r="BE444" s="52">
        <v>762</v>
      </c>
      <c r="BF444" s="52">
        <v>763</v>
      </c>
      <c r="BG444" s="52">
        <v>813</v>
      </c>
      <c r="BH444" s="52">
        <v>900</v>
      </c>
      <c r="BI444" s="52">
        <v>922</v>
      </c>
      <c r="BJ444" s="52">
        <v>968</v>
      </c>
      <c r="BK444" s="52">
        <v>982</v>
      </c>
      <c r="BL444" s="52">
        <v>991</v>
      </c>
      <c r="BM444" s="52">
        <v>1017</v>
      </c>
      <c r="BN444" s="52">
        <v>1092</v>
      </c>
      <c r="BO444" s="52">
        <v>1117</v>
      </c>
      <c r="BP444" s="52">
        <v>1113</v>
      </c>
      <c r="BQ444" s="52">
        <v>1164</v>
      </c>
      <c r="BR444" s="52">
        <v>1136</v>
      </c>
      <c r="BS444" s="52">
        <v>1097</v>
      </c>
      <c r="BT444" s="52">
        <v>1046</v>
      </c>
      <c r="BU444" s="52">
        <v>1102</v>
      </c>
      <c r="BV444" s="52">
        <v>1098</v>
      </c>
      <c r="BW444" s="52">
        <v>1035</v>
      </c>
      <c r="BX444" s="52">
        <v>991</v>
      </c>
      <c r="BY444" s="52">
        <v>936</v>
      </c>
      <c r="BZ444" s="52">
        <v>916</v>
      </c>
      <c r="CA444" s="52">
        <v>864</v>
      </c>
      <c r="CB444" s="52">
        <v>860</v>
      </c>
      <c r="CC444" s="52">
        <v>777</v>
      </c>
      <c r="CD444" s="52">
        <v>815</v>
      </c>
      <c r="CE444" s="52">
        <v>796</v>
      </c>
      <c r="CF444" s="52">
        <v>826</v>
      </c>
      <c r="CG444" s="52">
        <v>838</v>
      </c>
      <c r="CH444" s="52">
        <v>902</v>
      </c>
      <c r="CI444" s="52">
        <v>661</v>
      </c>
      <c r="CJ444" s="52">
        <v>558</v>
      </c>
      <c r="CK444" s="52">
        <v>551</v>
      </c>
      <c r="CL444" s="52">
        <v>457</v>
      </c>
      <c r="CM444" s="52">
        <v>472</v>
      </c>
      <c r="CN444" s="52">
        <v>393</v>
      </c>
      <c r="CO444" s="52">
        <v>418</v>
      </c>
      <c r="CP444" s="52">
        <v>385</v>
      </c>
      <c r="CQ444" s="52">
        <v>379</v>
      </c>
      <c r="CR444" s="52">
        <v>367</v>
      </c>
      <c r="CS444" s="52">
        <v>306</v>
      </c>
      <c r="CT444" s="52">
        <v>257</v>
      </c>
      <c r="CU444" s="52">
        <v>206</v>
      </c>
      <c r="CV444" s="52">
        <v>179</v>
      </c>
      <c r="CW444" s="52">
        <v>151</v>
      </c>
      <c r="CX444" s="52">
        <v>138</v>
      </c>
      <c r="CY444" s="52">
        <v>378</v>
      </c>
      <c r="CZ444" s="52">
        <v>668</v>
      </c>
      <c r="DA444" s="52">
        <v>753</v>
      </c>
      <c r="DB444" s="52">
        <v>844</v>
      </c>
      <c r="DC444" s="52">
        <v>760</v>
      </c>
      <c r="DD444" s="52">
        <v>892</v>
      </c>
      <c r="DE444" s="52">
        <v>812</v>
      </c>
      <c r="DF444" s="52">
        <v>823</v>
      </c>
      <c r="DG444" s="52">
        <v>858</v>
      </c>
      <c r="DH444" s="52">
        <v>914</v>
      </c>
      <c r="DI444" s="52">
        <v>864</v>
      </c>
      <c r="DJ444" s="52">
        <v>842</v>
      </c>
      <c r="DK444" s="52">
        <v>822</v>
      </c>
      <c r="DL444" s="52">
        <v>888</v>
      </c>
      <c r="DM444" s="52">
        <v>804</v>
      </c>
      <c r="DN444" s="52">
        <v>854</v>
      </c>
      <c r="DO444" s="52">
        <v>802</v>
      </c>
      <c r="DP444" s="52">
        <v>796</v>
      </c>
      <c r="DQ444" s="52">
        <v>735</v>
      </c>
      <c r="DR444" s="52">
        <v>739</v>
      </c>
      <c r="DS444" s="52">
        <v>672</v>
      </c>
      <c r="DT444" s="52">
        <v>654</v>
      </c>
      <c r="DU444" s="52">
        <v>754</v>
      </c>
      <c r="DV444" s="52">
        <v>771</v>
      </c>
      <c r="DW444" s="52">
        <v>854</v>
      </c>
      <c r="DX444" s="52">
        <v>829</v>
      </c>
      <c r="DY444" s="52">
        <v>914</v>
      </c>
      <c r="DZ444" s="52">
        <v>975</v>
      </c>
      <c r="EA444" s="52">
        <v>928</v>
      </c>
      <c r="EB444" s="52">
        <v>937</v>
      </c>
      <c r="EC444" s="52">
        <v>997</v>
      </c>
      <c r="ED444" s="52">
        <v>986</v>
      </c>
      <c r="EE444" s="52">
        <v>973</v>
      </c>
      <c r="EF444" s="52">
        <v>1001</v>
      </c>
      <c r="EG444" s="52">
        <v>1079</v>
      </c>
      <c r="EH444" s="52">
        <v>1056</v>
      </c>
      <c r="EI444" s="52">
        <v>1026</v>
      </c>
      <c r="EJ444" s="52">
        <v>959</v>
      </c>
      <c r="EK444" s="52">
        <v>933</v>
      </c>
      <c r="EL444" s="52">
        <v>960</v>
      </c>
      <c r="EM444" s="52">
        <v>997</v>
      </c>
      <c r="EN444" s="52">
        <v>958</v>
      </c>
      <c r="EO444" s="52">
        <v>954</v>
      </c>
      <c r="EP444" s="52">
        <v>776</v>
      </c>
      <c r="EQ444" s="52">
        <v>800</v>
      </c>
      <c r="ER444" s="52">
        <v>839</v>
      </c>
      <c r="ES444" s="52">
        <v>865</v>
      </c>
      <c r="ET444" s="52">
        <v>919</v>
      </c>
      <c r="EU444" s="52">
        <v>908</v>
      </c>
      <c r="EV444" s="52">
        <v>1045</v>
      </c>
      <c r="EW444" s="52">
        <v>1066</v>
      </c>
      <c r="EX444" s="52">
        <v>1043</v>
      </c>
      <c r="EY444" s="52">
        <v>1160</v>
      </c>
      <c r="EZ444" s="52">
        <v>1101</v>
      </c>
      <c r="FA444" s="52">
        <v>1114</v>
      </c>
      <c r="FB444" s="52">
        <v>1210</v>
      </c>
      <c r="FC444" s="52">
        <v>1250</v>
      </c>
      <c r="FD444" s="52">
        <v>1164</v>
      </c>
      <c r="FE444" s="52">
        <v>1205</v>
      </c>
      <c r="FF444" s="52">
        <v>1159</v>
      </c>
      <c r="FG444" s="52">
        <v>1203</v>
      </c>
      <c r="FH444" s="52">
        <v>1121</v>
      </c>
      <c r="FI444" s="52">
        <v>1087</v>
      </c>
      <c r="FJ444" s="52">
        <v>1111</v>
      </c>
      <c r="FK444" s="52">
        <v>1011</v>
      </c>
      <c r="FL444" s="52">
        <v>975</v>
      </c>
      <c r="FM444" s="52">
        <v>912</v>
      </c>
      <c r="FN444" s="52">
        <v>998</v>
      </c>
      <c r="FO444" s="52">
        <v>914</v>
      </c>
      <c r="FP444" s="52">
        <v>844</v>
      </c>
      <c r="FQ444" s="52">
        <v>868</v>
      </c>
      <c r="FR444" s="52">
        <v>894</v>
      </c>
      <c r="FS444" s="52">
        <v>891</v>
      </c>
      <c r="FT444" s="52">
        <v>925</v>
      </c>
      <c r="FU444" s="52">
        <v>908</v>
      </c>
      <c r="FV444" s="52">
        <v>759</v>
      </c>
      <c r="FW444" s="52">
        <v>674</v>
      </c>
      <c r="FX444" s="52">
        <v>652</v>
      </c>
      <c r="FY444" s="52">
        <v>655</v>
      </c>
      <c r="FZ444" s="52">
        <v>531</v>
      </c>
      <c r="GA444" s="52">
        <v>512</v>
      </c>
      <c r="GB444" s="52">
        <v>508</v>
      </c>
      <c r="GC444" s="52">
        <v>534</v>
      </c>
      <c r="GD444" s="52">
        <v>515</v>
      </c>
      <c r="GE444" s="52">
        <v>502</v>
      </c>
      <c r="GF444" s="52">
        <v>399</v>
      </c>
      <c r="GG444" s="52">
        <v>370</v>
      </c>
      <c r="GH444" s="52">
        <v>373</v>
      </c>
      <c r="GI444" s="52">
        <v>332</v>
      </c>
      <c r="GJ444" s="52">
        <v>296</v>
      </c>
      <c r="GK444" s="52">
        <v>240</v>
      </c>
      <c r="GL444" s="53">
        <v>958</v>
      </c>
    </row>
    <row r="445" spans="1:194" s="1" customFormat="1" hidden="1" x14ac:dyDescent="0.25">
      <c r="A445" s="31" t="s">
        <v>247</v>
      </c>
      <c r="B445" s="1" t="s">
        <v>676</v>
      </c>
      <c r="C445" s="30" t="str">
        <f t="shared" si="124"/>
        <v>LA England - Southampton</v>
      </c>
      <c r="D445" s="51">
        <f t="shared" si="115"/>
        <v>102904</v>
      </c>
      <c r="E445" s="51">
        <f t="shared" si="116"/>
        <v>98162</v>
      </c>
      <c r="F445" s="52">
        <f t="shared" si="117"/>
        <v>252872</v>
      </c>
      <c r="G445" s="52">
        <f t="shared" si="118"/>
        <v>129669</v>
      </c>
      <c r="H445" s="53">
        <f t="shared" si="119"/>
        <v>123203</v>
      </c>
      <c r="I445" s="53">
        <f t="shared" si="120"/>
        <v>102904</v>
      </c>
      <c r="J445" s="53">
        <f t="shared" si="121"/>
        <v>98162</v>
      </c>
      <c r="K445" s="50">
        <f t="shared" si="122"/>
        <v>26765</v>
      </c>
      <c r="L445" s="51">
        <f t="shared" si="123"/>
        <v>25041</v>
      </c>
      <c r="M445" s="52">
        <v>1469</v>
      </c>
      <c r="N445" s="52">
        <v>1503</v>
      </c>
      <c r="O445" s="52">
        <v>1546</v>
      </c>
      <c r="P445" s="52">
        <v>1534</v>
      </c>
      <c r="Q445" s="52">
        <v>1569</v>
      </c>
      <c r="R445" s="52">
        <v>1642</v>
      </c>
      <c r="S445" s="52">
        <v>1649</v>
      </c>
      <c r="T445" s="52">
        <v>1660</v>
      </c>
      <c r="U445" s="52">
        <v>1650</v>
      </c>
      <c r="V445" s="52">
        <v>1590</v>
      </c>
      <c r="W445" s="52">
        <v>1455</v>
      </c>
      <c r="X445" s="52">
        <v>1527</v>
      </c>
      <c r="Y445" s="52">
        <v>1498</v>
      </c>
      <c r="Z445" s="52">
        <v>1408</v>
      </c>
      <c r="AA445" s="52">
        <v>1309</v>
      </c>
      <c r="AB445" s="52">
        <v>1235</v>
      </c>
      <c r="AC445" s="52">
        <v>1279</v>
      </c>
      <c r="AD445" s="52">
        <v>1242</v>
      </c>
      <c r="AE445" s="52">
        <v>1506</v>
      </c>
      <c r="AF445" s="52">
        <v>2880</v>
      </c>
      <c r="AG445" s="52">
        <v>3570</v>
      </c>
      <c r="AH445" s="52">
        <v>3757</v>
      </c>
      <c r="AI445" s="52">
        <v>3429</v>
      </c>
      <c r="AJ445" s="52">
        <v>3226</v>
      </c>
      <c r="AK445" s="52">
        <v>2719</v>
      </c>
      <c r="AL445" s="52">
        <v>2652</v>
      </c>
      <c r="AM445" s="52">
        <v>2826</v>
      </c>
      <c r="AN445" s="52">
        <v>3016</v>
      </c>
      <c r="AO445" s="52">
        <v>2899</v>
      </c>
      <c r="AP445" s="52">
        <v>2560</v>
      </c>
      <c r="AQ445" s="52">
        <v>2515</v>
      </c>
      <c r="AR445" s="52">
        <v>2004</v>
      </c>
      <c r="AS445" s="52">
        <v>1872</v>
      </c>
      <c r="AT445" s="52">
        <v>1838</v>
      </c>
      <c r="AU445" s="52">
        <v>1780</v>
      </c>
      <c r="AV445" s="52">
        <v>1804</v>
      </c>
      <c r="AW445" s="52">
        <v>1630</v>
      </c>
      <c r="AX445" s="52">
        <v>1694</v>
      </c>
      <c r="AY445" s="52">
        <v>1742</v>
      </c>
      <c r="AZ445" s="52">
        <v>1731</v>
      </c>
      <c r="BA445" s="52">
        <v>1597</v>
      </c>
      <c r="BB445" s="52">
        <v>1487</v>
      </c>
      <c r="BC445" s="52">
        <v>1382</v>
      </c>
      <c r="BD445" s="52">
        <v>1396</v>
      </c>
      <c r="BE445" s="52">
        <v>1513</v>
      </c>
      <c r="BF445" s="52">
        <v>1393</v>
      </c>
      <c r="BG445" s="52">
        <v>1428</v>
      </c>
      <c r="BH445" s="52">
        <v>1471</v>
      </c>
      <c r="BI445" s="52">
        <v>1367</v>
      </c>
      <c r="BJ445" s="52">
        <v>1404</v>
      </c>
      <c r="BK445" s="52">
        <v>1387</v>
      </c>
      <c r="BL445" s="52">
        <v>1306</v>
      </c>
      <c r="BM445" s="52">
        <v>1288</v>
      </c>
      <c r="BN445" s="52">
        <v>1323</v>
      </c>
      <c r="BO445" s="52">
        <v>1441</v>
      </c>
      <c r="BP445" s="52">
        <v>1484</v>
      </c>
      <c r="BQ445" s="52">
        <v>1447</v>
      </c>
      <c r="BR445" s="52">
        <v>1412</v>
      </c>
      <c r="BS445" s="52">
        <v>1369</v>
      </c>
      <c r="BT445" s="52">
        <v>1277</v>
      </c>
      <c r="BU445" s="52">
        <v>1159</v>
      </c>
      <c r="BV445" s="52">
        <v>1184</v>
      </c>
      <c r="BW445" s="52">
        <v>1216</v>
      </c>
      <c r="BX445" s="52">
        <v>1092</v>
      </c>
      <c r="BY445" s="52">
        <v>1062</v>
      </c>
      <c r="BZ445" s="52">
        <v>976</v>
      </c>
      <c r="CA445" s="52">
        <v>938</v>
      </c>
      <c r="CB445" s="52">
        <v>953</v>
      </c>
      <c r="CC445" s="52">
        <v>847</v>
      </c>
      <c r="CD445" s="52">
        <v>867</v>
      </c>
      <c r="CE445" s="52">
        <v>852</v>
      </c>
      <c r="CF445" s="52">
        <v>867</v>
      </c>
      <c r="CG445" s="52">
        <v>850</v>
      </c>
      <c r="CH445" s="52">
        <v>909</v>
      </c>
      <c r="CI445" s="52">
        <v>781</v>
      </c>
      <c r="CJ445" s="52">
        <v>734</v>
      </c>
      <c r="CK445" s="52">
        <v>627</v>
      </c>
      <c r="CL445" s="52">
        <v>609</v>
      </c>
      <c r="CM445" s="52">
        <v>521</v>
      </c>
      <c r="CN445" s="52">
        <v>449</v>
      </c>
      <c r="CO445" s="52">
        <v>449</v>
      </c>
      <c r="CP445" s="52">
        <v>487</v>
      </c>
      <c r="CQ445" s="52">
        <v>335</v>
      </c>
      <c r="CR445" s="52">
        <v>325</v>
      </c>
      <c r="CS445" s="52">
        <v>336</v>
      </c>
      <c r="CT445" s="52">
        <v>256</v>
      </c>
      <c r="CU445" s="52">
        <v>247</v>
      </c>
      <c r="CV445" s="52">
        <v>215</v>
      </c>
      <c r="CW445" s="52">
        <v>180</v>
      </c>
      <c r="CX445" s="52">
        <v>202</v>
      </c>
      <c r="CY445" s="52">
        <v>557</v>
      </c>
      <c r="CZ445" s="52">
        <v>1425</v>
      </c>
      <c r="DA445" s="52">
        <v>1433</v>
      </c>
      <c r="DB445" s="52">
        <v>1465</v>
      </c>
      <c r="DC445" s="52">
        <v>1520</v>
      </c>
      <c r="DD445" s="52">
        <v>1477</v>
      </c>
      <c r="DE445" s="52">
        <v>1569</v>
      </c>
      <c r="DF445" s="52">
        <v>1467</v>
      </c>
      <c r="DG445" s="52">
        <v>1503</v>
      </c>
      <c r="DH445" s="52">
        <v>1546</v>
      </c>
      <c r="DI445" s="52">
        <v>1515</v>
      </c>
      <c r="DJ445" s="52">
        <v>1453</v>
      </c>
      <c r="DK445" s="52">
        <v>1366</v>
      </c>
      <c r="DL445" s="52">
        <v>1335</v>
      </c>
      <c r="DM445" s="52">
        <v>1295</v>
      </c>
      <c r="DN445" s="52">
        <v>1245</v>
      </c>
      <c r="DO445" s="52">
        <v>1180</v>
      </c>
      <c r="DP445" s="52">
        <v>1161</v>
      </c>
      <c r="DQ445" s="52">
        <v>1086</v>
      </c>
      <c r="DR445" s="52">
        <v>1345</v>
      </c>
      <c r="DS445" s="52">
        <v>2749</v>
      </c>
      <c r="DT445" s="52">
        <v>3288</v>
      </c>
      <c r="DU445" s="52">
        <v>3355</v>
      </c>
      <c r="DV445" s="52">
        <v>2835</v>
      </c>
      <c r="DW445" s="52">
        <v>2698</v>
      </c>
      <c r="DX445" s="52">
        <v>2447</v>
      </c>
      <c r="DY445" s="52">
        <v>2351</v>
      </c>
      <c r="DZ445" s="52">
        <v>2402</v>
      </c>
      <c r="EA445" s="52">
        <v>2549</v>
      </c>
      <c r="EB445" s="52">
        <v>2283</v>
      </c>
      <c r="EC445" s="52">
        <v>2034</v>
      </c>
      <c r="ED445" s="52">
        <v>2025</v>
      </c>
      <c r="EE445" s="52">
        <v>1749</v>
      </c>
      <c r="EF445" s="52">
        <v>1666</v>
      </c>
      <c r="EG445" s="52">
        <v>1665</v>
      </c>
      <c r="EH445" s="52">
        <v>1726</v>
      </c>
      <c r="EI445" s="52">
        <v>1714</v>
      </c>
      <c r="EJ445" s="52">
        <v>1581</v>
      </c>
      <c r="EK445" s="52">
        <v>1670</v>
      </c>
      <c r="EL445" s="52">
        <v>1619</v>
      </c>
      <c r="EM445" s="52">
        <v>1595</v>
      </c>
      <c r="EN445" s="52">
        <v>1588</v>
      </c>
      <c r="EO445" s="52">
        <v>1400</v>
      </c>
      <c r="EP445" s="52">
        <v>1342</v>
      </c>
      <c r="EQ445" s="52">
        <v>1341</v>
      </c>
      <c r="ER445" s="52">
        <v>1293</v>
      </c>
      <c r="ES445" s="52">
        <v>1242</v>
      </c>
      <c r="ET445" s="52">
        <v>1275</v>
      </c>
      <c r="EU445" s="52">
        <v>1315</v>
      </c>
      <c r="EV445" s="52">
        <v>1189</v>
      </c>
      <c r="EW445" s="52">
        <v>1378</v>
      </c>
      <c r="EX445" s="52">
        <v>1255</v>
      </c>
      <c r="EY445" s="52">
        <v>1206</v>
      </c>
      <c r="EZ445" s="52">
        <v>1383</v>
      </c>
      <c r="FA445" s="52">
        <v>1416</v>
      </c>
      <c r="FB445" s="52">
        <v>1343</v>
      </c>
      <c r="FC445" s="52">
        <v>1425</v>
      </c>
      <c r="FD445" s="52">
        <v>1320</v>
      </c>
      <c r="FE445" s="52">
        <v>1391</v>
      </c>
      <c r="FF445" s="52">
        <v>1301</v>
      </c>
      <c r="FG445" s="52">
        <v>1195</v>
      </c>
      <c r="FH445" s="52">
        <v>1229</v>
      </c>
      <c r="FI445" s="52">
        <v>1168</v>
      </c>
      <c r="FJ445" s="52">
        <v>1212</v>
      </c>
      <c r="FK445" s="52">
        <v>1044</v>
      </c>
      <c r="FL445" s="52">
        <v>956</v>
      </c>
      <c r="FM445" s="52">
        <v>966</v>
      </c>
      <c r="FN445" s="52">
        <v>1028</v>
      </c>
      <c r="FO445" s="52">
        <v>979</v>
      </c>
      <c r="FP445" s="52">
        <v>896</v>
      </c>
      <c r="FQ445" s="52">
        <v>914</v>
      </c>
      <c r="FR445" s="52">
        <v>942</v>
      </c>
      <c r="FS445" s="52">
        <v>926</v>
      </c>
      <c r="FT445" s="52">
        <v>972</v>
      </c>
      <c r="FU445" s="52">
        <v>1038</v>
      </c>
      <c r="FV445" s="52">
        <v>784</v>
      </c>
      <c r="FW445" s="52">
        <v>827</v>
      </c>
      <c r="FX445" s="52">
        <v>744</v>
      </c>
      <c r="FY445" s="52">
        <v>713</v>
      </c>
      <c r="FZ445" s="52">
        <v>647</v>
      </c>
      <c r="GA445" s="52">
        <v>566</v>
      </c>
      <c r="GB445" s="52">
        <v>553</v>
      </c>
      <c r="GC445" s="52">
        <v>518</v>
      </c>
      <c r="GD445" s="52">
        <v>580</v>
      </c>
      <c r="GE445" s="52">
        <v>479</v>
      </c>
      <c r="GF445" s="52">
        <v>476</v>
      </c>
      <c r="GG445" s="52">
        <v>416</v>
      </c>
      <c r="GH445" s="52">
        <v>352</v>
      </c>
      <c r="GI445" s="52">
        <v>369</v>
      </c>
      <c r="GJ445" s="52">
        <v>361</v>
      </c>
      <c r="GK445" s="52">
        <v>318</v>
      </c>
      <c r="GL445" s="53">
        <v>1245</v>
      </c>
    </row>
    <row r="446" spans="1:194" s="1" customFormat="1" hidden="1" x14ac:dyDescent="0.25">
      <c r="A446" s="31" t="s">
        <v>247</v>
      </c>
      <c r="B446" s="1" t="s">
        <v>677</v>
      </c>
      <c r="C446" s="30" t="str">
        <f t="shared" si="124"/>
        <v>LA England - Southend-on-Sea</v>
      </c>
      <c r="D446" s="51">
        <f t="shared" si="115"/>
        <v>69358</v>
      </c>
      <c r="E446" s="51">
        <f t="shared" si="116"/>
        <v>73679</v>
      </c>
      <c r="F446" s="52">
        <f t="shared" si="117"/>
        <v>182773</v>
      </c>
      <c r="G446" s="52">
        <f t="shared" si="118"/>
        <v>89594</v>
      </c>
      <c r="H446" s="53">
        <f t="shared" si="119"/>
        <v>93179</v>
      </c>
      <c r="I446" s="53">
        <f t="shared" si="120"/>
        <v>69358</v>
      </c>
      <c r="J446" s="53">
        <f t="shared" si="121"/>
        <v>73679</v>
      </c>
      <c r="K446" s="50">
        <f t="shared" si="122"/>
        <v>20236</v>
      </c>
      <c r="L446" s="51">
        <f t="shared" si="123"/>
        <v>19500</v>
      </c>
      <c r="M446" s="52">
        <v>996</v>
      </c>
      <c r="N446" s="52">
        <v>1025</v>
      </c>
      <c r="O446" s="52">
        <v>1111</v>
      </c>
      <c r="P446" s="52">
        <v>1132</v>
      </c>
      <c r="Q446" s="52">
        <v>1167</v>
      </c>
      <c r="R446" s="52">
        <v>1109</v>
      </c>
      <c r="S446" s="52">
        <v>1204</v>
      </c>
      <c r="T446" s="52">
        <v>1152</v>
      </c>
      <c r="U446" s="52">
        <v>1226</v>
      </c>
      <c r="V446" s="52">
        <v>1197</v>
      </c>
      <c r="W446" s="52">
        <v>1192</v>
      </c>
      <c r="X446" s="52">
        <v>1179</v>
      </c>
      <c r="Y446" s="52">
        <v>1201</v>
      </c>
      <c r="Z446" s="52">
        <v>1175</v>
      </c>
      <c r="AA446" s="52">
        <v>1078</v>
      </c>
      <c r="AB446" s="52">
        <v>1005</v>
      </c>
      <c r="AC446" s="52">
        <v>1060</v>
      </c>
      <c r="AD446" s="52">
        <v>1027</v>
      </c>
      <c r="AE446" s="52">
        <v>1014</v>
      </c>
      <c r="AF446" s="52">
        <v>729</v>
      </c>
      <c r="AG446" s="52">
        <v>811</v>
      </c>
      <c r="AH446" s="52">
        <v>785</v>
      </c>
      <c r="AI446" s="52">
        <v>928</v>
      </c>
      <c r="AJ446" s="52">
        <v>1016</v>
      </c>
      <c r="AK446" s="52">
        <v>962</v>
      </c>
      <c r="AL446" s="52">
        <v>1041</v>
      </c>
      <c r="AM446" s="52">
        <v>1121</v>
      </c>
      <c r="AN446" s="52">
        <v>1026</v>
      </c>
      <c r="AO446" s="52">
        <v>997</v>
      </c>
      <c r="AP446" s="52">
        <v>970</v>
      </c>
      <c r="AQ446" s="52">
        <v>1037</v>
      </c>
      <c r="AR446" s="52">
        <v>993</v>
      </c>
      <c r="AS446" s="52">
        <v>1063</v>
      </c>
      <c r="AT446" s="52">
        <v>1137</v>
      </c>
      <c r="AU446" s="52">
        <v>1173</v>
      </c>
      <c r="AV446" s="52">
        <v>1205</v>
      </c>
      <c r="AW446" s="52">
        <v>1070</v>
      </c>
      <c r="AX446" s="52">
        <v>1232</v>
      </c>
      <c r="AY446" s="52">
        <v>1217</v>
      </c>
      <c r="AZ446" s="52">
        <v>1211</v>
      </c>
      <c r="BA446" s="52">
        <v>1477</v>
      </c>
      <c r="BB446" s="52">
        <v>1212</v>
      </c>
      <c r="BC446" s="52">
        <v>1210</v>
      </c>
      <c r="BD446" s="52">
        <v>1123</v>
      </c>
      <c r="BE446" s="52">
        <v>1231</v>
      </c>
      <c r="BF446" s="52">
        <v>1142</v>
      </c>
      <c r="BG446" s="52">
        <v>1301</v>
      </c>
      <c r="BH446" s="52">
        <v>1366</v>
      </c>
      <c r="BI446" s="52">
        <v>1390</v>
      </c>
      <c r="BJ446" s="52">
        <v>1269</v>
      </c>
      <c r="BK446" s="52">
        <v>1251</v>
      </c>
      <c r="BL446" s="52">
        <v>1356</v>
      </c>
      <c r="BM446" s="52">
        <v>1292</v>
      </c>
      <c r="BN446" s="52">
        <v>1260</v>
      </c>
      <c r="BO446" s="52">
        <v>1231</v>
      </c>
      <c r="BP446" s="52">
        <v>1323</v>
      </c>
      <c r="BQ446" s="52">
        <v>1340</v>
      </c>
      <c r="BR446" s="52">
        <v>1235</v>
      </c>
      <c r="BS446" s="52">
        <v>1270</v>
      </c>
      <c r="BT446" s="52">
        <v>1199</v>
      </c>
      <c r="BU446" s="52">
        <v>1124</v>
      </c>
      <c r="BV446" s="52">
        <v>1055</v>
      </c>
      <c r="BW446" s="52">
        <v>1051</v>
      </c>
      <c r="BX446" s="52">
        <v>934</v>
      </c>
      <c r="BY446" s="52">
        <v>937</v>
      </c>
      <c r="BZ446" s="52">
        <v>877</v>
      </c>
      <c r="CA446" s="52">
        <v>902</v>
      </c>
      <c r="CB446" s="52">
        <v>888</v>
      </c>
      <c r="CC446" s="52">
        <v>908</v>
      </c>
      <c r="CD446" s="52">
        <v>808</v>
      </c>
      <c r="CE446" s="52">
        <v>805</v>
      </c>
      <c r="CF446" s="52">
        <v>899</v>
      </c>
      <c r="CG446" s="52">
        <v>992</v>
      </c>
      <c r="CH446" s="52">
        <v>999</v>
      </c>
      <c r="CI446" s="52">
        <v>796</v>
      </c>
      <c r="CJ446" s="52">
        <v>725</v>
      </c>
      <c r="CK446" s="52">
        <v>696</v>
      </c>
      <c r="CL446" s="52">
        <v>589</v>
      </c>
      <c r="CM446" s="52">
        <v>582</v>
      </c>
      <c r="CN446" s="52">
        <v>443</v>
      </c>
      <c r="CO446" s="52">
        <v>503</v>
      </c>
      <c r="CP446" s="52">
        <v>462</v>
      </c>
      <c r="CQ446" s="52">
        <v>470</v>
      </c>
      <c r="CR446" s="52">
        <v>389</v>
      </c>
      <c r="CS446" s="52">
        <v>374</v>
      </c>
      <c r="CT446" s="52">
        <v>300</v>
      </c>
      <c r="CU446" s="52">
        <v>320</v>
      </c>
      <c r="CV446" s="52">
        <v>275</v>
      </c>
      <c r="CW446" s="52">
        <v>205</v>
      </c>
      <c r="CX446" s="52">
        <v>182</v>
      </c>
      <c r="CY446" s="52">
        <v>652</v>
      </c>
      <c r="CZ446" s="52">
        <v>980</v>
      </c>
      <c r="DA446" s="52">
        <v>1009</v>
      </c>
      <c r="DB446" s="52">
        <v>1102</v>
      </c>
      <c r="DC446" s="52">
        <v>1118</v>
      </c>
      <c r="DD446" s="52">
        <v>1141</v>
      </c>
      <c r="DE446" s="52">
        <v>1157</v>
      </c>
      <c r="DF446" s="52">
        <v>1121</v>
      </c>
      <c r="DG446" s="52">
        <v>1121</v>
      </c>
      <c r="DH446" s="52">
        <v>1180</v>
      </c>
      <c r="DI446" s="52">
        <v>1134</v>
      </c>
      <c r="DJ446" s="52">
        <v>1161</v>
      </c>
      <c r="DK446" s="52">
        <v>1169</v>
      </c>
      <c r="DL446" s="52">
        <v>1068</v>
      </c>
      <c r="DM446" s="52">
        <v>1137</v>
      </c>
      <c r="DN446" s="52">
        <v>1077</v>
      </c>
      <c r="DO446" s="52">
        <v>1054</v>
      </c>
      <c r="DP446" s="52">
        <v>875</v>
      </c>
      <c r="DQ446" s="52">
        <v>896</v>
      </c>
      <c r="DR446" s="52">
        <v>903</v>
      </c>
      <c r="DS446" s="52">
        <v>785</v>
      </c>
      <c r="DT446" s="52">
        <v>744</v>
      </c>
      <c r="DU446" s="52">
        <v>859</v>
      </c>
      <c r="DV446" s="52">
        <v>904</v>
      </c>
      <c r="DW446" s="52">
        <v>1023</v>
      </c>
      <c r="DX446" s="52">
        <v>1043</v>
      </c>
      <c r="DY446" s="52">
        <v>921</v>
      </c>
      <c r="DZ446" s="52">
        <v>1080</v>
      </c>
      <c r="EA446" s="52">
        <v>939</v>
      </c>
      <c r="EB446" s="52">
        <v>984</v>
      </c>
      <c r="EC446" s="52">
        <v>1095</v>
      </c>
      <c r="ED446" s="52">
        <v>1121</v>
      </c>
      <c r="EE446" s="52">
        <v>1072</v>
      </c>
      <c r="EF446" s="52">
        <v>1144</v>
      </c>
      <c r="EG446" s="52">
        <v>1192</v>
      </c>
      <c r="EH446" s="52">
        <v>1277</v>
      </c>
      <c r="EI446" s="52">
        <v>1319</v>
      </c>
      <c r="EJ446" s="52">
        <v>1235</v>
      </c>
      <c r="EK446" s="52">
        <v>1184</v>
      </c>
      <c r="EL446" s="52">
        <v>1311</v>
      </c>
      <c r="EM446" s="52">
        <v>1260</v>
      </c>
      <c r="EN446" s="52">
        <v>1331</v>
      </c>
      <c r="EO446" s="52">
        <v>1359</v>
      </c>
      <c r="EP446" s="52">
        <v>1180</v>
      </c>
      <c r="EQ446" s="52">
        <v>1210</v>
      </c>
      <c r="ER446" s="52">
        <v>1205</v>
      </c>
      <c r="ES446" s="52">
        <v>1219</v>
      </c>
      <c r="ET446" s="52">
        <v>1282</v>
      </c>
      <c r="EU446" s="52">
        <v>1403</v>
      </c>
      <c r="EV446" s="52">
        <v>1327</v>
      </c>
      <c r="EW446" s="52">
        <v>1301</v>
      </c>
      <c r="EX446" s="52">
        <v>1247</v>
      </c>
      <c r="EY446" s="52">
        <v>1325</v>
      </c>
      <c r="EZ446" s="52">
        <v>1371</v>
      </c>
      <c r="FA446" s="52">
        <v>1316</v>
      </c>
      <c r="FB446" s="52">
        <v>1360</v>
      </c>
      <c r="FC446" s="52">
        <v>1229</v>
      </c>
      <c r="FD446" s="52">
        <v>1294</v>
      </c>
      <c r="FE446" s="52">
        <v>1266</v>
      </c>
      <c r="FF446" s="52">
        <v>1137</v>
      </c>
      <c r="FG446" s="52">
        <v>1149</v>
      </c>
      <c r="FH446" s="52">
        <v>1139</v>
      </c>
      <c r="FI446" s="52">
        <v>1084</v>
      </c>
      <c r="FJ446" s="52">
        <v>1025</v>
      </c>
      <c r="FK446" s="52">
        <v>983</v>
      </c>
      <c r="FL446" s="52">
        <v>922</v>
      </c>
      <c r="FM446" s="52">
        <v>929</v>
      </c>
      <c r="FN446" s="52">
        <v>983</v>
      </c>
      <c r="FO446" s="52">
        <v>955</v>
      </c>
      <c r="FP446" s="52">
        <v>896</v>
      </c>
      <c r="FQ446" s="52">
        <v>916</v>
      </c>
      <c r="FR446" s="52">
        <v>1010</v>
      </c>
      <c r="FS446" s="52">
        <v>971</v>
      </c>
      <c r="FT446" s="52">
        <v>1081</v>
      </c>
      <c r="FU446" s="52">
        <v>1116</v>
      </c>
      <c r="FV446" s="52">
        <v>858</v>
      </c>
      <c r="FW446" s="52">
        <v>881</v>
      </c>
      <c r="FX446" s="52">
        <v>854</v>
      </c>
      <c r="FY446" s="52">
        <v>788</v>
      </c>
      <c r="FZ446" s="52">
        <v>661</v>
      </c>
      <c r="GA446" s="52">
        <v>549</v>
      </c>
      <c r="GB446" s="52">
        <v>606</v>
      </c>
      <c r="GC446" s="52">
        <v>615</v>
      </c>
      <c r="GD446" s="52">
        <v>570</v>
      </c>
      <c r="GE446" s="52">
        <v>485</v>
      </c>
      <c r="GF446" s="52">
        <v>480</v>
      </c>
      <c r="GG446" s="52">
        <v>500</v>
      </c>
      <c r="GH446" s="52">
        <v>390</v>
      </c>
      <c r="GI446" s="52">
        <v>368</v>
      </c>
      <c r="GJ446" s="52">
        <v>352</v>
      </c>
      <c r="GK446" s="52">
        <v>325</v>
      </c>
      <c r="GL446" s="53">
        <v>1481</v>
      </c>
    </row>
    <row r="447" spans="1:194" s="1" customFormat="1" hidden="1" x14ac:dyDescent="0.25">
      <c r="A447" s="31" t="s">
        <v>247</v>
      </c>
      <c r="B447" s="1" t="s">
        <v>678</v>
      </c>
      <c r="C447" s="30" t="str">
        <f t="shared" si="124"/>
        <v>LA England - Southwark</v>
      </c>
      <c r="D447" s="51">
        <f t="shared" si="115"/>
        <v>127180</v>
      </c>
      <c r="E447" s="51">
        <f t="shared" si="116"/>
        <v>126931</v>
      </c>
      <c r="F447" s="52">
        <f t="shared" si="117"/>
        <v>320017</v>
      </c>
      <c r="G447" s="52">
        <f t="shared" si="118"/>
        <v>160856</v>
      </c>
      <c r="H447" s="53">
        <f t="shared" si="119"/>
        <v>159161</v>
      </c>
      <c r="I447" s="53">
        <f t="shared" si="120"/>
        <v>127180</v>
      </c>
      <c r="J447" s="53">
        <f t="shared" si="121"/>
        <v>126931</v>
      </c>
      <c r="K447" s="50">
        <f t="shared" si="122"/>
        <v>33676</v>
      </c>
      <c r="L447" s="51">
        <f t="shared" si="123"/>
        <v>32230</v>
      </c>
      <c r="M447" s="52">
        <v>1939</v>
      </c>
      <c r="N447" s="52">
        <v>1975</v>
      </c>
      <c r="O447" s="52">
        <v>1969</v>
      </c>
      <c r="P447" s="52">
        <v>2012</v>
      </c>
      <c r="Q447" s="52">
        <v>2114</v>
      </c>
      <c r="R447" s="52">
        <v>2081</v>
      </c>
      <c r="S447" s="52">
        <v>1991</v>
      </c>
      <c r="T447" s="52">
        <v>2065</v>
      </c>
      <c r="U447" s="52">
        <v>2079</v>
      </c>
      <c r="V447" s="52">
        <v>1952</v>
      </c>
      <c r="W447" s="52">
        <v>1902</v>
      </c>
      <c r="X447" s="52">
        <v>1882</v>
      </c>
      <c r="Y447" s="52">
        <v>1720</v>
      </c>
      <c r="Z447" s="52">
        <v>1774</v>
      </c>
      <c r="AA447" s="52">
        <v>1587</v>
      </c>
      <c r="AB447" s="52">
        <v>1661</v>
      </c>
      <c r="AC447" s="52">
        <v>1484</v>
      </c>
      <c r="AD447" s="52">
        <v>1489</v>
      </c>
      <c r="AE447" s="52">
        <v>1529</v>
      </c>
      <c r="AF447" s="52">
        <v>1578</v>
      </c>
      <c r="AG447" s="52">
        <v>1738</v>
      </c>
      <c r="AH447" s="52">
        <v>1911</v>
      </c>
      <c r="AI447" s="52">
        <v>2012</v>
      </c>
      <c r="AJ447" s="52">
        <v>2393</v>
      </c>
      <c r="AK447" s="52">
        <v>2687</v>
      </c>
      <c r="AL447" s="52">
        <v>2931</v>
      </c>
      <c r="AM447" s="52">
        <v>3128</v>
      </c>
      <c r="AN447" s="52">
        <v>3464</v>
      </c>
      <c r="AO447" s="52">
        <v>3785</v>
      </c>
      <c r="AP447" s="52">
        <v>3932</v>
      </c>
      <c r="AQ447" s="52">
        <v>3985</v>
      </c>
      <c r="AR447" s="52">
        <v>4307</v>
      </c>
      <c r="AS447" s="52">
        <v>3891</v>
      </c>
      <c r="AT447" s="52">
        <v>3653</v>
      </c>
      <c r="AU447" s="52">
        <v>3875</v>
      </c>
      <c r="AV447" s="52">
        <v>3683</v>
      </c>
      <c r="AW447" s="52">
        <v>3268</v>
      </c>
      <c r="AX447" s="52">
        <v>3084</v>
      </c>
      <c r="AY447" s="52">
        <v>3011</v>
      </c>
      <c r="AZ447" s="52">
        <v>2962</v>
      </c>
      <c r="BA447" s="52">
        <v>2741</v>
      </c>
      <c r="BB447" s="52">
        <v>2498</v>
      </c>
      <c r="BC447" s="52">
        <v>2381</v>
      </c>
      <c r="BD447" s="52">
        <v>2226</v>
      </c>
      <c r="BE447" s="52">
        <v>2330</v>
      </c>
      <c r="BF447" s="52">
        <v>2177</v>
      </c>
      <c r="BG447" s="52">
        <v>1968</v>
      </c>
      <c r="BH447" s="52">
        <v>2126</v>
      </c>
      <c r="BI447" s="52">
        <v>1980</v>
      </c>
      <c r="BJ447" s="52">
        <v>2049</v>
      </c>
      <c r="BK447" s="52">
        <v>2148</v>
      </c>
      <c r="BL447" s="52">
        <v>2033</v>
      </c>
      <c r="BM447" s="52">
        <v>2038</v>
      </c>
      <c r="BN447" s="52">
        <v>2043</v>
      </c>
      <c r="BO447" s="52">
        <v>1856</v>
      </c>
      <c r="BP447" s="52">
        <v>1793</v>
      </c>
      <c r="BQ447" s="52">
        <v>1840</v>
      </c>
      <c r="BR447" s="52">
        <v>1781</v>
      </c>
      <c r="BS447" s="52">
        <v>1632</v>
      </c>
      <c r="BT447" s="52">
        <v>1605</v>
      </c>
      <c r="BU447" s="52">
        <v>1535</v>
      </c>
      <c r="BV447" s="52">
        <v>1354</v>
      </c>
      <c r="BW447" s="52">
        <v>1356</v>
      </c>
      <c r="BX447" s="52">
        <v>1238</v>
      </c>
      <c r="BY447" s="52">
        <v>1116</v>
      </c>
      <c r="BZ447" s="52">
        <v>1063</v>
      </c>
      <c r="CA447" s="52">
        <v>879</v>
      </c>
      <c r="CB447" s="52">
        <v>848</v>
      </c>
      <c r="CC447" s="52">
        <v>806</v>
      </c>
      <c r="CD447" s="52">
        <v>752</v>
      </c>
      <c r="CE447" s="52">
        <v>697</v>
      </c>
      <c r="CF447" s="52">
        <v>655</v>
      </c>
      <c r="CG447" s="52">
        <v>667</v>
      </c>
      <c r="CH447" s="52">
        <v>656</v>
      </c>
      <c r="CI447" s="52">
        <v>552</v>
      </c>
      <c r="CJ447" s="52">
        <v>505</v>
      </c>
      <c r="CK447" s="52">
        <v>418</v>
      </c>
      <c r="CL447" s="52">
        <v>420</v>
      </c>
      <c r="CM447" s="52">
        <v>389</v>
      </c>
      <c r="CN447" s="52">
        <v>368</v>
      </c>
      <c r="CO447" s="52">
        <v>382</v>
      </c>
      <c r="CP447" s="52">
        <v>322</v>
      </c>
      <c r="CQ447" s="52">
        <v>340</v>
      </c>
      <c r="CR447" s="52">
        <v>264</v>
      </c>
      <c r="CS447" s="52">
        <v>243</v>
      </c>
      <c r="CT447" s="52">
        <v>209</v>
      </c>
      <c r="CU447" s="52">
        <v>198</v>
      </c>
      <c r="CV447" s="52">
        <v>136</v>
      </c>
      <c r="CW447" s="52">
        <v>143</v>
      </c>
      <c r="CX447" s="52">
        <v>131</v>
      </c>
      <c r="CY447" s="52">
        <v>486</v>
      </c>
      <c r="CZ447" s="52">
        <v>1897</v>
      </c>
      <c r="DA447" s="52">
        <v>1839</v>
      </c>
      <c r="DB447" s="52">
        <v>1915</v>
      </c>
      <c r="DC447" s="52">
        <v>1915</v>
      </c>
      <c r="DD447" s="52">
        <v>1896</v>
      </c>
      <c r="DE447" s="52">
        <v>1948</v>
      </c>
      <c r="DF447" s="52">
        <v>1919</v>
      </c>
      <c r="DG447" s="52">
        <v>2153</v>
      </c>
      <c r="DH447" s="52">
        <v>2068</v>
      </c>
      <c r="DI447" s="52">
        <v>1952</v>
      </c>
      <c r="DJ447" s="52">
        <v>1705</v>
      </c>
      <c r="DK447" s="52">
        <v>1601</v>
      </c>
      <c r="DL447" s="52">
        <v>1785</v>
      </c>
      <c r="DM447" s="52">
        <v>1688</v>
      </c>
      <c r="DN447" s="52">
        <v>1521</v>
      </c>
      <c r="DO447" s="52">
        <v>1560</v>
      </c>
      <c r="DP447" s="52">
        <v>1401</v>
      </c>
      <c r="DQ447" s="52">
        <v>1467</v>
      </c>
      <c r="DR447" s="52">
        <v>1374</v>
      </c>
      <c r="DS447" s="52">
        <v>1558</v>
      </c>
      <c r="DT447" s="52">
        <v>1746</v>
      </c>
      <c r="DU447" s="52">
        <v>1903</v>
      </c>
      <c r="DV447" s="52">
        <v>2167</v>
      </c>
      <c r="DW447" s="52">
        <v>2501</v>
      </c>
      <c r="DX447" s="52">
        <v>3009</v>
      </c>
      <c r="DY447" s="52">
        <v>3212</v>
      </c>
      <c r="DZ447" s="52">
        <v>3283</v>
      </c>
      <c r="EA447" s="52">
        <v>3454</v>
      </c>
      <c r="EB447" s="52">
        <v>3958</v>
      </c>
      <c r="EC447" s="52">
        <v>4159</v>
      </c>
      <c r="ED447" s="52">
        <v>4246</v>
      </c>
      <c r="EE447" s="52">
        <v>3846</v>
      </c>
      <c r="EF447" s="52">
        <v>3829</v>
      </c>
      <c r="EG447" s="52">
        <v>3678</v>
      </c>
      <c r="EH447" s="52">
        <v>3211</v>
      </c>
      <c r="EI447" s="52">
        <v>3196</v>
      </c>
      <c r="EJ447" s="52">
        <v>2980</v>
      </c>
      <c r="EK447" s="52">
        <v>2707</v>
      </c>
      <c r="EL447" s="52">
        <v>2515</v>
      </c>
      <c r="EM447" s="52">
        <v>2470</v>
      </c>
      <c r="EN447" s="52">
        <v>2339</v>
      </c>
      <c r="EO447" s="52">
        <v>2314</v>
      </c>
      <c r="EP447" s="52">
        <v>2279</v>
      </c>
      <c r="EQ447" s="52">
        <v>2128</v>
      </c>
      <c r="ER447" s="52">
        <v>1915</v>
      </c>
      <c r="ES447" s="52">
        <v>2102</v>
      </c>
      <c r="ET447" s="52">
        <v>1897</v>
      </c>
      <c r="EU447" s="52">
        <v>1843</v>
      </c>
      <c r="EV447" s="52">
        <v>1922</v>
      </c>
      <c r="EW447" s="52">
        <v>1942</v>
      </c>
      <c r="EX447" s="52">
        <v>1886</v>
      </c>
      <c r="EY447" s="52">
        <v>1963</v>
      </c>
      <c r="EZ447" s="52">
        <v>1900</v>
      </c>
      <c r="FA447" s="52">
        <v>1965</v>
      </c>
      <c r="FB447" s="52">
        <v>1980</v>
      </c>
      <c r="FC447" s="52">
        <v>1908</v>
      </c>
      <c r="FD447" s="52">
        <v>1776</v>
      </c>
      <c r="FE447" s="52">
        <v>1930</v>
      </c>
      <c r="FF447" s="52">
        <v>1746</v>
      </c>
      <c r="FG447" s="52">
        <v>1783</v>
      </c>
      <c r="FH447" s="52">
        <v>1618</v>
      </c>
      <c r="FI447" s="52">
        <v>1488</v>
      </c>
      <c r="FJ447" s="52">
        <v>1438</v>
      </c>
      <c r="FK447" s="52">
        <v>1284</v>
      </c>
      <c r="FL447" s="52">
        <v>1174</v>
      </c>
      <c r="FM447" s="52">
        <v>1048</v>
      </c>
      <c r="FN447" s="52">
        <v>999</v>
      </c>
      <c r="FO447" s="52">
        <v>973</v>
      </c>
      <c r="FP447" s="52">
        <v>820</v>
      </c>
      <c r="FQ447" s="52">
        <v>758</v>
      </c>
      <c r="FR447" s="52">
        <v>829</v>
      </c>
      <c r="FS447" s="52">
        <v>812</v>
      </c>
      <c r="FT447" s="52">
        <v>745</v>
      </c>
      <c r="FU447" s="52">
        <v>759</v>
      </c>
      <c r="FV447" s="52">
        <v>671</v>
      </c>
      <c r="FW447" s="52">
        <v>653</v>
      </c>
      <c r="FX447" s="52">
        <v>568</v>
      </c>
      <c r="FY447" s="52">
        <v>541</v>
      </c>
      <c r="FZ447" s="52">
        <v>501</v>
      </c>
      <c r="GA447" s="52">
        <v>488</v>
      </c>
      <c r="GB447" s="52">
        <v>456</v>
      </c>
      <c r="GC447" s="52">
        <v>441</v>
      </c>
      <c r="GD447" s="52">
        <v>392</v>
      </c>
      <c r="GE447" s="52">
        <v>364</v>
      </c>
      <c r="GF447" s="52">
        <v>408</v>
      </c>
      <c r="GG447" s="52">
        <v>321</v>
      </c>
      <c r="GH447" s="52">
        <v>258</v>
      </c>
      <c r="GI447" s="52">
        <v>258</v>
      </c>
      <c r="GJ447" s="52">
        <v>229</v>
      </c>
      <c r="GK447" s="52">
        <v>198</v>
      </c>
      <c r="GL447" s="53">
        <v>919</v>
      </c>
    </row>
    <row r="448" spans="1:194" s="1" customFormat="1" hidden="1" x14ac:dyDescent="0.25">
      <c r="A448" s="31" t="s">
        <v>247</v>
      </c>
      <c r="B448" s="1" t="s">
        <v>679</v>
      </c>
      <c r="C448" s="30" t="str">
        <f t="shared" si="124"/>
        <v>LA England - Spelthorne</v>
      </c>
      <c r="D448" s="51">
        <f t="shared" si="115"/>
        <v>37757</v>
      </c>
      <c r="E448" s="51">
        <f t="shared" si="116"/>
        <v>40057</v>
      </c>
      <c r="F448" s="52">
        <f t="shared" si="117"/>
        <v>99873</v>
      </c>
      <c r="G448" s="52">
        <f t="shared" si="118"/>
        <v>49178</v>
      </c>
      <c r="H448" s="53">
        <f t="shared" si="119"/>
        <v>50695</v>
      </c>
      <c r="I448" s="53">
        <f t="shared" si="120"/>
        <v>37757</v>
      </c>
      <c r="J448" s="53">
        <f t="shared" si="121"/>
        <v>40057</v>
      </c>
      <c r="K448" s="50">
        <f t="shared" si="122"/>
        <v>11421</v>
      </c>
      <c r="L448" s="51">
        <f t="shared" si="123"/>
        <v>10638</v>
      </c>
      <c r="M448" s="52">
        <v>609</v>
      </c>
      <c r="N448" s="52">
        <v>549</v>
      </c>
      <c r="O448" s="52">
        <v>660</v>
      </c>
      <c r="P448" s="52">
        <v>665</v>
      </c>
      <c r="Q448" s="52">
        <v>632</v>
      </c>
      <c r="R448" s="52">
        <v>643</v>
      </c>
      <c r="S448" s="52">
        <v>687</v>
      </c>
      <c r="T448" s="52">
        <v>683</v>
      </c>
      <c r="U448" s="52">
        <v>654</v>
      </c>
      <c r="V448" s="52">
        <v>650</v>
      </c>
      <c r="W448" s="52">
        <v>666</v>
      </c>
      <c r="X448" s="52">
        <v>623</v>
      </c>
      <c r="Y448" s="52">
        <v>647</v>
      </c>
      <c r="Z448" s="52">
        <v>654</v>
      </c>
      <c r="AA448" s="52">
        <v>603</v>
      </c>
      <c r="AB448" s="52">
        <v>630</v>
      </c>
      <c r="AC448" s="52">
        <v>595</v>
      </c>
      <c r="AD448" s="52">
        <v>571</v>
      </c>
      <c r="AE448" s="52">
        <v>489</v>
      </c>
      <c r="AF448" s="52">
        <v>407</v>
      </c>
      <c r="AG448" s="52">
        <v>416</v>
      </c>
      <c r="AH448" s="52">
        <v>433</v>
      </c>
      <c r="AI448" s="52">
        <v>483</v>
      </c>
      <c r="AJ448" s="52">
        <v>579</v>
      </c>
      <c r="AK448" s="52">
        <v>512</v>
      </c>
      <c r="AL448" s="52">
        <v>558</v>
      </c>
      <c r="AM448" s="52">
        <v>539</v>
      </c>
      <c r="AN448" s="52">
        <v>463</v>
      </c>
      <c r="AO448" s="52">
        <v>479</v>
      </c>
      <c r="AP448" s="52">
        <v>549</v>
      </c>
      <c r="AQ448" s="52">
        <v>594</v>
      </c>
      <c r="AR448" s="52">
        <v>566</v>
      </c>
      <c r="AS448" s="52">
        <v>627</v>
      </c>
      <c r="AT448" s="52">
        <v>582</v>
      </c>
      <c r="AU448" s="52">
        <v>584</v>
      </c>
      <c r="AV448" s="52">
        <v>617</v>
      </c>
      <c r="AW448" s="52">
        <v>629</v>
      </c>
      <c r="AX448" s="52">
        <v>636</v>
      </c>
      <c r="AY448" s="52">
        <v>737</v>
      </c>
      <c r="AZ448" s="52">
        <v>736</v>
      </c>
      <c r="BA448" s="52">
        <v>746</v>
      </c>
      <c r="BB448" s="52">
        <v>703</v>
      </c>
      <c r="BC448" s="52">
        <v>736</v>
      </c>
      <c r="BD448" s="52">
        <v>708</v>
      </c>
      <c r="BE448" s="52">
        <v>630</v>
      </c>
      <c r="BF448" s="52">
        <v>639</v>
      </c>
      <c r="BG448" s="52">
        <v>621</v>
      </c>
      <c r="BH448" s="52">
        <v>737</v>
      </c>
      <c r="BI448" s="52">
        <v>713</v>
      </c>
      <c r="BJ448" s="52">
        <v>712</v>
      </c>
      <c r="BK448" s="52">
        <v>686</v>
      </c>
      <c r="BL448" s="52">
        <v>710</v>
      </c>
      <c r="BM448" s="52">
        <v>681</v>
      </c>
      <c r="BN448" s="52">
        <v>703</v>
      </c>
      <c r="BO448" s="52">
        <v>731</v>
      </c>
      <c r="BP448" s="52">
        <v>742</v>
      </c>
      <c r="BQ448" s="52">
        <v>717</v>
      </c>
      <c r="BR448" s="52">
        <v>731</v>
      </c>
      <c r="BS448" s="52">
        <v>703</v>
      </c>
      <c r="BT448" s="52">
        <v>720</v>
      </c>
      <c r="BU448" s="52">
        <v>701</v>
      </c>
      <c r="BV448" s="52">
        <v>578</v>
      </c>
      <c r="BW448" s="52">
        <v>546</v>
      </c>
      <c r="BX448" s="52">
        <v>511</v>
      </c>
      <c r="BY448" s="52">
        <v>567</v>
      </c>
      <c r="BZ448" s="52">
        <v>490</v>
      </c>
      <c r="CA448" s="52">
        <v>451</v>
      </c>
      <c r="CB448" s="52">
        <v>470</v>
      </c>
      <c r="CC448" s="52">
        <v>438</v>
      </c>
      <c r="CD448" s="52">
        <v>445</v>
      </c>
      <c r="CE448" s="52">
        <v>430</v>
      </c>
      <c r="CF448" s="52">
        <v>449</v>
      </c>
      <c r="CG448" s="52">
        <v>451</v>
      </c>
      <c r="CH448" s="52">
        <v>541</v>
      </c>
      <c r="CI448" s="52">
        <v>399</v>
      </c>
      <c r="CJ448" s="52">
        <v>373</v>
      </c>
      <c r="CK448" s="52">
        <v>361</v>
      </c>
      <c r="CL448" s="52">
        <v>359</v>
      </c>
      <c r="CM448" s="52">
        <v>289</v>
      </c>
      <c r="CN448" s="52">
        <v>261</v>
      </c>
      <c r="CO448" s="52">
        <v>306</v>
      </c>
      <c r="CP448" s="52">
        <v>256</v>
      </c>
      <c r="CQ448" s="52">
        <v>281</v>
      </c>
      <c r="CR448" s="52">
        <v>260</v>
      </c>
      <c r="CS448" s="52">
        <v>228</v>
      </c>
      <c r="CT448" s="52">
        <v>189</v>
      </c>
      <c r="CU448" s="52">
        <v>149</v>
      </c>
      <c r="CV448" s="52">
        <v>134</v>
      </c>
      <c r="CW448" s="52">
        <v>140</v>
      </c>
      <c r="CX448" s="52">
        <v>104</v>
      </c>
      <c r="CY448" s="52">
        <v>316</v>
      </c>
      <c r="CZ448" s="52">
        <v>616</v>
      </c>
      <c r="DA448" s="52">
        <v>629</v>
      </c>
      <c r="DB448" s="52">
        <v>580</v>
      </c>
      <c r="DC448" s="52">
        <v>566</v>
      </c>
      <c r="DD448" s="52">
        <v>686</v>
      </c>
      <c r="DE448" s="52">
        <v>635</v>
      </c>
      <c r="DF448" s="52">
        <v>614</v>
      </c>
      <c r="DG448" s="52">
        <v>683</v>
      </c>
      <c r="DH448" s="52">
        <v>599</v>
      </c>
      <c r="DI448" s="52">
        <v>611</v>
      </c>
      <c r="DJ448" s="52">
        <v>566</v>
      </c>
      <c r="DK448" s="52">
        <v>608</v>
      </c>
      <c r="DL448" s="52">
        <v>559</v>
      </c>
      <c r="DM448" s="52">
        <v>573</v>
      </c>
      <c r="DN448" s="52">
        <v>556</v>
      </c>
      <c r="DO448" s="52">
        <v>501</v>
      </c>
      <c r="DP448" s="52">
        <v>530</v>
      </c>
      <c r="DQ448" s="52">
        <v>526</v>
      </c>
      <c r="DR448" s="52">
        <v>446</v>
      </c>
      <c r="DS448" s="52">
        <v>398</v>
      </c>
      <c r="DT448" s="52">
        <v>387</v>
      </c>
      <c r="DU448" s="52">
        <v>437</v>
      </c>
      <c r="DV448" s="52">
        <v>426</v>
      </c>
      <c r="DW448" s="52">
        <v>484</v>
      </c>
      <c r="DX448" s="52">
        <v>529</v>
      </c>
      <c r="DY448" s="52">
        <v>518</v>
      </c>
      <c r="DZ448" s="52">
        <v>498</v>
      </c>
      <c r="EA448" s="52">
        <v>466</v>
      </c>
      <c r="EB448" s="52">
        <v>525</v>
      </c>
      <c r="EC448" s="52">
        <v>581</v>
      </c>
      <c r="ED448" s="52">
        <v>576</v>
      </c>
      <c r="EE448" s="52">
        <v>625</v>
      </c>
      <c r="EF448" s="52">
        <v>740</v>
      </c>
      <c r="EG448" s="52">
        <v>698</v>
      </c>
      <c r="EH448" s="52">
        <v>620</v>
      </c>
      <c r="EI448" s="52">
        <v>724</v>
      </c>
      <c r="EJ448" s="52">
        <v>671</v>
      </c>
      <c r="EK448" s="52">
        <v>730</v>
      </c>
      <c r="EL448" s="52">
        <v>745</v>
      </c>
      <c r="EM448" s="52">
        <v>785</v>
      </c>
      <c r="EN448" s="52">
        <v>839</v>
      </c>
      <c r="EO448" s="52">
        <v>749</v>
      </c>
      <c r="EP448" s="52">
        <v>758</v>
      </c>
      <c r="EQ448" s="52">
        <v>705</v>
      </c>
      <c r="ER448" s="52">
        <v>672</v>
      </c>
      <c r="ES448" s="52">
        <v>691</v>
      </c>
      <c r="ET448" s="52">
        <v>669</v>
      </c>
      <c r="EU448" s="52">
        <v>695</v>
      </c>
      <c r="EV448" s="52">
        <v>715</v>
      </c>
      <c r="EW448" s="52">
        <v>796</v>
      </c>
      <c r="EX448" s="52">
        <v>732</v>
      </c>
      <c r="EY448" s="52">
        <v>732</v>
      </c>
      <c r="EZ448" s="52">
        <v>742</v>
      </c>
      <c r="FA448" s="52">
        <v>781</v>
      </c>
      <c r="FB448" s="52">
        <v>745</v>
      </c>
      <c r="FC448" s="52">
        <v>735</v>
      </c>
      <c r="FD448" s="52">
        <v>712</v>
      </c>
      <c r="FE448" s="52">
        <v>738</v>
      </c>
      <c r="FF448" s="52">
        <v>662</v>
      </c>
      <c r="FG448" s="52">
        <v>645</v>
      </c>
      <c r="FH448" s="52">
        <v>570</v>
      </c>
      <c r="FI448" s="52">
        <v>612</v>
      </c>
      <c r="FJ448" s="52">
        <v>563</v>
      </c>
      <c r="FK448" s="52">
        <v>575</v>
      </c>
      <c r="FL448" s="52">
        <v>483</v>
      </c>
      <c r="FM448" s="52">
        <v>499</v>
      </c>
      <c r="FN448" s="52">
        <v>494</v>
      </c>
      <c r="FO448" s="52">
        <v>460</v>
      </c>
      <c r="FP448" s="52">
        <v>450</v>
      </c>
      <c r="FQ448" s="52">
        <v>466</v>
      </c>
      <c r="FR448" s="52">
        <v>479</v>
      </c>
      <c r="FS448" s="52">
        <v>498</v>
      </c>
      <c r="FT448" s="52">
        <v>509</v>
      </c>
      <c r="FU448" s="52">
        <v>555</v>
      </c>
      <c r="FV448" s="52">
        <v>448</v>
      </c>
      <c r="FW448" s="52">
        <v>453</v>
      </c>
      <c r="FX448" s="52">
        <v>437</v>
      </c>
      <c r="FY448" s="52">
        <v>395</v>
      </c>
      <c r="FZ448" s="52">
        <v>377</v>
      </c>
      <c r="GA448" s="52">
        <v>342</v>
      </c>
      <c r="GB448" s="52">
        <v>344</v>
      </c>
      <c r="GC448" s="52">
        <v>334</v>
      </c>
      <c r="GD448" s="52">
        <v>287</v>
      </c>
      <c r="GE448" s="52">
        <v>297</v>
      </c>
      <c r="GF448" s="52">
        <v>339</v>
      </c>
      <c r="GG448" s="52">
        <v>224</v>
      </c>
      <c r="GH448" s="52">
        <v>223</v>
      </c>
      <c r="GI448" s="52">
        <v>218</v>
      </c>
      <c r="GJ448" s="52">
        <v>179</v>
      </c>
      <c r="GK448" s="52">
        <v>171</v>
      </c>
      <c r="GL448" s="53">
        <v>654</v>
      </c>
    </row>
    <row r="449" spans="1:194" s="1" customFormat="1" hidden="1" x14ac:dyDescent="0.25">
      <c r="A449" s="31" t="s">
        <v>247</v>
      </c>
      <c r="B449" s="1" t="s">
        <v>680</v>
      </c>
      <c r="C449" s="30" t="str">
        <f t="shared" si="124"/>
        <v>LA England - St Albans</v>
      </c>
      <c r="D449" s="51">
        <f t="shared" si="115"/>
        <v>54058</v>
      </c>
      <c r="E449" s="51">
        <f t="shared" si="116"/>
        <v>58149</v>
      </c>
      <c r="F449" s="52">
        <f t="shared" si="117"/>
        <v>149317</v>
      </c>
      <c r="G449" s="52">
        <f t="shared" si="118"/>
        <v>73197</v>
      </c>
      <c r="H449" s="53">
        <f t="shared" si="119"/>
        <v>76120</v>
      </c>
      <c r="I449" s="53">
        <f t="shared" si="120"/>
        <v>54058</v>
      </c>
      <c r="J449" s="53">
        <f t="shared" si="121"/>
        <v>58149</v>
      </c>
      <c r="K449" s="50">
        <f t="shared" si="122"/>
        <v>19139</v>
      </c>
      <c r="L449" s="51">
        <f t="shared" si="123"/>
        <v>17971</v>
      </c>
      <c r="M449" s="52">
        <v>842</v>
      </c>
      <c r="N449" s="52">
        <v>889</v>
      </c>
      <c r="O449" s="52">
        <v>941</v>
      </c>
      <c r="P449" s="52">
        <v>1024</v>
      </c>
      <c r="Q449" s="52">
        <v>1011</v>
      </c>
      <c r="R449" s="52">
        <v>1079</v>
      </c>
      <c r="S449" s="52">
        <v>1019</v>
      </c>
      <c r="T449" s="52">
        <v>1104</v>
      </c>
      <c r="U449" s="52">
        <v>1166</v>
      </c>
      <c r="V449" s="52">
        <v>1234</v>
      </c>
      <c r="W449" s="52">
        <v>1207</v>
      </c>
      <c r="X449" s="52">
        <v>1175</v>
      </c>
      <c r="Y449" s="52">
        <v>1170</v>
      </c>
      <c r="Z449" s="52">
        <v>1171</v>
      </c>
      <c r="AA449" s="52">
        <v>1113</v>
      </c>
      <c r="AB449" s="52">
        <v>1049</v>
      </c>
      <c r="AC449" s="52">
        <v>989</v>
      </c>
      <c r="AD449" s="52">
        <v>956</v>
      </c>
      <c r="AE449" s="52">
        <v>848</v>
      </c>
      <c r="AF449" s="52">
        <v>549</v>
      </c>
      <c r="AG449" s="52">
        <v>490</v>
      </c>
      <c r="AH449" s="52">
        <v>462</v>
      </c>
      <c r="AI449" s="52">
        <v>593</v>
      </c>
      <c r="AJ449" s="52">
        <v>753</v>
      </c>
      <c r="AK449" s="52">
        <v>802</v>
      </c>
      <c r="AL449" s="52">
        <v>772</v>
      </c>
      <c r="AM449" s="52">
        <v>738</v>
      </c>
      <c r="AN449" s="52">
        <v>682</v>
      </c>
      <c r="AO449" s="52">
        <v>746</v>
      </c>
      <c r="AP449" s="52">
        <v>731</v>
      </c>
      <c r="AQ449" s="52">
        <v>720</v>
      </c>
      <c r="AR449" s="52">
        <v>859</v>
      </c>
      <c r="AS449" s="52">
        <v>889</v>
      </c>
      <c r="AT449" s="52">
        <v>771</v>
      </c>
      <c r="AU449" s="52">
        <v>883</v>
      </c>
      <c r="AV449" s="52">
        <v>794</v>
      </c>
      <c r="AW449" s="52">
        <v>864</v>
      </c>
      <c r="AX449" s="52">
        <v>927</v>
      </c>
      <c r="AY449" s="52">
        <v>1062</v>
      </c>
      <c r="AZ449" s="52">
        <v>940</v>
      </c>
      <c r="BA449" s="52">
        <v>1136</v>
      </c>
      <c r="BB449" s="52">
        <v>1101</v>
      </c>
      <c r="BC449" s="52">
        <v>1096</v>
      </c>
      <c r="BD449" s="52">
        <v>1184</v>
      </c>
      <c r="BE449" s="52">
        <v>1162</v>
      </c>
      <c r="BF449" s="52">
        <v>1156</v>
      </c>
      <c r="BG449" s="52">
        <v>1136</v>
      </c>
      <c r="BH449" s="52">
        <v>1156</v>
      </c>
      <c r="BI449" s="52">
        <v>1237</v>
      </c>
      <c r="BJ449" s="52">
        <v>1150</v>
      </c>
      <c r="BK449" s="52">
        <v>1060</v>
      </c>
      <c r="BL449" s="52">
        <v>1063</v>
      </c>
      <c r="BM449" s="52">
        <v>1111</v>
      </c>
      <c r="BN449" s="52">
        <v>1108</v>
      </c>
      <c r="BO449" s="52">
        <v>1125</v>
      </c>
      <c r="BP449" s="52">
        <v>1079</v>
      </c>
      <c r="BQ449" s="52">
        <v>1044</v>
      </c>
      <c r="BR449" s="52">
        <v>985</v>
      </c>
      <c r="BS449" s="52">
        <v>856</v>
      </c>
      <c r="BT449" s="52">
        <v>919</v>
      </c>
      <c r="BU449" s="52">
        <v>845</v>
      </c>
      <c r="BV449" s="52">
        <v>757</v>
      </c>
      <c r="BW449" s="52">
        <v>726</v>
      </c>
      <c r="BX449" s="52">
        <v>710</v>
      </c>
      <c r="BY449" s="52">
        <v>695</v>
      </c>
      <c r="BZ449" s="52">
        <v>628</v>
      </c>
      <c r="CA449" s="52">
        <v>649</v>
      </c>
      <c r="CB449" s="52">
        <v>694</v>
      </c>
      <c r="CC449" s="52">
        <v>556</v>
      </c>
      <c r="CD449" s="52">
        <v>577</v>
      </c>
      <c r="CE449" s="52">
        <v>631</v>
      </c>
      <c r="CF449" s="52">
        <v>539</v>
      </c>
      <c r="CG449" s="52">
        <v>625</v>
      </c>
      <c r="CH449" s="52">
        <v>657</v>
      </c>
      <c r="CI449" s="52">
        <v>573</v>
      </c>
      <c r="CJ449" s="52">
        <v>496</v>
      </c>
      <c r="CK449" s="52">
        <v>543</v>
      </c>
      <c r="CL449" s="52">
        <v>438</v>
      </c>
      <c r="CM449" s="52">
        <v>341</v>
      </c>
      <c r="CN449" s="52">
        <v>325</v>
      </c>
      <c r="CO449" s="52">
        <v>388</v>
      </c>
      <c r="CP449" s="52">
        <v>389</v>
      </c>
      <c r="CQ449" s="52">
        <v>316</v>
      </c>
      <c r="CR449" s="52">
        <v>326</v>
      </c>
      <c r="CS449" s="52">
        <v>278</v>
      </c>
      <c r="CT449" s="52">
        <v>242</v>
      </c>
      <c r="CU449" s="52">
        <v>242</v>
      </c>
      <c r="CV449" s="52">
        <v>229</v>
      </c>
      <c r="CW449" s="52">
        <v>207</v>
      </c>
      <c r="CX449" s="52">
        <v>157</v>
      </c>
      <c r="CY449" s="52">
        <v>540</v>
      </c>
      <c r="CZ449" s="52">
        <v>772</v>
      </c>
      <c r="DA449" s="52">
        <v>833</v>
      </c>
      <c r="DB449" s="52">
        <v>886</v>
      </c>
      <c r="DC449" s="52">
        <v>939</v>
      </c>
      <c r="DD449" s="52">
        <v>1025</v>
      </c>
      <c r="DE449" s="52">
        <v>985</v>
      </c>
      <c r="DF449" s="52">
        <v>1024</v>
      </c>
      <c r="DG449" s="52">
        <v>1027</v>
      </c>
      <c r="DH449" s="52">
        <v>1118</v>
      </c>
      <c r="DI449" s="52">
        <v>1086</v>
      </c>
      <c r="DJ449" s="52">
        <v>1106</v>
      </c>
      <c r="DK449" s="52">
        <v>1101</v>
      </c>
      <c r="DL449" s="52">
        <v>1204</v>
      </c>
      <c r="DM449" s="52">
        <v>1031</v>
      </c>
      <c r="DN449" s="52">
        <v>1030</v>
      </c>
      <c r="DO449" s="52">
        <v>918</v>
      </c>
      <c r="DP449" s="52">
        <v>998</v>
      </c>
      <c r="DQ449" s="52">
        <v>888</v>
      </c>
      <c r="DR449" s="52">
        <v>798</v>
      </c>
      <c r="DS449" s="52">
        <v>372</v>
      </c>
      <c r="DT449" s="52">
        <v>391</v>
      </c>
      <c r="DU449" s="52">
        <v>453</v>
      </c>
      <c r="DV449" s="52">
        <v>610</v>
      </c>
      <c r="DW449" s="52">
        <v>751</v>
      </c>
      <c r="DX449" s="52">
        <v>800</v>
      </c>
      <c r="DY449" s="52">
        <v>788</v>
      </c>
      <c r="DZ449" s="52">
        <v>793</v>
      </c>
      <c r="EA449" s="52">
        <v>719</v>
      </c>
      <c r="EB449" s="52">
        <v>715</v>
      </c>
      <c r="EC449" s="52">
        <v>718</v>
      </c>
      <c r="ED449" s="52">
        <v>805</v>
      </c>
      <c r="EE449" s="52">
        <v>850</v>
      </c>
      <c r="EF449" s="52">
        <v>951</v>
      </c>
      <c r="EG449" s="52">
        <v>944</v>
      </c>
      <c r="EH449" s="52">
        <v>938</v>
      </c>
      <c r="EI449" s="52">
        <v>1001</v>
      </c>
      <c r="EJ449" s="52">
        <v>1039</v>
      </c>
      <c r="EK449" s="52">
        <v>1084</v>
      </c>
      <c r="EL449" s="52">
        <v>1105</v>
      </c>
      <c r="EM449" s="52">
        <v>1207</v>
      </c>
      <c r="EN449" s="52">
        <v>1187</v>
      </c>
      <c r="EO449" s="52">
        <v>1275</v>
      </c>
      <c r="EP449" s="52">
        <v>1133</v>
      </c>
      <c r="EQ449" s="52">
        <v>1157</v>
      </c>
      <c r="ER449" s="52">
        <v>1282</v>
      </c>
      <c r="ES449" s="52">
        <v>1184</v>
      </c>
      <c r="ET449" s="52">
        <v>1254</v>
      </c>
      <c r="EU449" s="52">
        <v>1143</v>
      </c>
      <c r="EV449" s="52">
        <v>1204</v>
      </c>
      <c r="EW449" s="52">
        <v>1181</v>
      </c>
      <c r="EX449" s="52">
        <v>1072</v>
      </c>
      <c r="EY449" s="52">
        <v>1066</v>
      </c>
      <c r="EZ449" s="52">
        <v>1074</v>
      </c>
      <c r="FA449" s="52">
        <v>1182</v>
      </c>
      <c r="FB449" s="52">
        <v>1106</v>
      </c>
      <c r="FC449" s="52">
        <v>1048</v>
      </c>
      <c r="FD449" s="52">
        <v>999</v>
      </c>
      <c r="FE449" s="52">
        <v>967</v>
      </c>
      <c r="FF449" s="52">
        <v>929</v>
      </c>
      <c r="FG449" s="52">
        <v>894</v>
      </c>
      <c r="FH449" s="52">
        <v>878</v>
      </c>
      <c r="FI449" s="52">
        <v>786</v>
      </c>
      <c r="FJ449" s="52">
        <v>817</v>
      </c>
      <c r="FK449" s="52">
        <v>705</v>
      </c>
      <c r="FL449" s="52">
        <v>760</v>
      </c>
      <c r="FM449" s="52">
        <v>662</v>
      </c>
      <c r="FN449" s="52">
        <v>704</v>
      </c>
      <c r="FO449" s="52">
        <v>654</v>
      </c>
      <c r="FP449" s="52">
        <v>657</v>
      </c>
      <c r="FQ449" s="52">
        <v>645</v>
      </c>
      <c r="FR449" s="52">
        <v>698</v>
      </c>
      <c r="FS449" s="52">
        <v>690</v>
      </c>
      <c r="FT449" s="52">
        <v>723</v>
      </c>
      <c r="FU449" s="52">
        <v>824</v>
      </c>
      <c r="FV449" s="52">
        <v>653</v>
      </c>
      <c r="FW449" s="52">
        <v>580</v>
      </c>
      <c r="FX449" s="52">
        <v>567</v>
      </c>
      <c r="FY449" s="52">
        <v>544</v>
      </c>
      <c r="FZ449" s="52">
        <v>481</v>
      </c>
      <c r="GA449" s="52">
        <v>410</v>
      </c>
      <c r="GB449" s="52">
        <v>418</v>
      </c>
      <c r="GC449" s="52">
        <v>444</v>
      </c>
      <c r="GD449" s="52">
        <v>445</v>
      </c>
      <c r="GE449" s="52">
        <v>412</v>
      </c>
      <c r="GF449" s="52">
        <v>373</v>
      </c>
      <c r="GG449" s="52">
        <v>291</v>
      </c>
      <c r="GH449" s="52">
        <v>324</v>
      </c>
      <c r="GI449" s="52">
        <v>303</v>
      </c>
      <c r="GJ449" s="52">
        <v>251</v>
      </c>
      <c r="GK449" s="52">
        <v>237</v>
      </c>
      <c r="GL449" s="53">
        <v>1044</v>
      </c>
    </row>
    <row r="450" spans="1:194" s="1" customFormat="1" hidden="1" x14ac:dyDescent="0.25">
      <c r="A450" s="31" t="s">
        <v>247</v>
      </c>
      <c r="B450" s="1" t="s">
        <v>681</v>
      </c>
      <c r="C450" s="30" t="str">
        <f t="shared" si="124"/>
        <v>LA England - St. Helens</v>
      </c>
      <c r="D450" s="51">
        <f t="shared" si="115"/>
        <v>70210</v>
      </c>
      <c r="E450" s="51">
        <f t="shared" si="116"/>
        <v>73992</v>
      </c>
      <c r="F450" s="52">
        <f t="shared" si="117"/>
        <v>181095</v>
      </c>
      <c r="G450" s="52">
        <f t="shared" si="118"/>
        <v>89111</v>
      </c>
      <c r="H450" s="53">
        <f t="shared" si="119"/>
        <v>91984</v>
      </c>
      <c r="I450" s="53">
        <f t="shared" si="120"/>
        <v>70210</v>
      </c>
      <c r="J450" s="53">
        <f t="shared" si="121"/>
        <v>73992</v>
      </c>
      <c r="K450" s="50">
        <f t="shared" si="122"/>
        <v>18901</v>
      </c>
      <c r="L450" s="51">
        <f t="shared" si="123"/>
        <v>17992</v>
      </c>
      <c r="M450" s="52">
        <v>912</v>
      </c>
      <c r="N450" s="52">
        <v>1016</v>
      </c>
      <c r="O450" s="52">
        <v>1012</v>
      </c>
      <c r="P450" s="52">
        <v>1122</v>
      </c>
      <c r="Q450" s="52">
        <v>1087</v>
      </c>
      <c r="R450" s="52">
        <v>1035</v>
      </c>
      <c r="S450" s="52">
        <v>1108</v>
      </c>
      <c r="T450" s="52">
        <v>1100</v>
      </c>
      <c r="U450" s="52">
        <v>1152</v>
      </c>
      <c r="V450" s="52">
        <v>1061</v>
      </c>
      <c r="W450" s="52">
        <v>1089</v>
      </c>
      <c r="X450" s="52">
        <v>1059</v>
      </c>
      <c r="Y450" s="52">
        <v>1146</v>
      </c>
      <c r="Z450" s="52">
        <v>1007</v>
      </c>
      <c r="AA450" s="52">
        <v>1076</v>
      </c>
      <c r="AB450" s="52">
        <v>960</v>
      </c>
      <c r="AC450" s="52">
        <v>1023</v>
      </c>
      <c r="AD450" s="52">
        <v>936</v>
      </c>
      <c r="AE450" s="52">
        <v>936</v>
      </c>
      <c r="AF450" s="52">
        <v>847</v>
      </c>
      <c r="AG450" s="52">
        <v>883</v>
      </c>
      <c r="AH450" s="52">
        <v>964</v>
      </c>
      <c r="AI450" s="52">
        <v>1006</v>
      </c>
      <c r="AJ450" s="52">
        <v>1066</v>
      </c>
      <c r="AK450" s="52">
        <v>984</v>
      </c>
      <c r="AL450" s="52">
        <v>1095</v>
      </c>
      <c r="AM450" s="52">
        <v>1079</v>
      </c>
      <c r="AN450" s="52">
        <v>1199</v>
      </c>
      <c r="AO450" s="52">
        <v>1186</v>
      </c>
      <c r="AP450" s="52">
        <v>1314</v>
      </c>
      <c r="AQ450" s="52">
        <v>1135</v>
      </c>
      <c r="AR450" s="52">
        <v>1084</v>
      </c>
      <c r="AS450" s="52">
        <v>1235</v>
      </c>
      <c r="AT450" s="52">
        <v>1149</v>
      </c>
      <c r="AU450" s="52">
        <v>1160</v>
      </c>
      <c r="AV450" s="52">
        <v>1136</v>
      </c>
      <c r="AW450" s="52">
        <v>1118</v>
      </c>
      <c r="AX450" s="52">
        <v>1130</v>
      </c>
      <c r="AY450" s="52">
        <v>1118</v>
      </c>
      <c r="AZ450" s="52">
        <v>1077</v>
      </c>
      <c r="BA450" s="52">
        <v>1002</v>
      </c>
      <c r="BB450" s="52">
        <v>1084</v>
      </c>
      <c r="BC450" s="52">
        <v>916</v>
      </c>
      <c r="BD450" s="52">
        <v>972</v>
      </c>
      <c r="BE450" s="52">
        <v>1002</v>
      </c>
      <c r="BF450" s="52">
        <v>1081</v>
      </c>
      <c r="BG450" s="52">
        <v>1117</v>
      </c>
      <c r="BH450" s="52">
        <v>1165</v>
      </c>
      <c r="BI450" s="52">
        <v>1194</v>
      </c>
      <c r="BJ450" s="52">
        <v>1298</v>
      </c>
      <c r="BK450" s="52">
        <v>1211</v>
      </c>
      <c r="BL450" s="52">
        <v>1232</v>
      </c>
      <c r="BM450" s="52">
        <v>1230</v>
      </c>
      <c r="BN450" s="52">
        <v>1285</v>
      </c>
      <c r="BO450" s="52">
        <v>1301</v>
      </c>
      <c r="BP450" s="52">
        <v>1401</v>
      </c>
      <c r="BQ450" s="52">
        <v>1342</v>
      </c>
      <c r="BR450" s="52">
        <v>1257</v>
      </c>
      <c r="BS450" s="52">
        <v>1269</v>
      </c>
      <c r="BT450" s="52">
        <v>1248</v>
      </c>
      <c r="BU450" s="52">
        <v>1150</v>
      </c>
      <c r="BV450" s="52">
        <v>1148</v>
      </c>
      <c r="BW450" s="52">
        <v>1098</v>
      </c>
      <c r="BX450" s="52">
        <v>1102</v>
      </c>
      <c r="BY450" s="52">
        <v>1023</v>
      </c>
      <c r="BZ450" s="52">
        <v>987</v>
      </c>
      <c r="CA450" s="52">
        <v>974</v>
      </c>
      <c r="CB450" s="52">
        <v>989</v>
      </c>
      <c r="CC450" s="52">
        <v>948</v>
      </c>
      <c r="CD450" s="52">
        <v>992</v>
      </c>
      <c r="CE450" s="52">
        <v>952</v>
      </c>
      <c r="CF450" s="52">
        <v>952</v>
      </c>
      <c r="CG450" s="52">
        <v>1041</v>
      </c>
      <c r="CH450" s="52">
        <v>1153</v>
      </c>
      <c r="CI450" s="52">
        <v>832</v>
      </c>
      <c r="CJ450" s="52">
        <v>789</v>
      </c>
      <c r="CK450" s="52">
        <v>802</v>
      </c>
      <c r="CL450" s="52">
        <v>719</v>
      </c>
      <c r="CM450" s="52">
        <v>622</v>
      </c>
      <c r="CN450" s="52">
        <v>538</v>
      </c>
      <c r="CO450" s="52">
        <v>508</v>
      </c>
      <c r="CP450" s="52">
        <v>521</v>
      </c>
      <c r="CQ450" s="52">
        <v>474</v>
      </c>
      <c r="CR450" s="52">
        <v>432</v>
      </c>
      <c r="CS450" s="52">
        <v>370</v>
      </c>
      <c r="CT450" s="52">
        <v>347</v>
      </c>
      <c r="CU450" s="52">
        <v>255</v>
      </c>
      <c r="CV450" s="52">
        <v>233</v>
      </c>
      <c r="CW450" s="52">
        <v>200</v>
      </c>
      <c r="CX450" s="52">
        <v>174</v>
      </c>
      <c r="CY450" s="52">
        <v>377</v>
      </c>
      <c r="CZ450" s="52">
        <v>871</v>
      </c>
      <c r="DA450" s="52">
        <v>908</v>
      </c>
      <c r="DB450" s="52">
        <v>992</v>
      </c>
      <c r="DC450" s="52">
        <v>977</v>
      </c>
      <c r="DD450" s="52">
        <v>982</v>
      </c>
      <c r="DE450" s="52">
        <v>1010</v>
      </c>
      <c r="DF450" s="52">
        <v>1023</v>
      </c>
      <c r="DG450" s="52">
        <v>1006</v>
      </c>
      <c r="DH450" s="52">
        <v>1150</v>
      </c>
      <c r="DI450" s="52">
        <v>1056</v>
      </c>
      <c r="DJ450" s="52">
        <v>1079</v>
      </c>
      <c r="DK450" s="52">
        <v>1079</v>
      </c>
      <c r="DL450" s="52">
        <v>1018</v>
      </c>
      <c r="DM450" s="52">
        <v>1022</v>
      </c>
      <c r="DN450" s="52">
        <v>1002</v>
      </c>
      <c r="DO450" s="52">
        <v>991</v>
      </c>
      <c r="DP450" s="52">
        <v>935</v>
      </c>
      <c r="DQ450" s="52">
        <v>891</v>
      </c>
      <c r="DR450" s="52">
        <v>851</v>
      </c>
      <c r="DS450" s="52">
        <v>767</v>
      </c>
      <c r="DT450" s="52">
        <v>737</v>
      </c>
      <c r="DU450" s="52">
        <v>866</v>
      </c>
      <c r="DV450" s="52">
        <v>853</v>
      </c>
      <c r="DW450" s="52">
        <v>1064</v>
      </c>
      <c r="DX450" s="52">
        <v>1080</v>
      </c>
      <c r="DY450" s="52">
        <v>1125</v>
      </c>
      <c r="DZ450" s="52">
        <v>1079</v>
      </c>
      <c r="EA450" s="52">
        <v>1163</v>
      </c>
      <c r="EB450" s="52">
        <v>1287</v>
      </c>
      <c r="EC450" s="52">
        <v>1196</v>
      </c>
      <c r="ED450" s="52">
        <v>1229</v>
      </c>
      <c r="EE450" s="52">
        <v>1350</v>
      </c>
      <c r="EF450" s="52">
        <v>1270</v>
      </c>
      <c r="EG450" s="52">
        <v>1259</v>
      </c>
      <c r="EH450" s="52">
        <v>1184</v>
      </c>
      <c r="EI450" s="52">
        <v>1181</v>
      </c>
      <c r="EJ450" s="52">
        <v>1073</v>
      </c>
      <c r="EK450" s="52">
        <v>1171</v>
      </c>
      <c r="EL450" s="52">
        <v>1247</v>
      </c>
      <c r="EM450" s="52">
        <v>1029</v>
      </c>
      <c r="EN450" s="52">
        <v>1064</v>
      </c>
      <c r="EO450" s="52">
        <v>1091</v>
      </c>
      <c r="EP450" s="52">
        <v>960</v>
      </c>
      <c r="EQ450" s="52">
        <v>952</v>
      </c>
      <c r="ER450" s="52">
        <v>969</v>
      </c>
      <c r="ES450" s="52">
        <v>1091</v>
      </c>
      <c r="ET450" s="52">
        <v>1121</v>
      </c>
      <c r="EU450" s="52">
        <v>1198</v>
      </c>
      <c r="EV450" s="52">
        <v>1346</v>
      </c>
      <c r="EW450" s="52">
        <v>1392</v>
      </c>
      <c r="EX450" s="52">
        <v>1306</v>
      </c>
      <c r="EY450" s="52">
        <v>1304</v>
      </c>
      <c r="EZ450" s="52">
        <v>1300</v>
      </c>
      <c r="FA450" s="52">
        <v>1275</v>
      </c>
      <c r="FB450" s="52">
        <v>1353</v>
      </c>
      <c r="FC450" s="52">
        <v>1324</v>
      </c>
      <c r="FD450" s="52">
        <v>1375</v>
      </c>
      <c r="FE450" s="52">
        <v>1268</v>
      </c>
      <c r="FF450" s="52">
        <v>1251</v>
      </c>
      <c r="FG450" s="52">
        <v>1276</v>
      </c>
      <c r="FH450" s="52">
        <v>1179</v>
      </c>
      <c r="FI450" s="52">
        <v>1156</v>
      </c>
      <c r="FJ450" s="52">
        <v>1070</v>
      </c>
      <c r="FK450" s="52">
        <v>1079</v>
      </c>
      <c r="FL450" s="52">
        <v>1092</v>
      </c>
      <c r="FM450" s="52">
        <v>1002</v>
      </c>
      <c r="FN450" s="52">
        <v>1088</v>
      </c>
      <c r="FO450" s="52">
        <v>976</v>
      </c>
      <c r="FP450" s="52">
        <v>998</v>
      </c>
      <c r="FQ450" s="52">
        <v>1068</v>
      </c>
      <c r="FR450" s="52">
        <v>1017</v>
      </c>
      <c r="FS450" s="52">
        <v>1082</v>
      </c>
      <c r="FT450" s="52">
        <v>1157</v>
      </c>
      <c r="FU450" s="52">
        <v>1276</v>
      </c>
      <c r="FV450" s="52">
        <v>977</v>
      </c>
      <c r="FW450" s="52">
        <v>849</v>
      </c>
      <c r="FX450" s="52">
        <v>889</v>
      </c>
      <c r="FY450" s="52">
        <v>807</v>
      </c>
      <c r="FZ450" s="52">
        <v>734</v>
      </c>
      <c r="GA450" s="52">
        <v>654</v>
      </c>
      <c r="GB450" s="52">
        <v>641</v>
      </c>
      <c r="GC450" s="52">
        <v>670</v>
      </c>
      <c r="GD450" s="52">
        <v>645</v>
      </c>
      <c r="GE450" s="52">
        <v>542</v>
      </c>
      <c r="GF450" s="52">
        <v>493</v>
      </c>
      <c r="GG450" s="52">
        <v>433</v>
      </c>
      <c r="GH450" s="52">
        <v>390</v>
      </c>
      <c r="GI450" s="52">
        <v>336</v>
      </c>
      <c r="GJ450" s="52">
        <v>288</v>
      </c>
      <c r="GK450" s="52">
        <v>225</v>
      </c>
      <c r="GL450" s="53">
        <v>902</v>
      </c>
    </row>
    <row r="451" spans="1:194" s="1" customFormat="1" hidden="1" x14ac:dyDescent="0.25">
      <c r="A451" s="31" t="s">
        <v>247</v>
      </c>
      <c r="B451" s="1" t="s">
        <v>682</v>
      </c>
      <c r="C451" s="30" t="str">
        <f t="shared" si="124"/>
        <v>LA England - Stafford</v>
      </c>
      <c r="D451" s="51">
        <f t="shared" si="115"/>
        <v>55126</v>
      </c>
      <c r="E451" s="51">
        <f t="shared" si="116"/>
        <v>56337</v>
      </c>
      <c r="F451" s="52">
        <f t="shared" si="117"/>
        <v>137858</v>
      </c>
      <c r="G451" s="52">
        <f t="shared" si="118"/>
        <v>68617</v>
      </c>
      <c r="H451" s="53">
        <f t="shared" si="119"/>
        <v>69241</v>
      </c>
      <c r="I451" s="53">
        <f t="shared" si="120"/>
        <v>55126</v>
      </c>
      <c r="J451" s="53">
        <f t="shared" si="121"/>
        <v>56337</v>
      </c>
      <c r="K451" s="50">
        <f t="shared" si="122"/>
        <v>13491</v>
      </c>
      <c r="L451" s="51">
        <f t="shared" si="123"/>
        <v>12904</v>
      </c>
      <c r="M451" s="52">
        <v>601</v>
      </c>
      <c r="N451" s="52">
        <v>715</v>
      </c>
      <c r="O451" s="52">
        <v>616</v>
      </c>
      <c r="P451" s="52">
        <v>680</v>
      </c>
      <c r="Q451" s="52">
        <v>756</v>
      </c>
      <c r="R451" s="52">
        <v>718</v>
      </c>
      <c r="S451" s="52">
        <v>760</v>
      </c>
      <c r="T451" s="52">
        <v>836</v>
      </c>
      <c r="U451" s="52">
        <v>810</v>
      </c>
      <c r="V451" s="52">
        <v>819</v>
      </c>
      <c r="W451" s="52">
        <v>778</v>
      </c>
      <c r="X451" s="52">
        <v>790</v>
      </c>
      <c r="Y451" s="52">
        <v>799</v>
      </c>
      <c r="Z451" s="52">
        <v>807</v>
      </c>
      <c r="AA451" s="52">
        <v>784</v>
      </c>
      <c r="AB451" s="52">
        <v>746</v>
      </c>
      <c r="AC451" s="52">
        <v>739</v>
      </c>
      <c r="AD451" s="52">
        <v>737</v>
      </c>
      <c r="AE451" s="52">
        <v>607</v>
      </c>
      <c r="AF451" s="52">
        <v>594</v>
      </c>
      <c r="AG451" s="52">
        <v>521</v>
      </c>
      <c r="AH451" s="52">
        <v>641</v>
      </c>
      <c r="AI451" s="52">
        <v>746</v>
      </c>
      <c r="AJ451" s="52">
        <v>739</v>
      </c>
      <c r="AK451" s="52">
        <v>762</v>
      </c>
      <c r="AL451" s="52">
        <v>715</v>
      </c>
      <c r="AM451" s="52">
        <v>864</v>
      </c>
      <c r="AN451" s="52">
        <v>954</v>
      </c>
      <c r="AO451" s="52">
        <v>948</v>
      </c>
      <c r="AP451" s="52">
        <v>982</v>
      </c>
      <c r="AQ451" s="52">
        <v>937</v>
      </c>
      <c r="AR451" s="52">
        <v>904</v>
      </c>
      <c r="AS451" s="52">
        <v>861</v>
      </c>
      <c r="AT451" s="52">
        <v>810</v>
      </c>
      <c r="AU451" s="52">
        <v>760</v>
      </c>
      <c r="AV451" s="52">
        <v>870</v>
      </c>
      <c r="AW451" s="52">
        <v>782</v>
      </c>
      <c r="AX451" s="52">
        <v>826</v>
      </c>
      <c r="AY451" s="52">
        <v>757</v>
      </c>
      <c r="AZ451" s="52">
        <v>811</v>
      </c>
      <c r="BA451" s="52">
        <v>813</v>
      </c>
      <c r="BB451" s="52">
        <v>825</v>
      </c>
      <c r="BC451" s="52">
        <v>771</v>
      </c>
      <c r="BD451" s="52">
        <v>746</v>
      </c>
      <c r="BE451" s="52">
        <v>738</v>
      </c>
      <c r="BF451" s="52">
        <v>860</v>
      </c>
      <c r="BG451" s="52">
        <v>857</v>
      </c>
      <c r="BH451" s="52">
        <v>956</v>
      </c>
      <c r="BI451" s="52">
        <v>929</v>
      </c>
      <c r="BJ451" s="52">
        <v>1032</v>
      </c>
      <c r="BK451" s="52">
        <v>1031</v>
      </c>
      <c r="BL451" s="52">
        <v>1004</v>
      </c>
      <c r="BM451" s="52">
        <v>1073</v>
      </c>
      <c r="BN451" s="52">
        <v>1062</v>
      </c>
      <c r="BO451" s="52">
        <v>1052</v>
      </c>
      <c r="BP451" s="52">
        <v>1065</v>
      </c>
      <c r="BQ451" s="52">
        <v>1048</v>
      </c>
      <c r="BR451" s="52">
        <v>1001</v>
      </c>
      <c r="BS451" s="52">
        <v>1025</v>
      </c>
      <c r="BT451" s="52">
        <v>944</v>
      </c>
      <c r="BU451" s="52">
        <v>928</v>
      </c>
      <c r="BV451" s="52">
        <v>883</v>
      </c>
      <c r="BW451" s="52">
        <v>926</v>
      </c>
      <c r="BX451" s="52">
        <v>761</v>
      </c>
      <c r="BY451" s="52">
        <v>822</v>
      </c>
      <c r="BZ451" s="52">
        <v>768</v>
      </c>
      <c r="CA451" s="52">
        <v>746</v>
      </c>
      <c r="CB451" s="52">
        <v>768</v>
      </c>
      <c r="CC451" s="52">
        <v>786</v>
      </c>
      <c r="CD451" s="52">
        <v>815</v>
      </c>
      <c r="CE451" s="52">
        <v>806</v>
      </c>
      <c r="CF451" s="52">
        <v>836</v>
      </c>
      <c r="CG451" s="52">
        <v>804</v>
      </c>
      <c r="CH451" s="52">
        <v>916</v>
      </c>
      <c r="CI451" s="52">
        <v>713</v>
      </c>
      <c r="CJ451" s="52">
        <v>681</v>
      </c>
      <c r="CK451" s="52">
        <v>686</v>
      </c>
      <c r="CL451" s="52">
        <v>635</v>
      </c>
      <c r="CM451" s="52">
        <v>562</v>
      </c>
      <c r="CN451" s="52">
        <v>495</v>
      </c>
      <c r="CO451" s="52">
        <v>467</v>
      </c>
      <c r="CP451" s="52">
        <v>466</v>
      </c>
      <c r="CQ451" s="52">
        <v>407</v>
      </c>
      <c r="CR451" s="52">
        <v>363</v>
      </c>
      <c r="CS451" s="52">
        <v>321</v>
      </c>
      <c r="CT451" s="52">
        <v>271</v>
      </c>
      <c r="CU451" s="52">
        <v>262</v>
      </c>
      <c r="CV451" s="52">
        <v>202</v>
      </c>
      <c r="CW451" s="52">
        <v>159</v>
      </c>
      <c r="CX451" s="52">
        <v>153</v>
      </c>
      <c r="CY451" s="52">
        <v>495</v>
      </c>
      <c r="CZ451" s="52">
        <v>626</v>
      </c>
      <c r="DA451" s="52">
        <v>655</v>
      </c>
      <c r="DB451" s="52">
        <v>713</v>
      </c>
      <c r="DC451" s="52">
        <v>692</v>
      </c>
      <c r="DD451" s="52">
        <v>701</v>
      </c>
      <c r="DE451" s="52">
        <v>739</v>
      </c>
      <c r="DF451" s="52">
        <v>707</v>
      </c>
      <c r="DG451" s="52">
        <v>700</v>
      </c>
      <c r="DH451" s="52">
        <v>684</v>
      </c>
      <c r="DI451" s="52">
        <v>739</v>
      </c>
      <c r="DJ451" s="52">
        <v>717</v>
      </c>
      <c r="DK451" s="52">
        <v>793</v>
      </c>
      <c r="DL451" s="52">
        <v>865</v>
      </c>
      <c r="DM451" s="52">
        <v>777</v>
      </c>
      <c r="DN451" s="52">
        <v>736</v>
      </c>
      <c r="DO451" s="52">
        <v>744</v>
      </c>
      <c r="DP451" s="52">
        <v>657</v>
      </c>
      <c r="DQ451" s="52">
        <v>659</v>
      </c>
      <c r="DR451" s="52">
        <v>624</v>
      </c>
      <c r="DS451" s="52">
        <v>519</v>
      </c>
      <c r="DT451" s="52">
        <v>525</v>
      </c>
      <c r="DU451" s="52">
        <v>527</v>
      </c>
      <c r="DV451" s="52">
        <v>627</v>
      </c>
      <c r="DW451" s="52">
        <v>662</v>
      </c>
      <c r="DX451" s="52">
        <v>704</v>
      </c>
      <c r="DY451" s="52">
        <v>793</v>
      </c>
      <c r="DZ451" s="52">
        <v>801</v>
      </c>
      <c r="EA451" s="52">
        <v>823</v>
      </c>
      <c r="EB451" s="52">
        <v>818</v>
      </c>
      <c r="EC451" s="52">
        <v>806</v>
      </c>
      <c r="ED451" s="52">
        <v>855</v>
      </c>
      <c r="EE451" s="52">
        <v>789</v>
      </c>
      <c r="EF451" s="52">
        <v>849</v>
      </c>
      <c r="EG451" s="52">
        <v>865</v>
      </c>
      <c r="EH451" s="52">
        <v>850</v>
      </c>
      <c r="EI451" s="52">
        <v>779</v>
      </c>
      <c r="EJ451" s="52">
        <v>771</v>
      </c>
      <c r="EK451" s="52">
        <v>778</v>
      </c>
      <c r="EL451" s="52">
        <v>825</v>
      </c>
      <c r="EM451" s="52">
        <v>865</v>
      </c>
      <c r="EN451" s="52">
        <v>847</v>
      </c>
      <c r="EO451" s="52">
        <v>810</v>
      </c>
      <c r="EP451" s="52">
        <v>753</v>
      </c>
      <c r="EQ451" s="52">
        <v>779</v>
      </c>
      <c r="ER451" s="52">
        <v>808</v>
      </c>
      <c r="ES451" s="52">
        <v>775</v>
      </c>
      <c r="ET451" s="52">
        <v>900</v>
      </c>
      <c r="EU451" s="52">
        <v>933</v>
      </c>
      <c r="EV451" s="52">
        <v>944</v>
      </c>
      <c r="EW451" s="52">
        <v>1069</v>
      </c>
      <c r="EX451" s="52">
        <v>995</v>
      </c>
      <c r="EY451" s="52">
        <v>1010</v>
      </c>
      <c r="EZ451" s="52">
        <v>1061</v>
      </c>
      <c r="FA451" s="52">
        <v>1083</v>
      </c>
      <c r="FB451" s="52">
        <v>993</v>
      </c>
      <c r="FC451" s="52">
        <v>1072</v>
      </c>
      <c r="FD451" s="52">
        <v>1146</v>
      </c>
      <c r="FE451" s="52">
        <v>1006</v>
      </c>
      <c r="FF451" s="52">
        <v>959</v>
      </c>
      <c r="FG451" s="52">
        <v>965</v>
      </c>
      <c r="FH451" s="52">
        <v>949</v>
      </c>
      <c r="FI451" s="52">
        <v>939</v>
      </c>
      <c r="FJ451" s="52">
        <v>847</v>
      </c>
      <c r="FK451" s="52">
        <v>879</v>
      </c>
      <c r="FL451" s="52">
        <v>793</v>
      </c>
      <c r="FM451" s="52">
        <v>811</v>
      </c>
      <c r="FN451" s="52">
        <v>802</v>
      </c>
      <c r="FO451" s="52">
        <v>829</v>
      </c>
      <c r="FP451" s="52">
        <v>810</v>
      </c>
      <c r="FQ451" s="52">
        <v>826</v>
      </c>
      <c r="FR451" s="52">
        <v>794</v>
      </c>
      <c r="FS451" s="52">
        <v>893</v>
      </c>
      <c r="FT451" s="52">
        <v>918</v>
      </c>
      <c r="FU451" s="52">
        <v>968</v>
      </c>
      <c r="FV451" s="52">
        <v>742</v>
      </c>
      <c r="FW451" s="52">
        <v>746</v>
      </c>
      <c r="FX451" s="52">
        <v>783</v>
      </c>
      <c r="FY451" s="52">
        <v>752</v>
      </c>
      <c r="FZ451" s="52">
        <v>605</v>
      </c>
      <c r="GA451" s="52">
        <v>522</v>
      </c>
      <c r="GB451" s="52">
        <v>529</v>
      </c>
      <c r="GC451" s="52">
        <v>545</v>
      </c>
      <c r="GD451" s="52">
        <v>496</v>
      </c>
      <c r="GE451" s="52">
        <v>445</v>
      </c>
      <c r="GF451" s="52">
        <v>409</v>
      </c>
      <c r="GG451" s="52">
        <v>345</v>
      </c>
      <c r="GH451" s="52">
        <v>307</v>
      </c>
      <c r="GI451" s="52">
        <v>283</v>
      </c>
      <c r="GJ451" s="52">
        <v>259</v>
      </c>
      <c r="GK451" s="52">
        <v>229</v>
      </c>
      <c r="GL451" s="53">
        <v>919</v>
      </c>
    </row>
    <row r="452" spans="1:194" s="1" customFormat="1" hidden="1" x14ac:dyDescent="0.25">
      <c r="A452" s="31" t="s">
        <v>247</v>
      </c>
      <c r="B452" s="1" t="s">
        <v>683</v>
      </c>
      <c r="C452" s="30" t="str">
        <f t="shared" si="124"/>
        <v>LA England - Staffordshire Moorlands</v>
      </c>
      <c r="D452" s="51">
        <f t="shared" si="115"/>
        <v>39426</v>
      </c>
      <c r="E452" s="51">
        <f t="shared" si="116"/>
        <v>41206</v>
      </c>
      <c r="F452" s="52">
        <f t="shared" si="117"/>
        <v>98427</v>
      </c>
      <c r="G452" s="52">
        <f t="shared" si="118"/>
        <v>48541</v>
      </c>
      <c r="H452" s="53">
        <f t="shared" si="119"/>
        <v>49886</v>
      </c>
      <c r="I452" s="53">
        <f t="shared" si="120"/>
        <v>39426</v>
      </c>
      <c r="J452" s="53">
        <f t="shared" si="121"/>
        <v>41206</v>
      </c>
      <c r="K452" s="50">
        <f t="shared" si="122"/>
        <v>9115</v>
      </c>
      <c r="L452" s="51">
        <f t="shared" si="123"/>
        <v>8680</v>
      </c>
      <c r="M452" s="52">
        <v>374</v>
      </c>
      <c r="N452" s="52">
        <v>389</v>
      </c>
      <c r="O452" s="52">
        <v>417</v>
      </c>
      <c r="P452" s="52">
        <v>450</v>
      </c>
      <c r="Q452" s="52">
        <v>446</v>
      </c>
      <c r="R452" s="52">
        <v>506</v>
      </c>
      <c r="S452" s="52">
        <v>503</v>
      </c>
      <c r="T452" s="52">
        <v>516</v>
      </c>
      <c r="U452" s="52">
        <v>477</v>
      </c>
      <c r="V452" s="52">
        <v>581</v>
      </c>
      <c r="W452" s="52">
        <v>587</v>
      </c>
      <c r="X452" s="52">
        <v>554</v>
      </c>
      <c r="Y452" s="52">
        <v>609</v>
      </c>
      <c r="Z452" s="52">
        <v>520</v>
      </c>
      <c r="AA452" s="52">
        <v>536</v>
      </c>
      <c r="AB452" s="52">
        <v>581</v>
      </c>
      <c r="AC452" s="52">
        <v>539</v>
      </c>
      <c r="AD452" s="52">
        <v>530</v>
      </c>
      <c r="AE452" s="52">
        <v>550</v>
      </c>
      <c r="AF452" s="52">
        <v>394</v>
      </c>
      <c r="AG452" s="52">
        <v>420</v>
      </c>
      <c r="AH452" s="52">
        <v>464</v>
      </c>
      <c r="AI452" s="52">
        <v>475</v>
      </c>
      <c r="AJ452" s="52">
        <v>501</v>
      </c>
      <c r="AK452" s="52">
        <v>497</v>
      </c>
      <c r="AL452" s="52">
        <v>534</v>
      </c>
      <c r="AM452" s="52">
        <v>466</v>
      </c>
      <c r="AN452" s="52">
        <v>491</v>
      </c>
      <c r="AO452" s="52">
        <v>491</v>
      </c>
      <c r="AP452" s="52">
        <v>527</v>
      </c>
      <c r="AQ452" s="52">
        <v>512</v>
      </c>
      <c r="AR452" s="52">
        <v>544</v>
      </c>
      <c r="AS452" s="52">
        <v>506</v>
      </c>
      <c r="AT452" s="52">
        <v>426</v>
      </c>
      <c r="AU452" s="52">
        <v>492</v>
      </c>
      <c r="AV452" s="52">
        <v>479</v>
      </c>
      <c r="AW452" s="52">
        <v>468</v>
      </c>
      <c r="AX452" s="52">
        <v>466</v>
      </c>
      <c r="AY452" s="52">
        <v>503</v>
      </c>
      <c r="AZ452" s="52">
        <v>519</v>
      </c>
      <c r="BA452" s="52">
        <v>526</v>
      </c>
      <c r="BB452" s="52">
        <v>424</v>
      </c>
      <c r="BC452" s="52">
        <v>458</v>
      </c>
      <c r="BD452" s="52">
        <v>470</v>
      </c>
      <c r="BE452" s="52">
        <v>490</v>
      </c>
      <c r="BF452" s="52">
        <v>588</v>
      </c>
      <c r="BG452" s="52">
        <v>617</v>
      </c>
      <c r="BH452" s="52">
        <v>688</v>
      </c>
      <c r="BI452" s="52">
        <v>721</v>
      </c>
      <c r="BJ452" s="52">
        <v>781</v>
      </c>
      <c r="BK452" s="52">
        <v>778</v>
      </c>
      <c r="BL452" s="52">
        <v>800</v>
      </c>
      <c r="BM452" s="52">
        <v>802</v>
      </c>
      <c r="BN452" s="52">
        <v>807</v>
      </c>
      <c r="BO452" s="52">
        <v>811</v>
      </c>
      <c r="BP452" s="52">
        <v>703</v>
      </c>
      <c r="BQ452" s="52">
        <v>829</v>
      </c>
      <c r="BR452" s="52">
        <v>830</v>
      </c>
      <c r="BS452" s="52">
        <v>758</v>
      </c>
      <c r="BT452" s="52">
        <v>723</v>
      </c>
      <c r="BU452" s="52">
        <v>658</v>
      </c>
      <c r="BV452" s="52">
        <v>740</v>
      </c>
      <c r="BW452" s="52">
        <v>691</v>
      </c>
      <c r="BX452" s="52">
        <v>586</v>
      </c>
      <c r="BY452" s="52">
        <v>660</v>
      </c>
      <c r="BZ452" s="52">
        <v>614</v>
      </c>
      <c r="CA452" s="52">
        <v>615</v>
      </c>
      <c r="CB452" s="52">
        <v>649</v>
      </c>
      <c r="CC452" s="52">
        <v>643</v>
      </c>
      <c r="CD452" s="52">
        <v>624</v>
      </c>
      <c r="CE452" s="52">
        <v>670</v>
      </c>
      <c r="CF452" s="52">
        <v>681</v>
      </c>
      <c r="CG452" s="52">
        <v>759</v>
      </c>
      <c r="CH452" s="52">
        <v>774</v>
      </c>
      <c r="CI452" s="52">
        <v>566</v>
      </c>
      <c r="CJ452" s="52">
        <v>560</v>
      </c>
      <c r="CK452" s="52">
        <v>578</v>
      </c>
      <c r="CL452" s="52">
        <v>497</v>
      </c>
      <c r="CM452" s="52">
        <v>471</v>
      </c>
      <c r="CN452" s="52">
        <v>394</v>
      </c>
      <c r="CO452" s="52">
        <v>372</v>
      </c>
      <c r="CP452" s="52">
        <v>344</v>
      </c>
      <c r="CQ452" s="52">
        <v>311</v>
      </c>
      <c r="CR452" s="52">
        <v>311</v>
      </c>
      <c r="CS452" s="52">
        <v>245</v>
      </c>
      <c r="CT452" s="52">
        <v>213</v>
      </c>
      <c r="CU452" s="52">
        <v>188</v>
      </c>
      <c r="CV452" s="52">
        <v>112</v>
      </c>
      <c r="CW452" s="52">
        <v>144</v>
      </c>
      <c r="CX452" s="52">
        <v>93</v>
      </c>
      <c r="CY452" s="52">
        <v>334</v>
      </c>
      <c r="CZ452" s="52">
        <v>385</v>
      </c>
      <c r="DA452" s="52">
        <v>362</v>
      </c>
      <c r="DB452" s="52">
        <v>406</v>
      </c>
      <c r="DC452" s="52">
        <v>440</v>
      </c>
      <c r="DD452" s="52">
        <v>464</v>
      </c>
      <c r="DE452" s="52">
        <v>425</v>
      </c>
      <c r="DF452" s="52">
        <v>431</v>
      </c>
      <c r="DG452" s="52">
        <v>485</v>
      </c>
      <c r="DH452" s="52">
        <v>509</v>
      </c>
      <c r="DI452" s="52">
        <v>516</v>
      </c>
      <c r="DJ452" s="52">
        <v>535</v>
      </c>
      <c r="DK452" s="52">
        <v>537</v>
      </c>
      <c r="DL452" s="52">
        <v>532</v>
      </c>
      <c r="DM452" s="52">
        <v>537</v>
      </c>
      <c r="DN452" s="52">
        <v>514</v>
      </c>
      <c r="DO452" s="52">
        <v>549</v>
      </c>
      <c r="DP452" s="52">
        <v>549</v>
      </c>
      <c r="DQ452" s="52">
        <v>504</v>
      </c>
      <c r="DR452" s="52">
        <v>451</v>
      </c>
      <c r="DS452" s="52">
        <v>380</v>
      </c>
      <c r="DT452" s="52">
        <v>358</v>
      </c>
      <c r="DU452" s="52">
        <v>389</v>
      </c>
      <c r="DV452" s="52">
        <v>396</v>
      </c>
      <c r="DW452" s="52">
        <v>457</v>
      </c>
      <c r="DX452" s="52">
        <v>486</v>
      </c>
      <c r="DY452" s="52">
        <v>494</v>
      </c>
      <c r="DZ452" s="52">
        <v>465</v>
      </c>
      <c r="EA452" s="52">
        <v>461</v>
      </c>
      <c r="EB452" s="52">
        <v>514</v>
      </c>
      <c r="EC452" s="52">
        <v>520</v>
      </c>
      <c r="ED452" s="52">
        <v>448</v>
      </c>
      <c r="EE452" s="52">
        <v>481</v>
      </c>
      <c r="EF452" s="52">
        <v>571</v>
      </c>
      <c r="EG452" s="52">
        <v>500</v>
      </c>
      <c r="EH452" s="52">
        <v>492</v>
      </c>
      <c r="EI452" s="52">
        <v>490</v>
      </c>
      <c r="EJ452" s="52">
        <v>491</v>
      </c>
      <c r="EK452" s="52">
        <v>510</v>
      </c>
      <c r="EL452" s="52">
        <v>564</v>
      </c>
      <c r="EM452" s="52">
        <v>524</v>
      </c>
      <c r="EN452" s="52">
        <v>544</v>
      </c>
      <c r="EO452" s="52">
        <v>531</v>
      </c>
      <c r="EP452" s="52">
        <v>522</v>
      </c>
      <c r="EQ452" s="52">
        <v>550</v>
      </c>
      <c r="ER452" s="52">
        <v>547</v>
      </c>
      <c r="ES452" s="52">
        <v>594</v>
      </c>
      <c r="ET452" s="52">
        <v>625</v>
      </c>
      <c r="EU452" s="52">
        <v>657</v>
      </c>
      <c r="EV452" s="52">
        <v>740</v>
      </c>
      <c r="EW452" s="52">
        <v>776</v>
      </c>
      <c r="EX452" s="52">
        <v>739</v>
      </c>
      <c r="EY452" s="52">
        <v>818</v>
      </c>
      <c r="EZ452" s="52">
        <v>827</v>
      </c>
      <c r="FA452" s="52">
        <v>772</v>
      </c>
      <c r="FB452" s="52">
        <v>816</v>
      </c>
      <c r="FC452" s="52">
        <v>853</v>
      </c>
      <c r="FD452" s="52">
        <v>797</v>
      </c>
      <c r="FE452" s="52">
        <v>746</v>
      </c>
      <c r="FF452" s="52">
        <v>786</v>
      </c>
      <c r="FG452" s="52">
        <v>772</v>
      </c>
      <c r="FH452" s="52">
        <v>687</v>
      </c>
      <c r="FI452" s="52">
        <v>679</v>
      </c>
      <c r="FJ452" s="52">
        <v>737</v>
      </c>
      <c r="FK452" s="52">
        <v>689</v>
      </c>
      <c r="FL452" s="52">
        <v>672</v>
      </c>
      <c r="FM452" s="52">
        <v>610</v>
      </c>
      <c r="FN452" s="52">
        <v>670</v>
      </c>
      <c r="FO452" s="52">
        <v>649</v>
      </c>
      <c r="FP452" s="52">
        <v>653</v>
      </c>
      <c r="FQ452" s="52">
        <v>638</v>
      </c>
      <c r="FR452" s="52">
        <v>756</v>
      </c>
      <c r="FS452" s="52">
        <v>701</v>
      </c>
      <c r="FT452" s="52">
        <v>799</v>
      </c>
      <c r="FU452" s="52">
        <v>818</v>
      </c>
      <c r="FV452" s="52">
        <v>639</v>
      </c>
      <c r="FW452" s="52">
        <v>600</v>
      </c>
      <c r="FX452" s="52">
        <v>583</v>
      </c>
      <c r="FY452" s="52">
        <v>535</v>
      </c>
      <c r="FZ452" s="52">
        <v>486</v>
      </c>
      <c r="GA452" s="52">
        <v>452</v>
      </c>
      <c r="GB452" s="52">
        <v>396</v>
      </c>
      <c r="GC452" s="52">
        <v>417</v>
      </c>
      <c r="GD452" s="52">
        <v>404</v>
      </c>
      <c r="GE452" s="52">
        <v>331</v>
      </c>
      <c r="GF452" s="52">
        <v>334</v>
      </c>
      <c r="GG452" s="52">
        <v>284</v>
      </c>
      <c r="GH452" s="52">
        <v>257</v>
      </c>
      <c r="GI452" s="52">
        <v>202</v>
      </c>
      <c r="GJ452" s="52">
        <v>197</v>
      </c>
      <c r="GK452" s="52">
        <v>196</v>
      </c>
      <c r="GL452" s="53">
        <v>681</v>
      </c>
    </row>
    <row r="453" spans="1:194" s="1" customFormat="1" hidden="1" x14ac:dyDescent="0.25">
      <c r="A453" s="31" t="s">
        <v>247</v>
      </c>
      <c r="B453" s="1" t="s">
        <v>684</v>
      </c>
      <c r="C453" s="30" t="str">
        <f t="shared" si="124"/>
        <v>LA England - Stevenage</v>
      </c>
      <c r="D453" s="51">
        <f t="shared" si="115"/>
        <v>33056</v>
      </c>
      <c r="E453" s="51">
        <f t="shared" si="116"/>
        <v>34693</v>
      </c>
      <c r="F453" s="52">
        <f t="shared" si="117"/>
        <v>88104</v>
      </c>
      <c r="G453" s="52">
        <f t="shared" si="118"/>
        <v>43628</v>
      </c>
      <c r="H453" s="53">
        <f t="shared" si="119"/>
        <v>44476</v>
      </c>
      <c r="I453" s="53">
        <f t="shared" si="120"/>
        <v>33056</v>
      </c>
      <c r="J453" s="53">
        <f t="shared" si="121"/>
        <v>34693</v>
      </c>
      <c r="K453" s="50">
        <f t="shared" si="122"/>
        <v>10572</v>
      </c>
      <c r="L453" s="51">
        <f t="shared" si="123"/>
        <v>9783</v>
      </c>
      <c r="M453" s="52">
        <v>592</v>
      </c>
      <c r="N453" s="52">
        <v>597</v>
      </c>
      <c r="O453" s="52">
        <v>622</v>
      </c>
      <c r="P453" s="52">
        <v>602</v>
      </c>
      <c r="Q453" s="52">
        <v>607</v>
      </c>
      <c r="R453" s="52">
        <v>578</v>
      </c>
      <c r="S453" s="52">
        <v>627</v>
      </c>
      <c r="T453" s="52">
        <v>607</v>
      </c>
      <c r="U453" s="52">
        <v>595</v>
      </c>
      <c r="V453" s="52">
        <v>660</v>
      </c>
      <c r="W453" s="52">
        <v>608</v>
      </c>
      <c r="X453" s="52">
        <v>550</v>
      </c>
      <c r="Y453" s="52">
        <v>637</v>
      </c>
      <c r="Z453" s="52">
        <v>614</v>
      </c>
      <c r="AA453" s="52">
        <v>497</v>
      </c>
      <c r="AB453" s="52">
        <v>525</v>
      </c>
      <c r="AC453" s="52">
        <v>531</v>
      </c>
      <c r="AD453" s="52">
        <v>523</v>
      </c>
      <c r="AE453" s="52">
        <v>484</v>
      </c>
      <c r="AF453" s="52">
        <v>412</v>
      </c>
      <c r="AG453" s="52">
        <v>490</v>
      </c>
      <c r="AH453" s="52">
        <v>405</v>
      </c>
      <c r="AI453" s="52">
        <v>452</v>
      </c>
      <c r="AJ453" s="52">
        <v>531</v>
      </c>
      <c r="AK453" s="52">
        <v>583</v>
      </c>
      <c r="AL453" s="52">
        <v>559</v>
      </c>
      <c r="AM453" s="52">
        <v>647</v>
      </c>
      <c r="AN453" s="52">
        <v>627</v>
      </c>
      <c r="AO453" s="52">
        <v>521</v>
      </c>
      <c r="AP453" s="52">
        <v>607</v>
      </c>
      <c r="AQ453" s="52">
        <v>665</v>
      </c>
      <c r="AR453" s="52">
        <v>635</v>
      </c>
      <c r="AS453" s="52">
        <v>640</v>
      </c>
      <c r="AT453" s="52">
        <v>646</v>
      </c>
      <c r="AU453" s="52">
        <v>691</v>
      </c>
      <c r="AV453" s="52">
        <v>710</v>
      </c>
      <c r="AW453" s="52">
        <v>614</v>
      </c>
      <c r="AX453" s="52">
        <v>656</v>
      </c>
      <c r="AY453" s="52">
        <v>621</v>
      </c>
      <c r="AZ453" s="52">
        <v>653</v>
      </c>
      <c r="BA453" s="52">
        <v>651</v>
      </c>
      <c r="BB453" s="52">
        <v>564</v>
      </c>
      <c r="BC453" s="52">
        <v>547</v>
      </c>
      <c r="BD453" s="52">
        <v>543</v>
      </c>
      <c r="BE453" s="52">
        <v>542</v>
      </c>
      <c r="BF453" s="52">
        <v>471</v>
      </c>
      <c r="BG453" s="52">
        <v>529</v>
      </c>
      <c r="BH453" s="52">
        <v>552</v>
      </c>
      <c r="BI453" s="52">
        <v>519</v>
      </c>
      <c r="BJ453" s="52">
        <v>561</v>
      </c>
      <c r="BK453" s="52">
        <v>533</v>
      </c>
      <c r="BL453" s="52">
        <v>618</v>
      </c>
      <c r="BM453" s="52">
        <v>575</v>
      </c>
      <c r="BN453" s="52">
        <v>625</v>
      </c>
      <c r="BO453" s="52">
        <v>645</v>
      </c>
      <c r="BP453" s="52">
        <v>663</v>
      </c>
      <c r="BQ453" s="52">
        <v>668</v>
      </c>
      <c r="BR453" s="52">
        <v>587</v>
      </c>
      <c r="BS453" s="52">
        <v>617</v>
      </c>
      <c r="BT453" s="52">
        <v>538</v>
      </c>
      <c r="BU453" s="52">
        <v>488</v>
      </c>
      <c r="BV453" s="52">
        <v>539</v>
      </c>
      <c r="BW453" s="52">
        <v>503</v>
      </c>
      <c r="BX453" s="52">
        <v>508</v>
      </c>
      <c r="BY453" s="52">
        <v>447</v>
      </c>
      <c r="BZ453" s="52">
        <v>425</v>
      </c>
      <c r="CA453" s="52">
        <v>392</v>
      </c>
      <c r="CB453" s="52">
        <v>377</v>
      </c>
      <c r="CC453" s="52">
        <v>350</v>
      </c>
      <c r="CD453" s="52">
        <v>301</v>
      </c>
      <c r="CE453" s="52">
        <v>346</v>
      </c>
      <c r="CF453" s="52">
        <v>324</v>
      </c>
      <c r="CG453" s="52">
        <v>351</v>
      </c>
      <c r="CH453" s="52">
        <v>389</v>
      </c>
      <c r="CI453" s="52">
        <v>258</v>
      </c>
      <c r="CJ453" s="52">
        <v>249</v>
      </c>
      <c r="CK453" s="52">
        <v>230</v>
      </c>
      <c r="CL453" s="52">
        <v>259</v>
      </c>
      <c r="CM453" s="52">
        <v>203</v>
      </c>
      <c r="CN453" s="52">
        <v>182</v>
      </c>
      <c r="CO453" s="52">
        <v>188</v>
      </c>
      <c r="CP453" s="52">
        <v>173</v>
      </c>
      <c r="CQ453" s="52">
        <v>153</v>
      </c>
      <c r="CR453" s="52">
        <v>153</v>
      </c>
      <c r="CS453" s="52">
        <v>149</v>
      </c>
      <c r="CT453" s="52">
        <v>122</v>
      </c>
      <c r="CU453" s="52">
        <v>132</v>
      </c>
      <c r="CV453" s="52">
        <v>69</v>
      </c>
      <c r="CW453" s="52">
        <v>73</v>
      </c>
      <c r="CX453" s="52">
        <v>98</v>
      </c>
      <c r="CY453" s="52">
        <v>228</v>
      </c>
      <c r="CZ453" s="52">
        <v>497</v>
      </c>
      <c r="DA453" s="52">
        <v>553</v>
      </c>
      <c r="DB453" s="52">
        <v>536</v>
      </c>
      <c r="DC453" s="52">
        <v>544</v>
      </c>
      <c r="DD453" s="52">
        <v>594</v>
      </c>
      <c r="DE453" s="52">
        <v>586</v>
      </c>
      <c r="DF453" s="52">
        <v>568</v>
      </c>
      <c r="DG453" s="52">
        <v>582</v>
      </c>
      <c r="DH453" s="52">
        <v>660</v>
      </c>
      <c r="DI453" s="52">
        <v>604</v>
      </c>
      <c r="DJ453" s="52">
        <v>600</v>
      </c>
      <c r="DK453" s="52">
        <v>534</v>
      </c>
      <c r="DL453" s="52">
        <v>518</v>
      </c>
      <c r="DM453" s="52">
        <v>529</v>
      </c>
      <c r="DN453" s="52">
        <v>511</v>
      </c>
      <c r="DO453" s="52">
        <v>432</v>
      </c>
      <c r="DP453" s="52">
        <v>475</v>
      </c>
      <c r="DQ453" s="52">
        <v>460</v>
      </c>
      <c r="DR453" s="52">
        <v>415</v>
      </c>
      <c r="DS453" s="52">
        <v>323</v>
      </c>
      <c r="DT453" s="52">
        <v>344</v>
      </c>
      <c r="DU453" s="52">
        <v>373</v>
      </c>
      <c r="DV453" s="52">
        <v>462</v>
      </c>
      <c r="DW453" s="52">
        <v>451</v>
      </c>
      <c r="DX453" s="52">
        <v>582</v>
      </c>
      <c r="DY453" s="52">
        <v>540</v>
      </c>
      <c r="DZ453" s="52">
        <v>564</v>
      </c>
      <c r="EA453" s="52">
        <v>573</v>
      </c>
      <c r="EB453" s="52">
        <v>585</v>
      </c>
      <c r="EC453" s="52">
        <v>631</v>
      </c>
      <c r="ED453" s="52">
        <v>712</v>
      </c>
      <c r="EE453" s="52">
        <v>722</v>
      </c>
      <c r="EF453" s="52">
        <v>745</v>
      </c>
      <c r="EG453" s="52">
        <v>752</v>
      </c>
      <c r="EH453" s="52">
        <v>692</v>
      </c>
      <c r="EI453" s="52">
        <v>699</v>
      </c>
      <c r="EJ453" s="52">
        <v>692</v>
      </c>
      <c r="EK453" s="52">
        <v>711</v>
      </c>
      <c r="EL453" s="52">
        <v>637</v>
      </c>
      <c r="EM453" s="52">
        <v>667</v>
      </c>
      <c r="EN453" s="52">
        <v>620</v>
      </c>
      <c r="EO453" s="52">
        <v>628</v>
      </c>
      <c r="EP453" s="52">
        <v>555</v>
      </c>
      <c r="EQ453" s="52">
        <v>540</v>
      </c>
      <c r="ER453" s="52">
        <v>575</v>
      </c>
      <c r="ES453" s="52">
        <v>536</v>
      </c>
      <c r="ET453" s="52">
        <v>488</v>
      </c>
      <c r="EU453" s="52">
        <v>574</v>
      </c>
      <c r="EV453" s="52">
        <v>575</v>
      </c>
      <c r="EW453" s="52">
        <v>607</v>
      </c>
      <c r="EX453" s="52">
        <v>624</v>
      </c>
      <c r="EY453" s="52">
        <v>624</v>
      </c>
      <c r="EZ453" s="52">
        <v>638</v>
      </c>
      <c r="FA453" s="52">
        <v>624</v>
      </c>
      <c r="FB453" s="52">
        <v>678</v>
      </c>
      <c r="FC453" s="52">
        <v>616</v>
      </c>
      <c r="FD453" s="52">
        <v>623</v>
      </c>
      <c r="FE453" s="52">
        <v>659</v>
      </c>
      <c r="FF453" s="52">
        <v>605</v>
      </c>
      <c r="FG453" s="52">
        <v>507</v>
      </c>
      <c r="FH453" s="52">
        <v>541</v>
      </c>
      <c r="FI453" s="52">
        <v>530</v>
      </c>
      <c r="FJ453" s="52">
        <v>506</v>
      </c>
      <c r="FK453" s="52">
        <v>439</v>
      </c>
      <c r="FL453" s="52">
        <v>413</v>
      </c>
      <c r="FM453" s="52">
        <v>406</v>
      </c>
      <c r="FN453" s="52">
        <v>376</v>
      </c>
      <c r="FO453" s="52">
        <v>344</v>
      </c>
      <c r="FP453" s="52">
        <v>351</v>
      </c>
      <c r="FQ453" s="52">
        <v>372</v>
      </c>
      <c r="FR453" s="52">
        <v>343</v>
      </c>
      <c r="FS453" s="52">
        <v>324</v>
      </c>
      <c r="FT453" s="52">
        <v>373</v>
      </c>
      <c r="FU453" s="52">
        <v>402</v>
      </c>
      <c r="FV453" s="52">
        <v>330</v>
      </c>
      <c r="FW453" s="52">
        <v>322</v>
      </c>
      <c r="FX453" s="52">
        <v>287</v>
      </c>
      <c r="FY453" s="52">
        <v>262</v>
      </c>
      <c r="FZ453" s="52">
        <v>262</v>
      </c>
      <c r="GA453" s="52">
        <v>200</v>
      </c>
      <c r="GB453" s="52">
        <v>253</v>
      </c>
      <c r="GC453" s="52">
        <v>231</v>
      </c>
      <c r="GD453" s="52">
        <v>234</v>
      </c>
      <c r="GE453" s="52">
        <v>237</v>
      </c>
      <c r="GF453" s="52">
        <v>207</v>
      </c>
      <c r="GG453" s="52">
        <v>239</v>
      </c>
      <c r="GH453" s="52">
        <v>195</v>
      </c>
      <c r="GI453" s="52">
        <v>133</v>
      </c>
      <c r="GJ453" s="52">
        <v>167</v>
      </c>
      <c r="GK453" s="52">
        <v>122</v>
      </c>
      <c r="GL453" s="53">
        <v>524</v>
      </c>
    </row>
    <row r="454" spans="1:194" s="1" customFormat="1" hidden="1" x14ac:dyDescent="0.25">
      <c r="A454" s="31" t="s">
        <v>247</v>
      </c>
      <c r="B454" s="1" t="s">
        <v>685</v>
      </c>
      <c r="C454" s="30" t="str">
        <f t="shared" si="124"/>
        <v>LA England - Stockport</v>
      </c>
      <c r="D454" s="51">
        <f t="shared" si="115"/>
        <v>111346</v>
      </c>
      <c r="E454" s="51">
        <f t="shared" si="116"/>
        <v>118948</v>
      </c>
      <c r="F454" s="52">
        <f t="shared" si="117"/>
        <v>294197</v>
      </c>
      <c r="G454" s="52">
        <f t="shared" si="118"/>
        <v>144354</v>
      </c>
      <c r="H454" s="53">
        <f t="shared" si="119"/>
        <v>149843</v>
      </c>
      <c r="I454" s="53">
        <f t="shared" si="120"/>
        <v>111346</v>
      </c>
      <c r="J454" s="53">
        <f t="shared" si="121"/>
        <v>118948</v>
      </c>
      <c r="K454" s="50">
        <f t="shared" si="122"/>
        <v>33008</v>
      </c>
      <c r="L454" s="51">
        <f t="shared" si="123"/>
        <v>30895</v>
      </c>
      <c r="M454" s="52">
        <v>1654</v>
      </c>
      <c r="N454" s="52">
        <v>1618</v>
      </c>
      <c r="O454" s="52">
        <v>1813</v>
      </c>
      <c r="P454" s="52">
        <v>1777</v>
      </c>
      <c r="Q454" s="52">
        <v>1845</v>
      </c>
      <c r="R454" s="52">
        <v>1860</v>
      </c>
      <c r="S454" s="52">
        <v>1950</v>
      </c>
      <c r="T454" s="52">
        <v>1959</v>
      </c>
      <c r="U454" s="52">
        <v>1888</v>
      </c>
      <c r="V454" s="52">
        <v>1969</v>
      </c>
      <c r="W454" s="52">
        <v>1859</v>
      </c>
      <c r="X454" s="52">
        <v>1921</v>
      </c>
      <c r="Y454" s="52">
        <v>1872</v>
      </c>
      <c r="Z454" s="52">
        <v>1961</v>
      </c>
      <c r="AA454" s="52">
        <v>1877</v>
      </c>
      <c r="AB454" s="52">
        <v>1813</v>
      </c>
      <c r="AC454" s="52">
        <v>1725</v>
      </c>
      <c r="AD454" s="52">
        <v>1647</v>
      </c>
      <c r="AE454" s="52">
        <v>1616</v>
      </c>
      <c r="AF454" s="52">
        <v>1241</v>
      </c>
      <c r="AG454" s="52">
        <v>1229</v>
      </c>
      <c r="AH454" s="52">
        <v>1202</v>
      </c>
      <c r="AI454" s="52">
        <v>1379</v>
      </c>
      <c r="AJ454" s="52">
        <v>1586</v>
      </c>
      <c r="AK454" s="52">
        <v>1554</v>
      </c>
      <c r="AL454" s="52">
        <v>1554</v>
      </c>
      <c r="AM454" s="52">
        <v>1684</v>
      </c>
      <c r="AN454" s="52">
        <v>1552</v>
      </c>
      <c r="AO454" s="52">
        <v>1851</v>
      </c>
      <c r="AP454" s="52">
        <v>1815</v>
      </c>
      <c r="AQ454" s="52">
        <v>1717</v>
      </c>
      <c r="AR454" s="52">
        <v>1656</v>
      </c>
      <c r="AS454" s="52">
        <v>1933</v>
      </c>
      <c r="AT454" s="52">
        <v>1747</v>
      </c>
      <c r="AU454" s="52">
        <v>1817</v>
      </c>
      <c r="AV454" s="52">
        <v>1897</v>
      </c>
      <c r="AW454" s="52">
        <v>1795</v>
      </c>
      <c r="AX454" s="52">
        <v>1833</v>
      </c>
      <c r="AY454" s="52">
        <v>1804</v>
      </c>
      <c r="AZ454" s="52">
        <v>1931</v>
      </c>
      <c r="BA454" s="52">
        <v>1980</v>
      </c>
      <c r="BB454" s="52">
        <v>1934</v>
      </c>
      <c r="BC454" s="52">
        <v>1862</v>
      </c>
      <c r="BD454" s="52">
        <v>1802</v>
      </c>
      <c r="BE454" s="52">
        <v>1745</v>
      </c>
      <c r="BF454" s="52">
        <v>1892</v>
      </c>
      <c r="BG454" s="52">
        <v>1799</v>
      </c>
      <c r="BH454" s="52">
        <v>1803</v>
      </c>
      <c r="BI454" s="52">
        <v>2092</v>
      </c>
      <c r="BJ454" s="52">
        <v>2112</v>
      </c>
      <c r="BK454" s="52">
        <v>1961</v>
      </c>
      <c r="BL454" s="52">
        <v>2127</v>
      </c>
      <c r="BM454" s="52">
        <v>1957</v>
      </c>
      <c r="BN454" s="52">
        <v>2050</v>
      </c>
      <c r="BO454" s="52">
        <v>1982</v>
      </c>
      <c r="BP454" s="52">
        <v>2216</v>
      </c>
      <c r="BQ454" s="52">
        <v>2023</v>
      </c>
      <c r="BR454" s="52">
        <v>2007</v>
      </c>
      <c r="BS454" s="52">
        <v>1890</v>
      </c>
      <c r="BT454" s="52">
        <v>1884</v>
      </c>
      <c r="BU454" s="52">
        <v>1831</v>
      </c>
      <c r="BV454" s="52">
        <v>1827</v>
      </c>
      <c r="BW454" s="52">
        <v>1760</v>
      </c>
      <c r="BX454" s="52">
        <v>1703</v>
      </c>
      <c r="BY454" s="52">
        <v>1673</v>
      </c>
      <c r="BZ454" s="52">
        <v>1567</v>
      </c>
      <c r="CA454" s="52">
        <v>1550</v>
      </c>
      <c r="CB454" s="52">
        <v>1486</v>
      </c>
      <c r="CC454" s="52">
        <v>1410</v>
      </c>
      <c r="CD454" s="52">
        <v>1444</v>
      </c>
      <c r="CE454" s="52">
        <v>1413</v>
      </c>
      <c r="CF454" s="52">
        <v>1486</v>
      </c>
      <c r="CG454" s="52">
        <v>1631</v>
      </c>
      <c r="CH454" s="52">
        <v>1670</v>
      </c>
      <c r="CI454" s="52">
        <v>1224</v>
      </c>
      <c r="CJ454" s="52">
        <v>1154</v>
      </c>
      <c r="CK454" s="52">
        <v>1171</v>
      </c>
      <c r="CL454" s="52">
        <v>1105</v>
      </c>
      <c r="CM454" s="52">
        <v>928</v>
      </c>
      <c r="CN454" s="52">
        <v>835</v>
      </c>
      <c r="CO454" s="52">
        <v>873</v>
      </c>
      <c r="CP454" s="52">
        <v>774</v>
      </c>
      <c r="CQ454" s="52">
        <v>763</v>
      </c>
      <c r="CR454" s="52">
        <v>676</v>
      </c>
      <c r="CS454" s="52">
        <v>629</v>
      </c>
      <c r="CT454" s="52">
        <v>601</v>
      </c>
      <c r="CU454" s="52">
        <v>476</v>
      </c>
      <c r="CV454" s="52">
        <v>462</v>
      </c>
      <c r="CW454" s="52">
        <v>384</v>
      </c>
      <c r="CX454" s="52">
        <v>308</v>
      </c>
      <c r="CY454" s="52">
        <v>1021</v>
      </c>
      <c r="CZ454" s="52">
        <v>1537</v>
      </c>
      <c r="DA454" s="52">
        <v>1562</v>
      </c>
      <c r="DB454" s="52">
        <v>1602</v>
      </c>
      <c r="DC454" s="52">
        <v>1703</v>
      </c>
      <c r="DD454" s="52">
        <v>1855</v>
      </c>
      <c r="DE454" s="52">
        <v>1738</v>
      </c>
      <c r="DF454" s="52">
        <v>1818</v>
      </c>
      <c r="DG454" s="52">
        <v>1904</v>
      </c>
      <c r="DH454" s="52">
        <v>1904</v>
      </c>
      <c r="DI454" s="52">
        <v>1773</v>
      </c>
      <c r="DJ454" s="52">
        <v>1758</v>
      </c>
      <c r="DK454" s="52">
        <v>1800</v>
      </c>
      <c r="DL454" s="52">
        <v>1776</v>
      </c>
      <c r="DM454" s="52">
        <v>1713</v>
      </c>
      <c r="DN454" s="52">
        <v>1660</v>
      </c>
      <c r="DO454" s="52">
        <v>1647</v>
      </c>
      <c r="DP454" s="52">
        <v>1654</v>
      </c>
      <c r="DQ454" s="52">
        <v>1491</v>
      </c>
      <c r="DR454" s="52">
        <v>1391</v>
      </c>
      <c r="DS454" s="52">
        <v>1083</v>
      </c>
      <c r="DT454" s="52">
        <v>1051</v>
      </c>
      <c r="DU454" s="52">
        <v>1101</v>
      </c>
      <c r="DV454" s="52">
        <v>1286</v>
      </c>
      <c r="DW454" s="52">
        <v>1554</v>
      </c>
      <c r="DX454" s="52">
        <v>1489</v>
      </c>
      <c r="DY454" s="52">
        <v>1523</v>
      </c>
      <c r="DZ454" s="52">
        <v>1568</v>
      </c>
      <c r="EA454" s="52">
        <v>1712</v>
      </c>
      <c r="EB454" s="52">
        <v>1937</v>
      </c>
      <c r="EC454" s="52">
        <v>1885</v>
      </c>
      <c r="ED454" s="52">
        <v>1900</v>
      </c>
      <c r="EE454" s="52">
        <v>1959</v>
      </c>
      <c r="EF454" s="52">
        <v>2115</v>
      </c>
      <c r="EG454" s="52">
        <v>1987</v>
      </c>
      <c r="EH454" s="52">
        <v>1970</v>
      </c>
      <c r="EI454" s="52">
        <v>2056</v>
      </c>
      <c r="EJ454" s="52">
        <v>1968</v>
      </c>
      <c r="EK454" s="52">
        <v>2101</v>
      </c>
      <c r="EL454" s="52">
        <v>2086</v>
      </c>
      <c r="EM454" s="52">
        <v>2051</v>
      </c>
      <c r="EN454" s="52">
        <v>2030</v>
      </c>
      <c r="EO454" s="52">
        <v>1988</v>
      </c>
      <c r="EP454" s="52">
        <v>1912</v>
      </c>
      <c r="EQ454" s="52">
        <v>1812</v>
      </c>
      <c r="ER454" s="52">
        <v>1753</v>
      </c>
      <c r="ES454" s="52">
        <v>1820</v>
      </c>
      <c r="ET454" s="52">
        <v>1850</v>
      </c>
      <c r="EU454" s="52">
        <v>1946</v>
      </c>
      <c r="EV454" s="52">
        <v>2141</v>
      </c>
      <c r="EW454" s="52">
        <v>2161</v>
      </c>
      <c r="EX454" s="52">
        <v>1983</v>
      </c>
      <c r="EY454" s="52">
        <v>2134</v>
      </c>
      <c r="EZ454" s="52">
        <v>2127</v>
      </c>
      <c r="FA454" s="52">
        <v>2229</v>
      </c>
      <c r="FB454" s="52">
        <v>2134</v>
      </c>
      <c r="FC454" s="52">
        <v>2241</v>
      </c>
      <c r="FD454" s="52">
        <v>2068</v>
      </c>
      <c r="FE454" s="52">
        <v>2062</v>
      </c>
      <c r="FF454" s="52">
        <v>2149</v>
      </c>
      <c r="FG454" s="52">
        <v>1915</v>
      </c>
      <c r="FH454" s="52">
        <v>1970</v>
      </c>
      <c r="FI454" s="52">
        <v>1759</v>
      </c>
      <c r="FJ454" s="52">
        <v>1800</v>
      </c>
      <c r="FK454" s="52">
        <v>1674</v>
      </c>
      <c r="FL454" s="52">
        <v>1625</v>
      </c>
      <c r="FM454" s="52">
        <v>1575</v>
      </c>
      <c r="FN454" s="52">
        <v>1539</v>
      </c>
      <c r="FO454" s="52">
        <v>1571</v>
      </c>
      <c r="FP454" s="52">
        <v>1498</v>
      </c>
      <c r="FQ454" s="52">
        <v>1527</v>
      </c>
      <c r="FR454" s="52">
        <v>1611</v>
      </c>
      <c r="FS454" s="52">
        <v>1582</v>
      </c>
      <c r="FT454" s="52">
        <v>1629</v>
      </c>
      <c r="FU454" s="52">
        <v>1933</v>
      </c>
      <c r="FV454" s="52">
        <v>1405</v>
      </c>
      <c r="FW454" s="52">
        <v>1405</v>
      </c>
      <c r="FX454" s="52">
        <v>1279</v>
      </c>
      <c r="FY454" s="52">
        <v>1251</v>
      </c>
      <c r="FZ454" s="52">
        <v>1206</v>
      </c>
      <c r="GA454" s="52">
        <v>984</v>
      </c>
      <c r="GB454" s="52">
        <v>1045</v>
      </c>
      <c r="GC454" s="52">
        <v>1012</v>
      </c>
      <c r="GD454" s="52">
        <v>1025</v>
      </c>
      <c r="GE454" s="52">
        <v>893</v>
      </c>
      <c r="GF454" s="52">
        <v>831</v>
      </c>
      <c r="GG454" s="52">
        <v>752</v>
      </c>
      <c r="GH454" s="52">
        <v>605</v>
      </c>
      <c r="GI454" s="52">
        <v>669</v>
      </c>
      <c r="GJ454" s="52">
        <v>589</v>
      </c>
      <c r="GK454" s="52">
        <v>513</v>
      </c>
      <c r="GL454" s="53">
        <v>1963</v>
      </c>
    </row>
    <row r="455" spans="1:194" s="1" customFormat="1" hidden="1" x14ac:dyDescent="0.25">
      <c r="A455" s="31" t="s">
        <v>247</v>
      </c>
      <c r="B455" s="1" t="s">
        <v>686</v>
      </c>
      <c r="C455" s="30" t="str">
        <f t="shared" si="124"/>
        <v>LA England - Stockton-on-Tees</v>
      </c>
      <c r="D455" s="51">
        <f t="shared" si="115"/>
        <v>75118</v>
      </c>
      <c r="E455" s="51">
        <f t="shared" si="116"/>
        <v>78280</v>
      </c>
      <c r="F455" s="52">
        <f t="shared" si="117"/>
        <v>197419</v>
      </c>
      <c r="G455" s="52">
        <f t="shared" si="118"/>
        <v>97711</v>
      </c>
      <c r="H455" s="53">
        <f t="shared" si="119"/>
        <v>99708</v>
      </c>
      <c r="I455" s="53">
        <f t="shared" si="120"/>
        <v>75118</v>
      </c>
      <c r="J455" s="53">
        <f t="shared" si="121"/>
        <v>78280</v>
      </c>
      <c r="K455" s="50">
        <f t="shared" si="122"/>
        <v>22593</v>
      </c>
      <c r="L455" s="51">
        <f t="shared" si="123"/>
        <v>21428</v>
      </c>
      <c r="M455" s="52">
        <v>1007</v>
      </c>
      <c r="N455" s="52">
        <v>1087</v>
      </c>
      <c r="O455" s="52">
        <v>1099</v>
      </c>
      <c r="P455" s="52">
        <v>1204</v>
      </c>
      <c r="Q455" s="52">
        <v>1248</v>
      </c>
      <c r="R455" s="52">
        <v>1305</v>
      </c>
      <c r="S455" s="52">
        <v>1298</v>
      </c>
      <c r="T455" s="52">
        <v>1352</v>
      </c>
      <c r="U455" s="52">
        <v>1335</v>
      </c>
      <c r="V455" s="52">
        <v>1400</v>
      </c>
      <c r="W455" s="52">
        <v>1377</v>
      </c>
      <c r="X455" s="52">
        <v>1336</v>
      </c>
      <c r="Y455" s="52">
        <v>1323</v>
      </c>
      <c r="Z455" s="52">
        <v>1292</v>
      </c>
      <c r="AA455" s="52">
        <v>1263</v>
      </c>
      <c r="AB455" s="52">
        <v>1213</v>
      </c>
      <c r="AC455" s="52">
        <v>1259</v>
      </c>
      <c r="AD455" s="52">
        <v>1195</v>
      </c>
      <c r="AE455" s="52">
        <v>1139</v>
      </c>
      <c r="AF455" s="52">
        <v>910</v>
      </c>
      <c r="AG455" s="52">
        <v>866</v>
      </c>
      <c r="AH455" s="52">
        <v>925</v>
      </c>
      <c r="AI455" s="52">
        <v>1003</v>
      </c>
      <c r="AJ455" s="52">
        <v>1113</v>
      </c>
      <c r="AK455" s="52">
        <v>1188</v>
      </c>
      <c r="AL455" s="52">
        <v>1257</v>
      </c>
      <c r="AM455" s="52">
        <v>1345</v>
      </c>
      <c r="AN455" s="52">
        <v>1281</v>
      </c>
      <c r="AO455" s="52">
        <v>1440</v>
      </c>
      <c r="AP455" s="52">
        <v>1375</v>
      </c>
      <c r="AQ455" s="52">
        <v>1330</v>
      </c>
      <c r="AR455" s="52">
        <v>1278</v>
      </c>
      <c r="AS455" s="52">
        <v>1281</v>
      </c>
      <c r="AT455" s="52">
        <v>1291</v>
      </c>
      <c r="AU455" s="52">
        <v>1399</v>
      </c>
      <c r="AV455" s="52">
        <v>1338</v>
      </c>
      <c r="AW455" s="52">
        <v>1300</v>
      </c>
      <c r="AX455" s="52">
        <v>1238</v>
      </c>
      <c r="AY455" s="52">
        <v>1310</v>
      </c>
      <c r="AZ455" s="52">
        <v>1178</v>
      </c>
      <c r="BA455" s="52">
        <v>1300</v>
      </c>
      <c r="BB455" s="52">
        <v>1166</v>
      </c>
      <c r="BC455" s="52">
        <v>1068</v>
      </c>
      <c r="BD455" s="52">
        <v>1069</v>
      </c>
      <c r="BE455" s="52">
        <v>1049</v>
      </c>
      <c r="BF455" s="52">
        <v>1072</v>
      </c>
      <c r="BG455" s="52">
        <v>1143</v>
      </c>
      <c r="BH455" s="52">
        <v>1161</v>
      </c>
      <c r="BI455" s="52">
        <v>1318</v>
      </c>
      <c r="BJ455" s="52">
        <v>1340</v>
      </c>
      <c r="BK455" s="52">
        <v>1319</v>
      </c>
      <c r="BL455" s="52">
        <v>1338</v>
      </c>
      <c r="BM455" s="52">
        <v>1392</v>
      </c>
      <c r="BN455" s="52">
        <v>1399</v>
      </c>
      <c r="BO455" s="52">
        <v>1375</v>
      </c>
      <c r="BP455" s="52">
        <v>1365</v>
      </c>
      <c r="BQ455" s="52">
        <v>1329</v>
      </c>
      <c r="BR455" s="52">
        <v>1365</v>
      </c>
      <c r="BS455" s="52">
        <v>1410</v>
      </c>
      <c r="BT455" s="52">
        <v>1308</v>
      </c>
      <c r="BU455" s="52">
        <v>1239</v>
      </c>
      <c r="BV455" s="52">
        <v>1247</v>
      </c>
      <c r="BW455" s="52">
        <v>1221</v>
      </c>
      <c r="BX455" s="52">
        <v>1219</v>
      </c>
      <c r="BY455" s="52">
        <v>1081</v>
      </c>
      <c r="BZ455" s="52">
        <v>1019</v>
      </c>
      <c r="CA455" s="52">
        <v>1043</v>
      </c>
      <c r="CB455" s="52">
        <v>1091</v>
      </c>
      <c r="CC455" s="52">
        <v>1005</v>
      </c>
      <c r="CD455" s="52">
        <v>927</v>
      </c>
      <c r="CE455" s="52">
        <v>987</v>
      </c>
      <c r="CF455" s="52">
        <v>980</v>
      </c>
      <c r="CG455" s="52">
        <v>986</v>
      </c>
      <c r="CH455" s="52">
        <v>1051</v>
      </c>
      <c r="CI455" s="52">
        <v>802</v>
      </c>
      <c r="CJ455" s="52">
        <v>733</v>
      </c>
      <c r="CK455" s="52">
        <v>745</v>
      </c>
      <c r="CL455" s="52">
        <v>606</v>
      </c>
      <c r="CM455" s="52">
        <v>592</v>
      </c>
      <c r="CN455" s="52">
        <v>554</v>
      </c>
      <c r="CO455" s="52">
        <v>479</v>
      </c>
      <c r="CP455" s="52">
        <v>493</v>
      </c>
      <c r="CQ455" s="52">
        <v>463</v>
      </c>
      <c r="CR455" s="52">
        <v>393</v>
      </c>
      <c r="CS455" s="52">
        <v>358</v>
      </c>
      <c r="CT455" s="52">
        <v>327</v>
      </c>
      <c r="CU455" s="52">
        <v>230</v>
      </c>
      <c r="CV455" s="52">
        <v>234</v>
      </c>
      <c r="CW455" s="52">
        <v>244</v>
      </c>
      <c r="CX455" s="52">
        <v>177</v>
      </c>
      <c r="CY455" s="52">
        <v>521</v>
      </c>
      <c r="CZ455" s="52">
        <v>994</v>
      </c>
      <c r="DA455" s="52">
        <v>1075</v>
      </c>
      <c r="DB455" s="52">
        <v>1051</v>
      </c>
      <c r="DC455" s="52">
        <v>1178</v>
      </c>
      <c r="DD455" s="52">
        <v>1134</v>
      </c>
      <c r="DE455" s="52">
        <v>1191</v>
      </c>
      <c r="DF455" s="52">
        <v>1145</v>
      </c>
      <c r="DG455" s="52">
        <v>1229</v>
      </c>
      <c r="DH455" s="52">
        <v>1355</v>
      </c>
      <c r="DI455" s="52">
        <v>1311</v>
      </c>
      <c r="DJ455" s="52">
        <v>1291</v>
      </c>
      <c r="DK455" s="52">
        <v>1314</v>
      </c>
      <c r="DL455" s="52">
        <v>1341</v>
      </c>
      <c r="DM455" s="52">
        <v>1246</v>
      </c>
      <c r="DN455" s="52">
        <v>1249</v>
      </c>
      <c r="DO455" s="52">
        <v>1167</v>
      </c>
      <c r="DP455" s="52">
        <v>1101</v>
      </c>
      <c r="DQ455" s="52">
        <v>1056</v>
      </c>
      <c r="DR455" s="52">
        <v>981</v>
      </c>
      <c r="DS455" s="52">
        <v>728</v>
      </c>
      <c r="DT455" s="52">
        <v>654</v>
      </c>
      <c r="DU455" s="52">
        <v>758</v>
      </c>
      <c r="DV455" s="52">
        <v>711</v>
      </c>
      <c r="DW455" s="52">
        <v>936</v>
      </c>
      <c r="DX455" s="52">
        <v>1025</v>
      </c>
      <c r="DY455" s="52">
        <v>1063</v>
      </c>
      <c r="DZ455" s="52">
        <v>1151</v>
      </c>
      <c r="EA455" s="52">
        <v>1210</v>
      </c>
      <c r="EB455" s="52">
        <v>1364</v>
      </c>
      <c r="EC455" s="52">
        <v>1306</v>
      </c>
      <c r="ED455" s="52">
        <v>1362</v>
      </c>
      <c r="EE455" s="52">
        <v>1268</v>
      </c>
      <c r="EF455" s="52">
        <v>1363</v>
      </c>
      <c r="EG455" s="52">
        <v>1295</v>
      </c>
      <c r="EH455" s="52">
        <v>1377</v>
      </c>
      <c r="EI455" s="52">
        <v>1458</v>
      </c>
      <c r="EJ455" s="52">
        <v>1405</v>
      </c>
      <c r="EK455" s="52">
        <v>1324</v>
      </c>
      <c r="EL455" s="52">
        <v>1300</v>
      </c>
      <c r="EM455" s="52">
        <v>1363</v>
      </c>
      <c r="EN455" s="52">
        <v>1288</v>
      </c>
      <c r="EO455" s="52">
        <v>1237</v>
      </c>
      <c r="EP455" s="52">
        <v>1135</v>
      </c>
      <c r="EQ455" s="52">
        <v>1097</v>
      </c>
      <c r="ER455" s="52">
        <v>1203</v>
      </c>
      <c r="ES455" s="52">
        <v>1162</v>
      </c>
      <c r="ET455" s="52">
        <v>1215</v>
      </c>
      <c r="EU455" s="52">
        <v>1163</v>
      </c>
      <c r="EV455" s="52">
        <v>1392</v>
      </c>
      <c r="EW455" s="52">
        <v>1372</v>
      </c>
      <c r="EX455" s="52">
        <v>1448</v>
      </c>
      <c r="EY455" s="52">
        <v>1362</v>
      </c>
      <c r="EZ455" s="52">
        <v>1398</v>
      </c>
      <c r="FA455" s="52">
        <v>1455</v>
      </c>
      <c r="FB455" s="52">
        <v>1479</v>
      </c>
      <c r="FC455" s="52">
        <v>1429</v>
      </c>
      <c r="FD455" s="52">
        <v>1465</v>
      </c>
      <c r="FE455" s="52">
        <v>1522</v>
      </c>
      <c r="FF455" s="52">
        <v>1471</v>
      </c>
      <c r="FG455" s="52">
        <v>1382</v>
      </c>
      <c r="FH455" s="52">
        <v>1368</v>
      </c>
      <c r="FI455" s="52">
        <v>1229</v>
      </c>
      <c r="FJ455" s="52">
        <v>1302</v>
      </c>
      <c r="FK455" s="52">
        <v>1257</v>
      </c>
      <c r="FL455" s="52">
        <v>1139</v>
      </c>
      <c r="FM455" s="52">
        <v>1111</v>
      </c>
      <c r="FN455" s="52">
        <v>1153</v>
      </c>
      <c r="FO455" s="52">
        <v>1044</v>
      </c>
      <c r="FP455" s="52">
        <v>1050</v>
      </c>
      <c r="FQ455" s="52">
        <v>1055</v>
      </c>
      <c r="FR455" s="52">
        <v>1011</v>
      </c>
      <c r="FS455" s="52">
        <v>1009</v>
      </c>
      <c r="FT455" s="52">
        <v>1107</v>
      </c>
      <c r="FU455" s="52">
        <v>1186</v>
      </c>
      <c r="FV455" s="52">
        <v>870</v>
      </c>
      <c r="FW455" s="52">
        <v>790</v>
      </c>
      <c r="FX455" s="52">
        <v>788</v>
      </c>
      <c r="FY455" s="52">
        <v>705</v>
      </c>
      <c r="FZ455" s="52">
        <v>642</v>
      </c>
      <c r="GA455" s="52">
        <v>577</v>
      </c>
      <c r="GB455" s="52">
        <v>630</v>
      </c>
      <c r="GC455" s="52">
        <v>618</v>
      </c>
      <c r="GD455" s="52">
        <v>563</v>
      </c>
      <c r="GE455" s="52">
        <v>531</v>
      </c>
      <c r="GF455" s="52">
        <v>490</v>
      </c>
      <c r="GG455" s="52">
        <v>453</v>
      </c>
      <c r="GH455" s="52">
        <v>402</v>
      </c>
      <c r="GI455" s="52">
        <v>375</v>
      </c>
      <c r="GJ455" s="52">
        <v>360</v>
      </c>
      <c r="GK455" s="52">
        <v>319</v>
      </c>
      <c r="GL455" s="53">
        <v>1069</v>
      </c>
    </row>
    <row r="456" spans="1:194" s="1" customFormat="1" hidden="1" x14ac:dyDescent="0.25">
      <c r="A456" s="31" t="s">
        <v>247</v>
      </c>
      <c r="B456" s="1" t="s">
        <v>687</v>
      </c>
      <c r="C456" s="30" t="str">
        <f t="shared" si="124"/>
        <v>LA England - Stoke-on-Trent</v>
      </c>
      <c r="D456" s="51">
        <f t="shared" si="115"/>
        <v>99486</v>
      </c>
      <c r="E456" s="51">
        <f t="shared" si="116"/>
        <v>98831</v>
      </c>
      <c r="F456" s="52">
        <f t="shared" si="117"/>
        <v>256622</v>
      </c>
      <c r="G456" s="52">
        <f t="shared" si="118"/>
        <v>129266</v>
      </c>
      <c r="H456" s="53">
        <f t="shared" si="119"/>
        <v>127356</v>
      </c>
      <c r="I456" s="53">
        <f t="shared" si="120"/>
        <v>99486</v>
      </c>
      <c r="J456" s="53">
        <f t="shared" si="121"/>
        <v>98831</v>
      </c>
      <c r="K456" s="50">
        <f t="shared" si="122"/>
        <v>29780</v>
      </c>
      <c r="L456" s="51">
        <f t="shared" si="123"/>
        <v>28525</v>
      </c>
      <c r="M456" s="52">
        <v>1580</v>
      </c>
      <c r="N456" s="52">
        <v>1720</v>
      </c>
      <c r="O456" s="52">
        <v>1603</v>
      </c>
      <c r="P456" s="52">
        <v>1727</v>
      </c>
      <c r="Q456" s="52">
        <v>1792</v>
      </c>
      <c r="R456" s="52">
        <v>1722</v>
      </c>
      <c r="S456" s="52">
        <v>1812</v>
      </c>
      <c r="T456" s="52">
        <v>1808</v>
      </c>
      <c r="U456" s="52">
        <v>1807</v>
      </c>
      <c r="V456" s="52">
        <v>1768</v>
      </c>
      <c r="W456" s="52">
        <v>1640</v>
      </c>
      <c r="X456" s="52">
        <v>1519</v>
      </c>
      <c r="Y456" s="52">
        <v>1724</v>
      </c>
      <c r="Z456" s="52">
        <v>1532</v>
      </c>
      <c r="AA456" s="52">
        <v>1470</v>
      </c>
      <c r="AB456" s="52">
        <v>1634</v>
      </c>
      <c r="AC456" s="52">
        <v>1472</v>
      </c>
      <c r="AD456" s="52">
        <v>1450</v>
      </c>
      <c r="AE456" s="52">
        <v>1446</v>
      </c>
      <c r="AF456" s="52">
        <v>1721</v>
      </c>
      <c r="AG456" s="52">
        <v>1964</v>
      </c>
      <c r="AH456" s="52">
        <v>1942</v>
      </c>
      <c r="AI456" s="52">
        <v>1853</v>
      </c>
      <c r="AJ456" s="52">
        <v>1898</v>
      </c>
      <c r="AK456" s="52">
        <v>1716</v>
      </c>
      <c r="AL456" s="52">
        <v>1782</v>
      </c>
      <c r="AM456" s="52">
        <v>1810</v>
      </c>
      <c r="AN456" s="52">
        <v>1900</v>
      </c>
      <c r="AO456" s="52">
        <v>1893</v>
      </c>
      <c r="AP456" s="52">
        <v>2006</v>
      </c>
      <c r="AQ456" s="52">
        <v>1930</v>
      </c>
      <c r="AR456" s="52">
        <v>1809</v>
      </c>
      <c r="AS456" s="52">
        <v>1926</v>
      </c>
      <c r="AT456" s="52">
        <v>1868</v>
      </c>
      <c r="AU456" s="52">
        <v>1728</v>
      </c>
      <c r="AV456" s="52">
        <v>1838</v>
      </c>
      <c r="AW456" s="52">
        <v>1830</v>
      </c>
      <c r="AX456" s="52">
        <v>1733</v>
      </c>
      <c r="AY456" s="52">
        <v>1688</v>
      </c>
      <c r="AZ456" s="52">
        <v>1726</v>
      </c>
      <c r="BA456" s="52">
        <v>1587</v>
      </c>
      <c r="BB456" s="52">
        <v>1558</v>
      </c>
      <c r="BC456" s="52">
        <v>1340</v>
      </c>
      <c r="BD456" s="52">
        <v>1380</v>
      </c>
      <c r="BE456" s="52">
        <v>1442</v>
      </c>
      <c r="BF456" s="52">
        <v>1425</v>
      </c>
      <c r="BG456" s="52">
        <v>1409</v>
      </c>
      <c r="BH456" s="52">
        <v>1565</v>
      </c>
      <c r="BI456" s="52">
        <v>1647</v>
      </c>
      <c r="BJ456" s="52">
        <v>1730</v>
      </c>
      <c r="BK456" s="52">
        <v>1706</v>
      </c>
      <c r="BL456" s="52">
        <v>1771</v>
      </c>
      <c r="BM456" s="52">
        <v>1635</v>
      </c>
      <c r="BN456" s="52">
        <v>1706</v>
      </c>
      <c r="BO456" s="52">
        <v>1635</v>
      </c>
      <c r="BP456" s="52">
        <v>1708</v>
      </c>
      <c r="BQ456" s="52">
        <v>1683</v>
      </c>
      <c r="BR456" s="52">
        <v>1569</v>
      </c>
      <c r="BS456" s="52">
        <v>1756</v>
      </c>
      <c r="BT456" s="52">
        <v>1564</v>
      </c>
      <c r="BU456" s="52">
        <v>1465</v>
      </c>
      <c r="BV456" s="52">
        <v>1412</v>
      </c>
      <c r="BW456" s="52">
        <v>1436</v>
      </c>
      <c r="BX456" s="52">
        <v>1384</v>
      </c>
      <c r="BY456" s="52">
        <v>1361</v>
      </c>
      <c r="BZ456" s="52">
        <v>1268</v>
      </c>
      <c r="CA456" s="52">
        <v>1293</v>
      </c>
      <c r="CB456" s="52">
        <v>1257</v>
      </c>
      <c r="CC456" s="52">
        <v>1221</v>
      </c>
      <c r="CD456" s="52">
        <v>1056</v>
      </c>
      <c r="CE456" s="52">
        <v>1205</v>
      </c>
      <c r="CF456" s="52">
        <v>1204</v>
      </c>
      <c r="CG456" s="52">
        <v>1200</v>
      </c>
      <c r="CH456" s="52">
        <v>1312</v>
      </c>
      <c r="CI456" s="52">
        <v>988</v>
      </c>
      <c r="CJ456" s="52">
        <v>975</v>
      </c>
      <c r="CK456" s="52">
        <v>893</v>
      </c>
      <c r="CL456" s="52">
        <v>898</v>
      </c>
      <c r="CM456" s="52">
        <v>727</v>
      </c>
      <c r="CN456" s="52">
        <v>643</v>
      </c>
      <c r="CO456" s="52">
        <v>634</v>
      </c>
      <c r="CP456" s="52">
        <v>534</v>
      </c>
      <c r="CQ456" s="52">
        <v>549</v>
      </c>
      <c r="CR456" s="52">
        <v>446</v>
      </c>
      <c r="CS456" s="52">
        <v>457</v>
      </c>
      <c r="CT456" s="52">
        <v>328</v>
      </c>
      <c r="CU456" s="52">
        <v>299</v>
      </c>
      <c r="CV456" s="52">
        <v>271</v>
      </c>
      <c r="CW456" s="52">
        <v>233</v>
      </c>
      <c r="CX456" s="52">
        <v>180</v>
      </c>
      <c r="CY456" s="52">
        <v>534</v>
      </c>
      <c r="CZ456" s="52">
        <v>1556</v>
      </c>
      <c r="DA456" s="52">
        <v>1557</v>
      </c>
      <c r="DB456" s="52">
        <v>1605</v>
      </c>
      <c r="DC456" s="52">
        <v>1617</v>
      </c>
      <c r="DD456" s="52">
        <v>1634</v>
      </c>
      <c r="DE456" s="52">
        <v>1660</v>
      </c>
      <c r="DF456" s="52">
        <v>1844</v>
      </c>
      <c r="DG456" s="52">
        <v>1749</v>
      </c>
      <c r="DH456" s="52">
        <v>1734</v>
      </c>
      <c r="DI456" s="52">
        <v>1691</v>
      </c>
      <c r="DJ456" s="52">
        <v>1532</v>
      </c>
      <c r="DK456" s="52">
        <v>1614</v>
      </c>
      <c r="DL456" s="52">
        <v>1630</v>
      </c>
      <c r="DM456" s="52">
        <v>1491</v>
      </c>
      <c r="DN456" s="52">
        <v>1524</v>
      </c>
      <c r="DO456" s="52">
        <v>1389</v>
      </c>
      <c r="DP456" s="52">
        <v>1376</v>
      </c>
      <c r="DQ456" s="52">
        <v>1322</v>
      </c>
      <c r="DR456" s="52">
        <v>1270</v>
      </c>
      <c r="DS456" s="52">
        <v>1366</v>
      </c>
      <c r="DT456" s="52">
        <v>1639</v>
      </c>
      <c r="DU456" s="52">
        <v>1614</v>
      </c>
      <c r="DV456" s="52">
        <v>1540</v>
      </c>
      <c r="DW456" s="52">
        <v>1604</v>
      </c>
      <c r="DX456" s="52">
        <v>1659</v>
      </c>
      <c r="DY456" s="52">
        <v>1667</v>
      </c>
      <c r="DZ456" s="52">
        <v>1719</v>
      </c>
      <c r="EA456" s="52">
        <v>1876</v>
      </c>
      <c r="EB456" s="52">
        <v>1873</v>
      </c>
      <c r="EC456" s="52">
        <v>1867</v>
      </c>
      <c r="ED456" s="52">
        <v>1860</v>
      </c>
      <c r="EE456" s="52">
        <v>1849</v>
      </c>
      <c r="EF456" s="52">
        <v>1873</v>
      </c>
      <c r="EG456" s="52">
        <v>1737</v>
      </c>
      <c r="EH456" s="52">
        <v>1749</v>
      </c>
      <c r="EI456" s="52">
        <v>1807</v>
      </c>
      <c r="EJ456" s="52">
        <v>1579</v>
      </c>
      <c r="EK456" s="52">
        <v>1624</v>
      </c>
      <c r="EL456" s="52">
        <v>1680</v>
      </c>
      <c r="EM456" s="52">
        <v>1570</v>
      </c>
      <c r="EN456" s="52">
        <v>1551</v>
      </c>
      <c r="EO456" s="52">
        <v>1499</v>
      </c>
      <c r="EP456" s="52">
        <v>1290</v>
      </c>
      <c r="EQ456" s="52">
        <v>1273</v>
      </c>
      <c r="ER456" s="52">
        <v>1346</v>
      </c>
      <c r="ES456" s="52">
        <v>1430</v>
      </c>
      <c r="ET456" s="52">
        <v>1414</v>
      </c>
      <c r="EU456" s="52">
        <v>1563</v>
      </c>
      <c r="EV456" s="52">
        <v>1627</v>
      </c>
      <c r="EW456" s="52">
        <v>1688</v>
      </c>
      <c r="EX456" s="52">
        <v>1627</v>
      </c>
      <c r="EY456" s="52">
        <v>1663</v>
      </c>
      <c r="EZ456" s="52">
        <v>1578</v>
      </c>
      <c r="FA456" s="52">
        <v>1629</v>
      </c>
      <c r="FB456" s="52">
        <v>1648</v>
      </c>
      <c r="FC456" s="52">
        <v>1752</v>
      </c>
      <c r="FD456" s="52">
        <v>1553</v>
      </c>
      <c r="FE456" s="52">
        <v>1596</v>
      </c>
      <c r="FF456" s="52">
        <v>1564</v>
      </c>
      <c r="FG456" s="52">
        <v>1591</v>
      </c>
      <c r="FH456" s="52">
        <v>1499</v>
      </c>
      <c r="FI456" s="52">
        <v>1412</v>
      </c>
      <c r="FJ456" s="52">
        <v>1394</v>
      </c>
      <c r="FK456" s="52">
        <v>1461</v>
      </c>
      <c r="FL456" s="52">
        <v>1352</v>
      </c>
      <c r="FM456" s="52">
        <v>1344</v>
      </c>
      <c r="FN456" s="52">
        <v>1355</v>
      </c>
      <c r="FO456" s="52">
        <v>1236</v>
      </c>
      <c r="FP456" s="52">
        <v>1171</v>
      </c>
      <c r="FQ456" s="52">
        <v>1195</v>
      </c>
      <c r="FR456" s="52">
        <v>1230</v>
      </c>
      <c r="FS456" s="52">
        <v>1340</v>
      </c>
      <c r="FT456" s="52">
        <v>1306</v>
      </c>
      <c r="FU456" s="52">
        <v>1452</v>
      </c>
      <c r="FV456" s="52">
        <v>1028</v>
      </c>
      <c r="FW456" s="52">
        <v>1039</v>
      </c>
      <c r="FX456" s="52">
        <v>965</v>
      </c>
      <c r="FY456" s="52">
        <v>1010</v>
      </c>
      <c r="FZ456" s="52">
        <v>813</v>
      </c>
      <c r="GA456" s="52">
        <v>755</v>
      </c>
      <c r="GB456" s="52">
        <v>788</v>
      </c>
      <c r="GC456" s="52">
        <v>689</v>
      </c>
      <c r="GD456" s="52">
        <v>707</v>
      </c>
      <c r="GE456" s="52">
        <v>678</v>
      </c>
      <c r="GF456" s="52">
        <v>584</v>
      </c>
      <c r="GG456" s="52">
        <v>519</v>
      </c>
      <c r="GH456" s="52">
        <v>440</v>
      </c>
      <c r="GI456" s="52">
        <v>410</v>
      </c>
      <c r="GJ456" s="52">
        <v>361</v>
      </c>
      <c r="GK456" s="52">
        <v>298</v>
      </c>
      <c r="GL456" s="53">
        <v>1096</v>
      </c>
    </row>
    <row r="457" spans="1:194" s="1" customFormat="1" hidden="1" x14ac:dyDescent="0.25">
      <c r="A457" s="31" t="s">
        <v>247</v>
      </c>
      <c r="B457" s="1" t="s">
        <v>688</v>
      </c>
      <c r="C457" s="30" t="str">
        <f t="shared" si="124"/>
        <v>LA England - Stratford-on-Avon</v>
      </c>
      <c r="D457" s="51">
        <f t="shared" si="115"/>
        <v>51659</v>
      </c>
      <c r="E457" s="51">
        <f t="shared" si="116"/>
        <v>55862</v>
      </c>
      <c r="F457" s="52">
        <f t="shared" si="117"/>
        <v>132402</v>
      </c>
      <c r="G457" s="52">
        <f t="shared" si="118"/>
        <v>64378</v>
      </c>
      <c r="H457" s="53">
        <f t="shared" si="119"/>
        <v>68024</v>
      </c>
      <c r="I457" s="53">
        <f t="shared" si="120"/>
        <v>51659</v>
      </c>
      <c r="J457" s="53">
        <f t="shared" si="121"/>
        <v>55862</v>
      </c>
      <c r="K457" s="50">
        <f t="shared" si="122"/>
        <v>12719</v>
      </c>
      <c r="L457" s="51">
        <f t="shared" si="123"/>
        <v>12162</v>
      </c>
      <c r="M457" s="52">
        <v>595</v>
      </c>
      <c r="N457" s="52">
        <v>622</v>
      </c>
      <c r="O457" s="52">
        <v>647</v>
      </c>
      <c r="P457" s="52">
        <v>672</v>
      </c>
      <c r="Q457" s="52">
        <v>725</v>
      </c>
      <c r="R457" s="52">
        <v>702</v>
      </c>
      <c r="S457" s="52">
        <v>689</v>
      </c>
      <c r="T457" s="52">
        <v>713</v>
      </c>
      <c r="U457" s="52">
        <v>708</v>
      </c>
      <c r="V457" s="52">
        <v>779</v>
      </c>
      <c r="W457" s="52">
        <v>693</v>
      </c>
      <c r="X457" s="52">
        <v>754</v>
      </c>
      <c r="Y457" s="52">
        <v>841</v>
      </c>
      <c r="Z457" s="52">
        <v>772</v>
      </c>
      <c r="AA457" s="52">
        <v>713</v>
      </c>
      <c r="AB457" s="52">
        <v>692</v>
      </c>
      <c r="AC457" s="52">
        <v>693</v>
      </c>
      <c r="AD457" s="52">
        <v>709</v>
      </c>
      <c r="AE457" s="52">
        <v>645</v>
      </c>
      <c r="AF457" s="52">
        <v>552</v>
      </c>
      <c r="AG457" s="52">
        <v>544</v>
      </c>
      <c r="AH457" s="52">
        <v>513</v>
      </c>
      <c r="AI457" s="52">
        <v>603</v>
      </c>
      <c r="AJ457" s="52">
        <v>750</v>
      </c>
      <c r="AK457" s="52">
        <v>694</v>
      </c>
      <c r="AL457" s="52">
        <v>748</v>
      </c>
      <c r="AM457" s="52">
        <v>712</v>
      </c>
      <c r="AN457" s="52">
        <v>600</v>
      </c>
      <c r="AO457" s="52">
        <v>688</v>
      </c>
      <c r="AP457" s="52">
        <v>759</v>
      </c>
      <c r="AQ457" s="52">
        <v>740</v>
      </c>
      <c r="AR457" s="52">
        <v>694</v>
      </c>
      <c r="AS457" s="52">
        <v>696</v>
      </c>
      <c r="AT457" s="52">
        <v>559</v>
      </c>
      <c r="AU457" s="52">
        <v>683</v>
      </c>
      <c r="AV457" s="52">
        <v>634</v>
      </c>
      <c r="AW457" s="52">
        <v>636</v>
      </c>
      <c r="AX457" s="52">
        <v>667</v>
      </c>
      <c r="AY457" s="52">
        <v>698</v>
      </c>
      <c r="AZ457" s="52">
        <v>688</v>
      </c>
      <c r="BA457" s="52">
        <v>722</v>
      </c>
      <c r="BB457" s="52">
        <v>667</v>
      </c>
      <c r="BC457" s="52">
        <v>617</v>
      </c>
      <c r="BD457" s="52">
        <v>709</v>
      </c>
      <c r="BE457" s="52">
        <v>670</v>
      </c>
      <c r="BF457" s="52">
        <v>718</v>
      </c>
      <c r="BG457" s="52">
        <v>794</v>
      </c>
      <c r="BH457" s="52">
        <v>804</v>
      </c>
      <c r="BI457" s="52">
        <v>929</v>
      </c>
      <c r="BJ457" s="52">
        <v>924</v>
      </c>
      <c r="BK457" s="52">
        <v>925</v>
      </c>
      <c r="BL457" s="52">
        <v>926</v>
      </c>
      <c r="BM457" s="52">
        <v>942</v>
      </c>
      <c r="BN457" s="52">
        <v>1000</v>
      </c>
      <c r="BO457" s="52">
        <v>982</v>
      </c>
      <c r="BP457" s="52">
        <v>1026</v>
      </c>
      <c r="BQ457" s="52">
        <v>1013</v>
      </c>
      <c r="BR457" s="52">
        <v>1007</v>
      </c>
      <c r="BS457" s="52">
        <v>939</v>
      </c>
      <c r="BT457" s="52">
        <v>951</v>
      </c>
      <c r="BU457" s="52">
        <v>948</v>
      </c>
      <c r="BV457" s="52">
        <v>945</v>
      </c>
      <c r="BW457" s="52">
        <v>855</v>
      </c>
      <c r="BX457" s="52">
        <v>815</v>
      </c>
      <c r="BY457" s="52">
        <v>763</v>
      </c>
      <c r="BZ457" s="52">
        <v>797</v>
      </c>
      <c r="CA457" s="52">
        <v>837</v>
      </c>
      <c r="CB457" s="52">
        <v>811</v>
      </c>
      <c r="CC457" s="52">
        <v>791</v>
      </c>
      <c r="CD457" s="52">
        <v>781</v>
      </c>
      <c r="CE457" s="52">
        <v>769</v>
      </c>
      <c r="CF457" s="52">
        <v>799</v>
      </c>
      <c r="CG457" s="52">
        <v>920</v>
      </c>
      <c r="CH457" s="52">
        <v>951</v>
      </c>
      <c r="CI457" s="52">
        <v>844</v>
      </c>
      <c r="CJ457" s="52">
        <v>811</v>
      </c>
      <c r="CK457" s="52">
        <v>731</v>
      </c>
      <c r="CL457" s="52">
        <v>719</v>
      </c>
      <c r="CM457" s="52">
        <v>546</v>
      </c>
      <c r="CN457" s="52">
        <v>463</v>
      </c>
      <c r="CO457" s="52">
        <v>485</v>
      </c>
      <c r="CP457" s="52">
        <v>473</v>
      </c>
      <c r="CQ457" s="52">
        <v>484</v>
      </c>
      <c r="CR457" s="52">
        <v>445</v>
      </c>
      <c r="CS457" s="52">
        <v>355</v>
      </c>
      <c r="CT457" s="52">
        <v>325</v>
      </c>
      <c r="CU457" s="52">
        <v>246</v>
      </c>
      <c r="CV457" s="52">
        <v>207</v>
      </c>
      <c r="CW457" s="52">
        <v>215</v>
      </c>
      <c r="CX457" s="52">
        <v>190</v>
      </c>
      <c r="CY457" s="52">
        <v>570</v>
      </c>
      <c r="CZ457" s="52">
        <v>563</v>
      </c>
      <c r="DA457" s="52">
        <v>585</v>
      </c>
      <c r="DB457" s="52">
        <v>602</v>
      </c>
      <c r="DC457" s="52">
        <v>692</v>
      </c>
      <c r="DD457" s="52">
        <v>685</v>
      </c>
      <c r="DE457" s="52">
        <v>659</v>
      </c>
      <c r="DF457" s="52">
        <v>681</v>
      </c>
      <c r="DG457" s="52">
        <v>732</v>
      </c>
      <c r="DH457" s="52">
        <v>731</v>
      </c>
      <c r="DI457" s="52">
        <v>689</v>
      </c>
      <c r="DJ457" s="52">
        <v>675</v>
      </c>
      <c r="DK457" s="52">
        <v>707</v>
      </c>
      <c r="DL457" s="52">
        <v>713</v>
      </c>
      <c r="DM457" s="52">
        <v>713</v>
      </c>
      <c r="DN457" s="52">
        <v>715</v>
      </c>
      <c r="DO457" s="52">
        <v>691</v>
      </c>
      <c r="DP457" s="52">
        <v>704</v>
      </c>
      <c r="DQ457" s="52">
        <v>625</v>
      </c>
      <c r="DR457" s="52">
        <v>652</v>
      </c>
      <c r="DS457" s="52">
        <v>483</v>
      </c>
      <c r="DT457" s="52">
        <v>410</v>
      </c>
      <c r="DU457" s="52">
        <v>489</v>
      </c>
      <c r="DV457" s="52">
        <v>577</v>
      </c>
      <c r="DW457" s="52">
        <v>658</v>
      </c>
      <c r="DX457" s="52">
        <v>701</v>
      </c>
      <c r="DY457" s="52">
        <v>730</v>
      </c>
      <c r="DZ457" s="52">
        <v>639</v>
      </c>
      <c r="EA457" s="52">
        <v>583</v>
      </c>
      <c r="EB457" s="52">
        <v>575</v>
      </c>
      <c r="EC457" s="52">
        <v>690</v>
      </c>
      <c r="ED457" s="52">
        <v>690</v>
      </c>
      <c r="EE457" s="52">
        <v>714</v>
      </c>
      <c r="EF457" s="52">
        <v>766</v>
      </c>
      <c r="EG457" s="52">
        <v>670</v>
      </c>
      <c r="EH457" s="52">
        <v>694</v>
      </c>
      <c r="EI457" s="52">
        <v>701</v>
      </c>
      <c r="EJ457" s="52">
        <v>705</v>
      </c>
      <c r="EK457" s="52">
        <v>707</v>
      </c>
      <c r="EL457" s="52">
        <v>809</v>
      </c>
      <c r="EM457" s="52">
        <v>761</v>
      </c>
      <c r="EN457" s="52">
        <v>772</v>
      </c>
      <c r="EO457" s="52">
        <v>681</v>
      </c>
      <c r="EP457" s="52">
        <v>743</v>
      </c>
      <c r="EQ457" s="52">
        <v>701</v>
      </c>
      <c r="ER457" s="52">
        <v>767</v>
      </c>
      <c r="ES457" s="52">
        <v>854</v>
      </c>
      <c r="ET457" s="52">
        <v>937</v>
      </c>
      <c r="EU457" s="52">
        <v>879</v>
      </c>
      <c r="EV457" s="52">
        <v>1022</v>
      </c>
      <c r="EW457" s="52">
        <v>1079</v>
      </c>
      <c r="EX457" s="52">
        <v>990</v>
      </c>
      <c r="EY457" s="52">
        <v>1039</v>
      </c>
      <c r="EZ457" s="52">
        <v>1012</v>
      </c>
      <c r="FA457" s="52">
        <v>979</v>
      </c>
      <c r="FB457" s="52">
        <v>1166</v>
      </c>
      <c r="FC457" s="52">
        <v>1066</v>
      </c>
      <c r="FD457" s="52">
        <v>1075</v>
      </c>
      <c r="FE457" s="52">
        <v>1030</v>
      </c>
      <c r="FF457" s="52">
        <v>1031</v>
      </c>
      <c r="FG457" s="52">
        <v>1050</v>
      </c>
      <c r="FH457" s="52">
        <v>914</v>
      </c>
      <c r="FI457" s="52">
        <v>947</v>
      </c>
      <c r="FJ457" s="52">
        <v>926</v>
      </c>
      <c r="FK457" s="52">
        <v>944</v>
      </c>
      <c r="FL457" s="52">
        <v>799</v>
      </c>
      <c r="FM457" s="52">
        <v>810</v>
      </c>
      <c r="FN457" s="52">
        <v>801</v>
      </c>
      <c r="FO457" s="52">
        <v>786</v>
      </c>
      <c r="FP457" s="52">
        <v>862</v>
      </c>
      <c r="FQ457" s="52">
        <v>870</v>
      </c>
      <c r="FR457" s="52">
        <v>832</v>
      </c>
      <c r="FS457" s="52">
        <v>938</v>
      </c>
      <c r="FT457" s="52">
        <v>915</v>
      </c>
      <c r="FU457" s="52">
        <v>1059</v>
      </c>
      <c r="FV457" s="52">
        <v>909</v>
      </c>
      <c r="FW457" s="52">
        <v>841</v>
      </c>
      <c r="FX457" s="52">
        <v>907</v>
      </c>
      <c r="FY457" s="52">
        <v>713</v>
      </c>
      <c r="FZ457" s="52">
        <v>670</v>
      </c>
      <c r="GA457" s="52">
        <v>565</v>
      </c>
      <c r="GB457" s="52">
        <v>545</v>
      </c>
      <c r="GC457" s="52">
        <v>517</v>
      </c>
      <c r="GD457" s="52">
        <v>557</v>
      </c>
      <c r="GE457" s="52">
        <v>518</v>
      </c>
      <c r="GF457" s="52">
        <v>454</v>
      </c>
      <c r="GG457" s="52">
        <v>419</v>
      </c>
      <c r="GH457" s="52">
        <v>385</v>
      </c>
      <c r="GI457" s="52">
        <v>318</v>
      </c>
      <c r="GJ457" s="52">
        <v>305</v>
      </c>
      <c r="GK457" s="52">
        <v>285</v>
      </c>
      <c r="GL457" s="53">
        <v>1274</v>
      </c>
    </row>
    <row r="458" spans="1:194" s="1" customFormat="1" hidden="1" x14ac:dyDescent="0.25">
      <c r="A458" s="31" t="s">
        <v>247</v>
      </c>
      <c r="B458" s="1" t="s">
        <v>689</v>
      </c>
      <c r="C458" s="30" t="str">
        <f t="shared" si="124"/>
        <v>LA England - Stroud</v>
      </c>
      <c r="D458" s="51">
        <f t="shared" ref="D458:D514" si="125">I458</f>
        <v>46929</v>
      </c>
      <c r="E458" s="51">
        <f t="shared" ref="E458:E514" si="126">J458</f>
        <v>49779</v>
      </c>
      <c r="F458" s="52">
        <f t="shared" ref="F458:F514" si="127">G458+H458</f>
        <v>120903</v>
      </c>
      <c r="G458" s="52">
        <f t="shared" ref="G458:G514" si="128">SUM(M458:CY458)</f>
        <v>59362</v>
      </c>
      <c r="H458" s="53">
        <f t="shared" ref="H458:H514" si="129">SUM(CZ458:GL458)</f>
        <v>61541</v>
      </c>
      <c r="I458" s="53">
        <f t="shared" ref="I458:I514" si="130">SUM(AE458:CY458)</f>
        <v>46929</v>
      </c>
      <c r="J458" s="53">
        <f t="shared" ref="J458:J514" si="131">SUM(DR458:GL458)</f>
        <v>49779</v>
      </c>
      <c r="K458" s="50">
        <f t="shared" ref="K458:K514" si="132">SUM(M458:AD458)</f>
        <v>12433</v>
      </c>
      <c r="L458" s="51">
        <f t="shared" ref="L458:L514" si="133">SUM(CZ458:DQ458)</f>
        <v>11762</v>
      </c>
      <c r="M458" s="52">
        <v>548</v>
      </c>
      <c r="N458" s="52">
        <v>572</v>
      </c>
      <c r="O458" s="52">
        <v>591</v>
      </c>
      <c r="P458" s="52">
        <v>594</v>
      </c>
      <c r="Q458" s="52">
        <v>667</v>
      </c>
      <c r="R458" s="52">
        <v>646</v>
      </c>
      <c r="S458" s="52">
        <v>652</v>
      </c>
      <c r="T458" s="52">
        <v>685</v>
      </c>
      <c r="U458" s="52">
        <v>813</v>
      </c>
      <c r="V458" s="52">
        <v>794</v>
      </c>
      <c r="W458" s="52">
        <v>734</v>
      </c>
      <c r="X458" s="52">
        <v>738</v>
      </c>
      <c r="Y458" s="52">
        <v>781</v>
      </c>
      <c r="Z458" s="52">
        <v>772</v>
      </c>
      <c r="AA458" s="52">
        <v>765</v>
      </c>
      <c r="AB458" s="52">
        <v>665</v>
      </c>
      <c r="AC458" s="52">
        <v>710</v>
      </c>
      <c r="AD458" s="52">
        <v>706</v>
      </c>
      <c r="AE458" s="52">
        <v>664</v>
      </c>
      <c r="AF458" s="52">
        <v>518</v>
      </c>
      <c r="AG458" s="52">
        <v>514</v>
      </c>
      <c r="AH458" s="52">
        <v>505</v>
      </c>
      <c r="AI458" s="52">
        <v>591</v>
      </c>
      <c r="AJ458" s="52">
        <v>578</v>
      </c>
      <c r="AK458" s="52">
        <v>564</v>
      </c>
      <c r="AL458" s="52">
        <v>673</v>
      </c>
      <c r="AM458" s="52">
        <v>594</v>
      </c>
      <c r="AN458" s="52">
        <v>537</v>
      </c>
      <c r="AO458" s="52">
        <v>520</v>
      </c>
      <c r="AP458" s="52">
        <v>642</v>
      </c>
      <c r="AQ458" s="52">
        <v>598</v>
      </c>
      <c r="AR458" s="52">
        <v>638</v>
      </c>
      <c r="AS458" s="52">
        <v>565</v>
      </c>
      <c r="AT458" s="52">
        <v>563</v>
      </c>
      <c r="AU458" s="52">
        <v>606</v>
      </c>
      <c r="AV458" s="52">
        <v>564</v>
      </c>
      <c r="AW458" s="52">
        <v>605</v>
      </c>
      <c r="AX458" s="52">
        <v>644</v>
      </c>
      <c r="AY458" s="52">
        <v>673</v>
      </c>
      <c r="AZ458" s="52">
        <v>682</v>
      </c>
      <c r="BA458" s="52">
        <v>702</v>
      </c>
      <c r="BB458" s="52">
        <v>759</v>
      </c>
      <c r="BC458" s="52">
        <v>675</v>
      </c>
      <c r="BD458" s="52">
        <v>681</v>
      </c>
      <c r="BE458" s="52">
        <v>711</v>
      </c>
      <c r="BF458" s="52">
        <v>759</v>
      </c>
      <c r="BG458" s="52">
        <v>835</v>
      </c>
      <c r="BH458" s="52">
        <v>851</v>
      </c>
      <c r="BI458" s="52">
        <v>975</v>
      </c>
      <c r="BJ458" s="52">
        <v>945</v>
      </c>
      <c r="BK458" s="52">
        <v>912</v>
      </c>
      <c r="BL458" s="52">
        <v>894</v>
      </c>
      <c r="BM458" s="52">
        <v>954</v>
      </c>
      <c r="BN458" s="52">
        <v>1008</v>
      </c>
      <c r="BO458" s="52">
        <v>905</v>
      </c>
      <c r="BP458" s="52">
        <v>915</v>
      </c>
      <c r="BQ458" s="52">
        <v>927</v>
      </c>
      <c r="BR458" s="52">
        <v>930</v>
      </c>
      <c r="BS458" s="52">
        <v>867</v>
      </c>
      <c r="BT458" s="52">
        <v>911</v>
      </c>
      <c r="BU458" s="52">
        <v>911</v>
      </c>
      <c r="BV458" s="52">
        <v>804</v>
      </c>
      <c r="BW458" s="52">
        <v>804</v>
      </c>
      <c r="BX458" s="52">
        <v>758</v>
      </c>
      <c r="BY458" s="52">
        <v>792</v>
      </c>
      <c r="BZ458" s="52">
        <v>742</v>
      </c>
      <c r="CA458" s="52">
        <v>767</v>
      </c>
      <c r="CB458" s="52">
        <v>681</v>
      </c>
      <c r="CC458" s="52">
        <v>711</v>
      </c>
      <c r="CD458" s="52">
        <v>709</v>
      </c>
      <c r="CE458" s="52">
        <v>699</v>
      </c>
      <c r="CF458" s="52">
        <v>719</v>
      </c>
      <c r="CG458" s="52">
        <v>761</v>
      </c>
      <c r="CH458" s="52">
        <v>773</v>
      </c>
      <c r="CI458" s="52">
        <v>650</v>
      </c>
      <c r="CJ458" s="52">
        <v>562</v>
      </c>
      <c r="CK458" s="52">
        <v>558</v>
      </c>
      <c r="CL458" s="52">
        <v>584</v>
      </c>
      <c r="CM458" s="52">
        <v>436</v>
      </c>
      <c r="CN458" s="52">
        <v>410</v>
      </c>
      <c r="CO458" s="52">
        <v>404</v>
      </c>
      <c r="CP458" s="52">
        <v>370</v>
      </c>
      <c r="CQ458" s="52">
        <v>327</v>
      </c>
      <c r="CR458" s="52">
        <v>321</v>
      </c>
      <c r="CS458" s="52">
        <v>232</v>
      </c>
      <c r="CT458" s="52">
        <v>268</v>
      </c>
      <c r="CU458" s="52">
        <v>204</v>
      </c>
      <c r="CV458" s="52">
        <v>193</v>
      </c>
      <c r="CW458" s="52">
        <v>163</v>
      </c>
      <c r="CX458" s="52">
        <v>121</v>
      </c>
      <c r="CY458" s="52">
        <v>341</v>
      </c>
      <c r="CZ458" s="52">
        <v>478</v>
      </c>
      <c r="DA458" s="52">
        <v>517</v>
      </c>
      <c r="DB458" s="52">
        <v>585</v>
      </c>
      <c r="DC458" s="52">
        <v>595</v>
      </c>
      <c r="DD458" s="52">
        <v>595</v>
      </c>
      <c r="DE458" s="52">
        <v>661</v>
      </c>
      <c r="DF458" s="52">
        <v>684</v>
      </c>
      <c r="DG458" s="52">
        <v>682</v>
      </c>
      <c r="DH458" s="52">
        <v>694</v>
      </c>
      <c r="DI458" s="52">
        <v>683</v>
      </c>
      <c r="DJ458" s="52">
        <v>732</v>
      </c>
      <c r="DK458" s="52">
        <v>738</v>
      </c>
      <c r="DL458" s="52">
        <v>724</v>
      </c>
      <c r="DM458" s="52">
        <v>668</v>
      </c>
      <c r="DN458" s="52">
        <v>701</v>
      </c>
      <c r="DO458" s="52">
        <v>669</v>
      </c>
      <c r="DP458" s="52">
        <v>696</v>
      </c>
      <c r="DQ458" s="52">
        <v>660</v>
      </c>
      <c r="DR458" s="52">
        <v>626</v>
      </c>
      <c r="DS458" s="52">
        <v>495</v>
      </c>
      <c r="DT458" s="52">
        <v>403</v>
      </c>
      <c r="DU458" s="52">
        <v>400</v>
      </c>
      <c r="DV458" s="52">
        <v>477</v>
      </c>
      <c r="DW458" s="52">
        <v>520</v>
      </c>
      <c r="DX458" s="52">
        <v>626</v>
      </c>
      <c r="DY458" s="52">
        <v>533</v>
      </c>
      <c r="DZ458" s="52">
        <v>564</v>
      </c>
      <c r="EA458" s="52">
        <v>575</v>
      </c>
      <c r="EB458" s="52">
        <v>646</v>
      </c>
      <c r="EC458" s="52">
        <v>616</v>
      </c>
      <c r="ED458" s="52">
        <v>658</v>
      </c>
      <c r="EE458" s="52">
        <v>549</v>
      </c>
      <c r="EF458" s="52">
        <v>743</v>
      </c>
      <c r="EG458" s="52">
        <v>644</v>
      </c>
      <c r="EH458" s="52">
        <v>661</v>
      </c>
      <c r="EI458" s="52">
        <v>648</v>
      </c>
      <c r="EJ458" s="52">
        <v>650</v>
      </c>
      <c r="EK458" s="52">
        <v>706</v>
      </c>
      <c r="EL458" s="52">
        <v>671</v>
      </c>
      <c r="EM458" s="52">
        <v>778</v>
      </c>
      <c r="EN458" s="52">
        <v>680</v>
      </c>
      <c r="EO458" s="52">
        <v>713</v>
      </c>
      <c r="EP458" s="52">
        <v>750</v>
      </c>
      <c r="EQ458" s="52">
        <v>696</v>
      </c>
      <c r="ER458" s="52">
        <v>733</v>
      </c>
      <c r="ES458" s="52">
        <v>838</v>
      </c>
      <c r="ET458" s="52">
        <v>839</v>
      </c>
      <c r="EU458" s="52">
        <v>908</v>
      </c>
      <c r="EV458" s="52">
        <v>941</v>
      </c>
      <c r="EW458" s="52">
        <v>975</v>
      </c>
      <c r="EX458" s="52">
        <v>945</v>
      </c>
      <c r="EY458" s="52">
        <v>924</v>
      </c>
      <c r="EZ458" s="52">
        <v>932</v>
      </c>
      <c r="FA458" s="52">
        <v>993</v>
      </c>
      <c r="FB458" s="52">
        <v>950</v>
      </c>
      <c r="FC458" s="52">
        <v>977</v>
      </c>
      <c r="FD458" s="52">
        <v>941</v>
      </c>
      <c r="FE458" s="52">
        <v>976</v>
      </c>
      <c r="FF458" s="52">
        <v>1028</v>
      </c>
      <c r="FG458" s="52">
        <v>875</v>
      </c>
      <c r="FH458" s="52">
        <v>897</v>
      </c>
      <c r="FI458" s="52">
        <v>865</v>
      </c>
      <c r="FJ458" s="52">
        <v>848</v>
      </c>
      <c r="FK458" s="52">
        <v>798</v>
      </c>
      <c r="FL458" s="52">
        <v>787</v>
      </c>
      <c r="FM458" s="52">
        <v>760</v>
      </c>
      <c r="FN458" s="52">
        <v>764</v>
      </c>
      <c r="FO458" s="52">
        <v>718</v>
      </c>
      <c r="FP458" s="52">
        <v>745</v>
      </c>
      <c r="FQ458" s="52">
        <v>805</v>
      </c>
      <c r="FR458" s="52">
        <v>821</v>
      </c>
      <c r="FS458" s="52">
        <v>802</v>
      </c>
      <c r="FT458" s="52">
        <v>810</v>
      </c>
      <c r="FU458" s="52">
        <v>918</v>
      </c>
      <c r="FV458" s="52">
        <v>658</v>
      </c>
      <c r="FW458" s="52">
        <v>636</v>
      </c>
      <c r="FX458" s="52">
        <v>639</v>
      </c>
      <c r="FY458" s="52">
        <v>581</v>
      </c>
      <c r="FZ458" s="52">
        <v>534</v>
      </c>
      <c r="GA458" s="52">
        <v>423</v>
      </c>
      <c r="GB458" s="52">
        <v>460</v>
      </c>
      <c r="GC458" s="52">
        <v>447</v>
      </c>
      <c r="GD458" s="52">
        <v>405</v>
      </c>
      <c r="GE458" s="52">
        <v>402</v>
      </c>
      <c r="GF458" s="52">
        <v>351</v>
      </c>
      <c r="GG458" s="52">
        <v>355</v>
      </c>
      <c r="GH458" s="52">
        <v>312</v>
      </c>
      <c r="GI458" s="52">
        <v>260</v>
      </c>
      <c r="GJ458" s="52">
        <v>261</v>
      </c>
      <c r="GK458" s="52">
        <v>213</v>
      </c>
      <c r="GL458" s="53">
        <v>701</v>
      </c>
    </row>
    <row r="459" spans="1:194" s="1" customFormat="1" hidden="1" x14ac:dyDescent="0.25">
      <c r="A459" s="31" t="s">
        <v>247</v>
      </c>
      <c r="B459" s="1" t="s">
        <v>690</v>
      </c>
      <c r="C459" s="30" t="str">
        <f t="shared" si="124"/>
        <v>LA England - Sunderland</v>
      </c>
      <c r="D459" s="51">
        <f t="shared" si="125"/>
        <v>107086</v>
      </c>
      <c r="E459" s="51">
        <f t="shared" si="126"/>
        <v>115795</v>
      </c>
      <c r="F459" s="52">
        <f t="shared" si="127"/>
        <v>277846</v>
      </c>
      <c r="G459" s="52">
        <f t="shared" si="128"/>
        <v>135461</v>
      </c>
      <c r="H459" s="53">
        <f t="shared" si="129"/>
        <v>142385</v>
      </c>
      <c r="I459" s="53">
        <f t="shared" si="130"/>
        <v>107086</v>
      </c>
      <c r="J459" s="53">
        <f t="shared" si="131"/>
        <v>115795</v>
      </c>
      <c r="K459" s="50">
        <f t="shared" si="132"/>
        <v>28375</v>
      </c>
      <c r="L459" s="51">
        <f t="shared" si="133"/>
        <v>26590</v>
      </c>
      <c r="M459" s="52">
        <v>1280</v>
      </c>
      <c r="N459" s="52">
        <v>1428</v>
      </c>
      <c r="O459" s="52">
        <v>1536</v>
      </c>
      <c r="P459" s="52">
        <v>1573</v>
      </c>
      <c r="Q459" s="52">
        <v>1615</v>
      </c>
      <c r="R459" s="52">
        <v>1603</v>
      </c>
      <c r="S459" s="52">
        <v>1611</v>
      </c>
      <c r="T459" s="52">
        <v>1621</v>
      </c>
      <c r="U459" s="52">
        <v>1876</v>
      </c>
      <c r="V459" s="52">
        <v>1661</v>
      </c>
      <c r="W459" s="52">
        <v>1594</v>
      </c>
      <c r="X459" s="52">
        <v>1603</v>
      </c>
      <c r="Y459" s="52">
        <v>1624</v>
      </c>
      <c r="Z459" s="52">
        <v>1645</v>
      </c>
      <c r="AA459" s="52">
        <v>1560</v>
      </c>
      <c r="AB459" s="52">
        <v>1460</v>
      </c>
      <c r="AC459" s="52">
        <v>1575</v>
      </c>
      <c r="AD459" s="52">
        <v>1510</v>
      </c>
      <c r="AE459" s="52">
        <v>1444</v>
      </c>
      <c r="AF459" s="52">
        <v>1438</v>
      </c>
      <c r="AG459" s="52">
        <v>1549</v>
      </c>
      <c r="AH459" s="52">
        <v>1595</v>
      </c>
      <c r="AI459" s="52">
        <v>1715</v>
      </c>
      <c r="AJ459" s="52">
        <v>1652</v>
      </c>
      <c r="AK459" s="52">
        <v>1878</v>
      </c>
      <c r="AL459" s="52">
        <v>1849</v>
      </c>
      <c r="AM459" s="52">
        <v>1912</v>
      </c>
      <c r="AN459" s="52">
        <v>1906</v>
      </c>
      <c r="AO459" s="52">
        <v>2053</v>
      </c>
      <c r="AP459" s="52">
        <v>2181</v>
      </c>
      <c r="AQ459" s="52">
        <v>1983</v>
      </c>
      <c r="AR459" s="52">
        <v>2044</v>
      </c>
      <c r="AS459" s="52">
        <v>1935</v>
      </c>
      <c r="AT459" s="52">
        <v>1721</v>
      </c>
      <c r="AU459" s="52">
        <v>1809</v>
      </c>
      <c r="AV459" s="52">
        <v>1699</v>
      </c>
      <c r="AW459" s="52">
        <v>1626</v>
      </c>
      <c r="AX459" s="52">
        <v>1548</v>
      </c>
      <c r="AY459" s="52">
        <v>1567</v>
      </c>
      <c r="AZ459" s="52">
        <v>1551</v>
      </c>
      <c r="BA459" s="52">
        <v>1559</v>
      </c>
      <c r="BB459" s="52">
        <v>1568</v>
      </c>
      <c r="BC459" s="52">
        <v>1458</v>
      </c>
      <c r="BD459" s="52">
        <v>1285</v>
      </c>
      <c r="BE459" s="52">
        <v>1387</v>
      </c>
      <c r="BF459" s="52">
        <v>1435</v>
      </c>
      <c r="BG459" s="52">
        <v>1470</v>
      </c>
      <c r="BH459" s="52">
        <v>1652</v>
      </c>
      <c r="BI459" s="52">
        <v>1759</v>
      </c>
      <c r="BJ459" s="52">
        <v>1933</v>
      </c>
      <c r="BK459" s="52">
        <v>1791</v>
      </c>
      <c r="BL459" s="52">
        <v>1782</v>
      </c>
      <c r="BM459" s="52">
        <v>1860</v>
      </c>
      <c r="BN459" s="52">
        <v>1841</v>
      </c>
      <c r="BO459" s="52">
        <v>1874</v>
      </c>
      <c r="BP459" s="52">
        <v>2023</v>
      </c>
      <c r="BQ459" s="52">
        <v>1999</v>
      </c>
      <c r="BR459" s="52">
        <v>1980</v>
      </c>
      <c r="BS459" s="52">
        <v>1912</v>
      </c>
      <c r="BT459" s="52">
        <v>1932</v>
      </c>
      <c r="BU459" s="52">
        <v>1827</v>
      </c>
      <c r="BV459" s="52">
        <v>1892</v>
      </c>
      <c r="BW459" s="52">
        <v>1893</v>
      </c>
      <c r="BX459" s="52">
        <v>1896</v>
      </c>
      <c r="BY459" s="52">
        <v>1685</v>
      </c>
      <c r="BZ459" s="52">
        <v>1530</v>
      </c>
      <c r="CA459" s="52">
        <v>1572</v>
      </c>
      <c r="CB459" s="52">
        <v>1536</v>
      </c>
      <c r="CC459" s="52">
        <v>1472</v>
      </c>
      <c r="CD459" s="52">
        <v>1473</v>
      </c>
      <c r="CE459" s="52">
        <v>1424</v>
      </c>
      <c r="CF459" s="52">
        <v>1462</v>
      </c>
      <c r="CG459" s="52">
        <v>1512</v>
      </c>
      <c r="CH459" s="52">
        <v>1561</v>
      </c>
      <c r="CI459" s="52">
        <v>1151</v>
      </c>
      <c r="CJ459" s="52">
        <v>1048</v>
      </c>
      <c r="CK459" s="52">
        <v>994</v>
      </c>
      <c r="CL459" s="52">
        <v>949</v>
      </c>
      <c r="CM459" s="52">
        <v>831</v>
      </c>
      <c r="CN459" s="52">
        <v>718</v>
      </c>
      <c r="CO459" s="52">
        <v>731</v>
      </c>
      <c r="CP459" s="52">
        <v>741</v>
      </c>
      <c r="CQ459" s="52">
        <v>699</v>
      </c>
      <c r="CR459" s="52">
        <v>619</v>
      </c>
      <c r="CS459" s="52">
        <v>509</v>
      </c>
      <c r="CT459" s="52">
        <v>435</v>
      </c>
      <c r="CU459" s="52">
        <v>391</v>
      </c>
      <c r="CV459" s="52">
        <v>303</v>
      </c>
      <c r="CW459" s="52">
        <v>311</v>
      </c>
      <c r="CX459" s="52">
        <v>254</v>
      </c>
      <c r="CY459" s="52">
        <v>512</v>
      </c>
      <c r="CZ459" s="52">
        <v>1290</v>
      </c>
      <c r="DA459" s="52">
        <v>1296</v>
      </c>
      <c r="DB459" s="52">
        <v>1375</v>
      </c>
      <c r="DC459" s="52">
        <v>1498</v>
      </c>
      <c r="DD459" s="52">
        <v>1479</v>
      </c>
      <c r="DE459" s="52">
        <v>1488</v>
      </c>
      <c r="DF459" s="52">
        <v>1494</v>
      </c>
      <c r="DG459" s="52">
        <v>1490</v>
      </c>
      <c r="DH459" s="52">
        <v>1726</v>
      </c>
      <c r="DI459" s="52">
        <v>1510</v>
      </c>
      <c r="DJ459" s="52">
        <v>1545</v>
      </c>
      <c r="DK459" s="52">
        <v>1525</v>
      </c>
      <c r="DL459" s="52">
        <v>1573</v>
      </c>
      <c r="DM459" s="52">
        <v>1562</v>
      </c>
      <c r="DN459" s="52">
        <v>1507</v>
      </c>
      <c r="DO459" s="52">
        <v>1417</v>
      </c>
      <c r="DP459" s="52">
        <v>1419</v>
      </c>
      <c r="DQ459" s="52">
        <v>1396</v>
      </c>
      <c r="DR459" s="52">
        <v>1355</v>
      </c>
      <c r="DS459" s="52">
        <v>1376</v>
      </c>
      <c r="DT459" s="52">
        <v>1408</v>
      </c>
      <c r="DU459" s="52">
        <v>1457</v>
      </c>
      <c r="DV459" s="52">
        <v>1669</v>
      </c>
      <c r="DW459" s="52">
        <v>1803</v>
      </c>
      <c r="DX459" s="52">
        <v>1741</v>
      </c>
      <c r="DY459" s="52">
        <v>1755</v>
      </c>
      <c r="DZ459" s="52">
        <v>1906</v>
      </c>
      <c r="EA459" s="52">
        <v>1982</v>
      </c>
      <c r="EB459" s="52">
        <v>2177</v>
      </c>
      <c r="EC459" s="52">
        <v>2122</v>
      </c>
      <c r="ED459" s="52">
        <v>1946</v>
      </c>
      <c r="EE459" s="52">
        <v>1889</v>
      </c>
      <c r="EF459" s="52">
        <v>1883</v>
      </c>
      <c r="EG459" s="52">
        <v>1894</v>
      </c>
      <c r="EH459" s="52">
        <v>1803</v>
      </c>
      <c r="EI459" s="52">
        <v>1770</v>
      </c>
      <c r="EJ459" s="52">
        <v>1659</v>
      </c>
      <c r="EK459" s="52">
        <v>1708</v>
      </c>
      <c r="EL459" s="52">
        <v>1642</v>
      </c>
      <c r="EM459" s="52">
        <v>1721</v>
      </c>
      <c r="EN459" s="52">
        <v>1707</v>
      </c>
      <c r="EO459" s="52">
        <v>1655</v>
      </c>
      <c r="EP459" s="52">
        <v>1522</v>
      </c>
      <c r="EQ459" s="52">
        <v>1448</v>
      </c>
      <c r="ER459" s="52">
        <v>1587</v>
      </c>
      <c r="ES459" s="52">
        <v>1579</v>
      </c>
      <c r="ET459" s="52">
        <v>1576</v>
      </c>
      <c r="EU459" s="52">
        <v>1777</v>
      </c>
      <c r="EV459" s="52">
        <v>1952</v>
      </c>
      <c r="EW459" s="52">
        <v>2063</v>
      </c>
      <c r="EX459" s="52">
        <v>1989</v>
      </c>
      <c r="EY459" s="52">
        <v>1945</v>
      </c>
      <c r="EZ459" s="52">
        <v>2026</v>
      </c>
      <c r="FA459" s="52">
        <v>2091</v>
      </c>
      <c r="FB459" s="52">
        <v>2010</v>
      </c>
      <c r="FC459" s="52">
        <v>2070</v>
      </c>
      <c r="FD459" s="52">
        <v>2125</v>
      </c>
      <c r="FE459" s="52">
        <v>2080</v>
      </c>
      <c r="FF459" s="52">
        <v>2096</v>
      </c>
      <c r="FG459" s="52">
        <v>1956</v>
      </c>
      <c r="FH459" s="52">
        <v>1921</v>
      </c>
      <c r="FI459" s="52">
        <v>1935</v>
      </c>
      <c r="FJ459" s="52">
        <v>1928</v>
      </c>
      <c r="FK459" s="52">
        <v>1856</v>
      </c>
      <c r="FL459" s="52">
        <v>1764</v>
      </c>
      <c r="FM459" s="52">
        <v>1688</v>
      </c>
      <c r="FN459" s="52">
        <v>1681</v>
      </c>
      <c r="FO459" s="52">
        <v>1659</v>
      </c>
      <c r="FP459" s="52">
        <v>1666</v>
      </c>
      <c r="FQ459" s="52">
        <v>1620</v>
      </c>
      <c r="FR459" s="52">
        <v>1568</v>
      </c>
      <c r="FS459" s="52">
        <v>1651</v>
      </c>
      <c r="FT459" s="52">
        <v>1662</v>
      </c>
      <c r="FU459" s="52">
        <v>1855</v>
      </c>
      <c r="FV459" s="52">
        <v>1333</v>
      </c>
      <c r="FW459" s="52">
        <v>1295</v>
      </c>
      <c r="FX459" s="52">
        <v>1179</v>
      </c>
      <c r="FY459" s="52">
        <v>1076</v>
      </c>
      <c r="FZ459" s="52">
        <v>1025</v>
      </c>
      <c r="GA459" s="52">
        <v>959</v>
      </c>
      <c r="GB459" s="52">
        <v>1008</v>
      </c>
      <c r="GC459" s="52">
        <v>931</v>
      </c>
      <c r="GD459" s="52">
        <v>951</v>
      </c>
      <c r="GE459" s="52">
        <v>810</v>
      </c>
      <c r="GF459" s="52">
        <v>782</v>
      </c>
      <c r="GG459" s="52">
        <v>665</v>
      </c>
      <c r="GH459" s="52">
        <v>636</v>
      </c>
      <c r="GI459" s="52">
        <v>553</v>
      </c>
      <c r="GJ459" s="52">
        <v>481</v>
      </c>
      <c r="GK459" s="52">
        <v>465</v>
      </c>
      <c r="GL459" s="53">
        <v>1272</v>
      </c>
    </row>
    <row r="460" spans="1:194" s="1" customFormat="1" hidden="1" x14ac:dyDescent="0.25">
      <c r="A460" s="31" t="s">
        <v>247</v>
      </c>
      <c r="B460" s="1" t="s">
        <v>691</v>
      </c>
      <c r="C460" s="30" t="str">
        <f t="shared" ref="C460:C514" si="134">CONCATENATE(A460," - ",B460)</f>
        <v>LA England - Surrey Heath</v>
      </c>
      <c r="D460" s="51">
        <f t="shared" si="125"/>
        <v>34154</v>
      </c>
      <c r="E460" s="51">
        <f t="shared" si="126"/>
        <v>35766</v>
      </c>
      <c r="F460" s="52">
        <f t="shared" si="127"/>
        <v>89204</v>
      </c>
      <c r="G460" s="52">
        <f t="shared" si="128"/>
        <v>44062</v>
      </c>
      <c r="H460" s="53">
        <f t="shared" si="129"/>
        <v>45142</v>
      </c>
      <c r="I460" s="53">
        <f t="shared" si="130"/>
        <v>34154</v>
      </c>
      <c r="J460" s="53">
        <f t="shared" si="131"/>
        <v>35766</v>
      </c>
      <c r="K460" s="50">
        <f t="shared" si="132"/>
        <v>9908</v>
      </c>
      <c r="L460" s="51">
        <f t="shared" si="133"/>
        <v>9376</v>
      </c>
      <c r="M460" s="52">
        <v>421</v>
      </c>
      <c r="N460" s="52">
        <v>446</v>
      </c>
      <c r="O460" s="52">
        <v>487</v>
      </c>
      <c r="P460" s="52">
        <v>489</v>
      </c>
      <c r="Q460" s="52">
        <v>569</v>
      </c>
      <c r="R460" s="52">
        <v>544</v>
      </c>
      <c r="S460" s="52">
        <v>583</v>
      </c>
      <c r="T460" s="52">
        <v>530</v>
      </c>
      <c r="U460" s="52">
        <v>577</v>
      </c>
      <c r="V460" s="52">
        <v>592</v>
      </c>
      <c r="W460" s="52">
        <v>577</v>
      </c>
      <c r="X460" s="52">
        <v>601</v>
      </c>
      <c r="Y460" s="52">
        <v>603</v>
      </c>
      <c r="Z460" s="52">
        <v>629</v>
      </c>
      <c r="AA460" s="52">
        <v>571</v>
      </c>
      <c r="AB460" s="52">
        <v>560</v>
      </c>
      <c r="AC460" s="52">
        <v>556</v>
      </c>
      <c r="AD460" s="52">
        <v>573</v>
      </c>
      <c r="AE460" s="52">
        <v>511</v>
      </c>
      <c r="AF460" s="52">
        <v>324</v>
      </c>
      <c r="AG460" s="52">
        <v>310</v>
      </c>
      <c r="AH460" s="52">
        <v>376</v>
      </c>
      <c r="AI460" s="52">
        <v>409</v>
      </c>
      <c r="AJ460" s="52">
        <v>540</v>
      </c>
      <c r="AK460" s="52">
        <v>548</v>
      </c>
      <c r="AL460" s="52">
        <v>474</v>
      </c>
      <c r="AM460" s="52">
        <v>468</v>
      </c>
      <c r="AN460" s="52">
        <v>488</v>
      </c>
      <c r="AO460" s="52">
        <v>487</v>
      </c>
      <c r="AP460" s="52">
        <v>416</v>
      </c>
      <c r="AQ460" s="52">
        <v>418</v>
      </c>
      <c r="AR460" s="52">
        <v>468</v>
      </c>
      <c r="AS460" s="52">
        <v>572</v>
      </c>
      <c r="AT460" s="52">
        <v>382</v>
      </c>
      <c r="AU460" s="52">
        <v>477</v>
      </c>
      <c r="AV460" s="52">
        <v>463</v>
      </c>
      <c r="AW460" s="52">
        <v>505</v>
      </c>
      <c r="AX460" s="52">
        <v>532</v>
      </c>
      <c r="AY460" s="52">
        <v>558</v>
      </c>
      <c r="AZ460" s="52">
        <v>581</v>
      </c>
      <c r="BA460" s="52">
        <v>632</v>
      </c>
      <c r="BB460" s="52">
        <v>581</v>
      </c>
      <c r="BC460" s="52">
        <v>562</v>
      </c>
      <c r="BD460" s="52">
        <v>624</v>
      </c>
      <c r="BE460" s="52">
        <v>560</v>
      </c>
      <c r="BF460" s="52">
        <v>580</v>
      </c>
      <c r="BG460" s="52">
        <v>608</v>
      </c>
      <c r="BH460" s="52">
        <v>696</v>
      </c>
      <c r="BI460" s="52">
        <v>695</v>
      </c>
      <c r="BJ460" s="52">
        <v>711</v>
      </c>
      <c r="BK460" s="52">
        <v>774</v>
      </c>
      <c r="BL460" s="52">
        <v>683</v>
      </c>
      <c r="BM460" s="52">
        <v>665</v>
      </c>
      <c r="BN460" s="52">
        <v>699</v>
      </c>
      <c r="BO460" s="52">
        <v>719</v>
      </c>
      <c r="BP460" s="52">
        <v>669</v>
      </c>
      <c r="BQ460" s="52">
        <v>683</v>
      </c>
      <c r="BR460" s="52">
        <v>700</v>
      </c>
      <c r="BS460" s="52">
        <v>650</v>
      </c>
      <c r="BT460" s="52">
        <v>621</v>
      </c>
      <c r="BU460" s="52">
        <v>550</v>
      </c>
      <c r="BV460" s="52">
        <v>570</v>
      </c>
      <c r="BW460" s="52">
        <v>552</v>
      </c>
      <c r="BX460" s="52">
        <v>491</v>
      </c>
      <c r="BY460" s="52">
        <v>480</v>
      </c>
      <c r="BZ460" s="52">
        <v>470</v>
      </c>
      <c r="CA460" s="52">
        <v>425</v>
      </c>
      <c r="CB460" s="52">
        <v>425</v>
      </c>
      <c r="CC460" s="52">
        <v>405</v>
      </c>
      <c r="CD460" s="52">
        <v>384</v>
      </c>
      <c r="CE460" s="52">
        <v>375</v>
      </c>
      <c r="CF460" s="52">
        <v>423</v>
      </c>
      <c r="CG460" s="52">
        <v>448</v>
      </c>
      <c r="CH460" s="52">
        <v>535</v>
      </c>
      <c r="CI460" s="52">
        <v>391</v>
      </c>
      <c r="CJ460" s="52">
        <v>354</v>
      </c>
      <c r="CK460" s="52">
        <v>381</v>
      </c>
      <c r="CL460" s="52">
        <v>384</v>
      </c>
      <c r="CM460" s="52">
        <v>303</v>
      </c>
      <c r="CN460" s="52">
        <v>258</v>
      </c>
      <c r="CO460" s="52">
        <v>257</v>
      </c>
      <c r="CP460" s="52">
        <v>268</v>
      </c>
      <c r="CQ460" s="52">
        <v>229</v>
      </c>
      <c r="CR460" s="52">
        <v>223</v>
      </c>
      <c r="CS460" s="52">
        <v>205</v>
      </c>
      <c r="CT460" s="52">
        <v>140</v>
      </c>
      <c r="CU460" s="52">
        <v>164</v>
      </c>
      <c r="CV460" s="52">
        <v>131</v>
      </c>
      <c r="CW460" s="52">
        <v>118</v>
      </c>
      <c r="CX460" s="52">
        <v>86</v>
      </c>
      <c r="CY460" s="52">
        <v>310</v>
      </c>
      <c r="CZ460" s="52">
        <v>405</v>
      </c>
      <c r="DA460" s="52">
        <v>448</v>
      </c>
      <c r="DB460" s="52">
        <v>411</v>
      </c>
      <c r="DC460" s="52">
        <v>467</v>
      </c>
      <c r="DD460" s="52">
        <v>521</v>
      </c>
      <c r="DE460" s="52">
        <v>508</v>
      </c>
      <c r="DF460" s="52">
        <v>483</v>
      </c>
      <c r="DG460" s="52">
        <v>496</v>
      </c>
      <c r="DH460" s="52">
        <v>600</v>
      </c>
      <c r="DI460" s="52">
        <v>629</v>
      </c>
      <c r="DJ460" s="52">
        <v>571</v>
      </c>
      <c r="DK460" s="52">
        <v>598</v>
      </c>
      <c r="DL460" s="52">
        <v>570</v>
      </c>
      <c r="DM460" s="52">
        <v>519</v>
      </c>
      <c r="DN460" s="52">
        <v>549</v>
      </c>
      <c r="DO460" s="52">
        <v>530</v>
      </c>
      <c r="DP460" s="52">
        <v>548</v>
      </c>
      <c r="DQ460" s="52">
        <v>523</v>
      </c>
      <c r="DR460" s="52">
        <v>522</v>
      </c>
      <c r="DS460" s="52">
        <v>271</v>
      </c>
      <c r="DT460" s="52">
        <v>273</v>
      </c>
      <c r="DU460" s="52">
        <v>361</v>
      </c>
      <c r="DV460" s="52">
        <v>373</v>
      </c>
      <c r="DW460" s="52">
        <v>499</v>
      </c>
      <c r="DX460" s="52">
        <v>462</v>
      </c>
      <c r="DY460" s="52">
        <v>496</v>
      </c>
      <c r="DZ460" s="52">
        <v>424</v>
      </c>
      <c r="EA460" s="52">
        <v>423</v>
      </c>
      <c r="EB460" s="52">
        <v>388</v>
      </c>
      <c r="EC460" s="52">
        <v>483</v>
      </c>
      <c r="ED460" s="52">
        <v>412</v>
      </c>
      <c r="EE460" s="52">
        <v>530</v>
      </c>
      <c r="EF460" s="52">
        <v>481</v>
      </c>
      <c r="EG460" s="52">
        <v>465</v>
      </c>
      <c r="EH460" s="52">
        <v>471</v>
      </c>
      <c r="EI460" s="52">
        <v>519</v>
      </c>
      <c r="EJ460" s="52">
        <v>547</v>
      </c>
      <c r="EK460" s="52">
        <v>516</v>
      </c>
      <c r="EL460" s="52">
        <v>629</v>
      </c>
      <c r="EM460" s="52">
        <v>605</v>
      </c>
      <c r="EN460" s="52">
        <v>646</v>
      </c>
      <c r="EO460" s="52">
        <v>590</v>
      </c>
      <c r="EP460" s="52">
        <v>556</v>
      </c>
      <c r="EQ460" s="52">
        <v>575</v>
      </c>
      <c r="ER460" s="52">
        <v>666</v>
      </c>
      <c r="ES460" s="52">
        <v>687</v>
      </c>
      <c r="ET460" s="52">
        <v>653</v>
      </c>
      <c r="EU460" s="52">
        <v>714</v>
      </c>
      <c r="EV460" s="52">
        <v>680</v>
      </c>
      <c r="EW460" s="52">
        <v>723</v>
      </c>
      <c r="EX460" s="52">
        <v>716</v>
      </c>
      <c r="EY460" s="52">
        <v>646</v>
      </c>
      <c r="EZ460" s="52">
        <v>662</v>
      </c>
      <c r="FA460" s="52">
        <v>697</v>
      </c>
      <c r="FB460" s="52">
        <v>723</v>
      </c>
      <c r="FC460" s="52">
        <v>711</v>
      </c>
      <c r="FD460" s="52">
        <v>696</v>
      </c>
      <c r="FE460" s="52">
        <v>634</v>
      </c>
      <c r="FF460" s="52">
        <v>661</v>
      </c>
      <c r="FG460" s="52">
        <v>613</v>
      </c>
      <c r="FH460" s="52">
        <v>599</v>
      </c>
      <c r="FI460" s="52">
        <v>529</v>
      </c>
      <c r="FJ460" s="52">
        <v>558</v>
      </c>
      <c r="FK460" s="52">
        <v>490</v>
      </c>
      <c r="FL460" s="52">
        <v>497</v>
      </c>
      <c r="FM460" s="52">
        <v>480</v>
      </c>
      <c r="FN460" s="52">
        <v>426</v>
      </c>
      <c r="FO460" s="52">
        <v>445</v>
      </c>
      <c r="FP460" s="52">
        <v>438</v>
      </c>
      <c r="FQ460" s="52">
        <v>412</v>
      </c>
      <c r="FR460" s="52">
        <v>470</v>
      </c>
      <c r="FS460" s="52">
        <v>451</v>
      </c>
      <c r="FT460" s="52">
        <v>505</v>
      </c>
      <c r="FU460" s="52">
        <v>560</v>
      </c>
      <c r="FV460" s="52">
        <v>414</v>
      </c>
      <c r="FW460" s="52">
        <v>414</v>
      </c>
      <c r="FX460" s="52">
        <v>426</v>
      </c>
      <c r="FY460" s="52">
        <v>408</v>
      </c>
      <c r="FZ460" s="52">
        <v>329</v>
      </c>
      <c r="GA460" s="52">
        <v>285</v>
      </c>
      <c r="GB460" s="52">
        <v>321</v>
      </c>
      <c r="GC460" s="52">
        <v>306</v>
      </c>
      <c r="GD460" s="52">
        <v>271</v>
      </c>
      <c r="GE460" s="52">
        <v>264</v>
      </c>
      <c r="GF460" s="52">
        <v>307</v>
      </c>
      <c r="GG460" s="52">
        <v>258</v>
      </c>
      <c r="GH460" s="52">
        <v>260</v>
      </c>
      <c r="GI460" s="52">
        <v>242</v>
      </c>
      <c r="GJ460" s="52">
        <v>189</v>
      </c>
      <c r="GK460" s="52">
        <v>182</v>
      </c>
      <c r="GL460" s="53">
        <v>631</v>
      </c>
    </row>
    <row r="461" spans="1:194" s="1" customFormat="1" hidden="1" x14ac:dyDescent="0.25">
      <c r="A461" s="31" t="s">
        <v>247</v>
      </c>
      <c r="B461" s="1" t="s">
        <v>692</v>
      </c>
      <c r="C461" s="30" t="str">
        <f t="shared" si="134"/>
        <v>LA England - Sutton</v>
      </c>
      <c r="D461" s="51">
        <f t="shared" si="125"/>
        <v>76020</v>
      </c>
      <c r="E461" s="51">
        <f t="shared" si="126"/>
        <v>82337</v>
      </c>
      <c r="F461" s="52">
        <f t="shared" si="127"/>
        <v>207707</v>
      </c>
      <c r="G461" s="52">
        <f t="shared" si="128"/>
        <v>101319</v>
      </c>
      <c r="H461" s="53">
        <f t="shared" si="129"/>
        <v>106388</v>
      </c>
      <c r="I461" s="53">
        <f t="shared" si="130"/>
        <v>76020</v>
      </c>
      <c r="J461" s="53">
        <f t="shared" si="131"/>
        <v>82337</v>
      </c>
      <c r="K461" s="50">
        <f t="shared" si="132"/>
        <v>25299</v>
      </c>
      <c r="L461" s="51">
        <f t="shared" si="133"/>
        <v>24051</v>
      </c>
      <c r="M461" s="52">
        <v>1282</v>
      </c>
      <c r="N461" s="52">
        <v>1345</v>
      </c>
      <c r="O461" s="52">
        <v>1355</v>
      </c>
      <c r="P461" s="52">
        <v>1417</v>
      </c>
      <c r="Q461" s="52">
        <v>1453</v>
      </c>
      <c r="R461" s="52">
        <v>1527</v>
      </c>
      <c r="S461" s="52">
        <v>1481</v>
      </c>
      <c r="T461" s="52">
        <v>1469</v>
      </c>
      <c r="U461" s="52">
        <v>1638</v>
      </c>
      <c r="V461" s="52">
        <v>1569</v>
      </c>
      <c r="W461" s="52">
        <v>1493</v>
      </c>
      <c r="X461" s="52">
        <v>1440</v>
      </c>
      <c r="Y461" s="52">
        <v>1423</v>
      </c>
      <c r="Z461" s="52">
        <v>1436</v>
      </c>
      <c r="AA461" s="52">
        <v>1291</v>
      </c>
      <c r="AB461" s="52">
        <v>1253</v>
      </c>
      <c r="AC461" s="52">
        <v>1228</v>
      </c>
      <c r="AD461" s="52">
        <v>1199</v>
      </c>
      <c r="AE461" s="52">
        <v>1101</v>
      </c>
      <c r="AF461" s="52">
        <v>831</v>
      </c>
      <c r="AG461" s="52">
        <v>854</v>
      </c>
      <c r="AH461" s="52">
        <v>827</v>
      </c>
      <c r="AI461" s="52">
        <v>920</v>
      </c>
      <c r="AJ461" s="52">
        <v>1104</v>
      </c>
      <c r="AK461" s="52">
        <v>1123</v>
      </c>
      <c r="AL461" s="52">
        <v>1145</v>
      </c>
      <c r="AM461" s="52">
        <v>1124</v>
      </c>
      <c r="AN461" s="52">
        <v>1073</v>
      </c>
      <c r="AO461" s="52">
        <v>1196</v>
      </c>
      <c r="AP461" s="52">
        <v>1165</v>
      </c>
      <c r="AQ461" s="52">
        <v>1156</v>
      </c>
      <c r="AR461" s="52">
        <v>1168</v>
      </c>
      <c r="AS461" s="52">
        <v>1309</v>
      </c>
      <c r="AT461" s="52">
        <v>1290</v>
      </c>
      <c r="AU461" s="52">
        <v>1346</v>
      </c>
      <c r="AV461" s="52">
        <v>1440</v>
      </c>
      <c r="AW461" s="52">
        <v>1510</v>
      </c>
      <c r="AX461" s="52">
        <v>1511</v>
      </c>
      <c r="AY461" s="52">
        <v>1632</v>
      </c>
      <c r="AZ461" s="52">
        <v>1675</v>
      </c>
      <c r="BA461" s="52">
        <v>1870</v>
      </c>
      <c r="BB461" s="52">
        <v>1744</v>
      </c>
      <c r="BC461" s="52">
        <v>1680</v>
      </c>
      <c r="BD461" s="52">
        <v>1536</v>
      </c>
      <c r="BE461" s="52">
        <v>1591</v>
      </c>
      <c r="BF461" s="52">
        <v>1618</v>
      </c>
      <c r="BG461" s="52">
        <v>1587</v>
      </c>
      <c r="BH461" s="52">
        <v>1468</v>
      </c>
      <c r="BI461" s="52">
        <v>1618</v>
      </c>
      <c r="BJ461" s="52">
        <v>1451</v>
      </c>
      <c r="BK461" s="52">
        <v>1499</v>
      </c>
      <c r="BL461" s="52">
        <v>1413</v>
      </c>
      <c r="BM461" s="52">
        <v>1466</v>
      </c>
      <c r="BN461" s="52">
        <v>1531</v>
      </c>
      <c r="BO461" s="52">
        <v>1504</v>
      </c>
      <c r="BP461" s="52">
        <v>1404</v>
      </c>
      <c r="BQ461" s="52">
        <v>1353</v>
      </c>
      <c r="BR461" s="52">
        <v>1316</v>
      </c>
      <c r="BS461" s="52">
        <v>1191</v>
      </c>
      <c r="BT461" s="52">
        <v>1183</v>
      </c>
      <c r="BU461" s="52">
        <v>1114</v>
      </c>
      <c r="BV461" s="52">
        <v>1137</v>
      </c>
      <c r="BW461" s="52">
        <v>1046</v>
      </c>
      <c r="BX461" s="52">
        <v>950</v>
      </c>
      <c r="BY461" s="52">
        <v>943</v>
      </c>
      <c r="BZ461" s="52">
        <v>916</v>
      </c>
      <c r="CA461" s="52">
        <v>866</v>
      </c>
      <c r="CB461" s="52">
        <v>865</v>
      </c>
      <c r="CC461" s="52">
        <v>744</v>
      </c>
      <c r="CD461" s="52">
        <v>747</v>
      </c>
      <c r="CE461" s="52">
        <v>724</v>
      </c>
      <c r="CF461" s="52">
        <v>776</v>
      </c>
      <c r="CG461" s="52">
        <v>777</v>
      </c>
      <c r="CH461" s="52">
        <v>888</v>
      </c>
      <c r="CI461" s="52">
        <v>718</v>
      </c>
      <c r="CJ461" s="52">
        <v>603</v>
      </c>
      <c r="CK461" s="52">
        <v>598</v>
      </c>
      <c r="CL461" s="52">
        <v>548</v>
      </c>
      <c r="CM461" s="52">
        <v>426</v>
      </c>
      <c r="CN461" s="52">
        <v>397</v>
      </c>
      <c r="CO461" s="52">
        <v>468</v>
      </c>
      <c r="CP461" s="52">
        <v>429</v>
      </c>
      <c r="CQ461" s="52">
        <v>396</v>
      </c>
      <c r="CR461" s="52">
        <v>339</v>
      </c>
      <c r="CS461" s="52">
        <v>339</v>
      </c>
      <c r="CT461" s="52">
        <v>299</v>
      </c>
      <c r="CU461" s="52">
        <v>275</v>
      </c>
      <c r="CV461" s="52">
        <v>227</v>
      </c>
      <c r="CW461" s="52">
        <v>205</v>
      </c>
      <c r="CX461" s="52">
        <v>167</v>
      </c>
      <c r="CY461" s="52">
        <v>570</v>
      </c>
      <c r="CZ461" s="52">
        <v>1222</v>
      </c>
      <c r="DA461" s="52">
        <v>1228</v>
      </c>
      <c r="DB461" s="52">
        <v>1199</v>
      </c>
      <c r="DC461" s="52">
        <v>1394</v>
      </c>
      <c r="DD461" s="52">
        <v>1371</v>
      </c>
      <c r="DE461" s="52">
        <v>1433</v>
      </c>
      <c r="DF461" s="52">
        <v>1363</v>
      </c>
      <c r="DG461" s="52">
        <v>1353</v>
      </c>
      <c r="DH461" s="52">
        <v>1541</v>
      </c>
      <c r="DI461" s="52">
        <v>1432</v>
      </c>
      <c r="DJ461" s="52">
        <v>1400</v>
      </c>
      <c r="DK461" s="52">
        <v>1489</v>
      </c>
      <c r="DL461" s="52">
        <v>1340</v>
      </c>
      <c r="DM461" s="52">
        <v>1371</v>
      </c>
      <c r="DN461" s="52">
        <v>1278</v>
      </c>
      <c r="DO461" s="52">
        <v>1187</v>
      </c>
      <c r="DP461" s="52">
        <v>1253</v>
      </c>
      <c r="DQ461" s="52">
        <v>1197</v>
      </c>
      <c r="DR461" s="52">
        <v>984</v>
      </c>
      <c r="DS461" s="52">
        <v>715</v>
      </c>
      <c r="DT461" s="52">
        <v>727</v>
      </c>
      <c r="DU461" s="52">
        <v>722</v>
      </c>
      <c r="DV461" s="52">
        <v>914</v>
      </c>
      <c r="DW461" s="52">
        <v>1007</v>
      </c>
      <c r="DX461" s="52">
        <v>1152</v>
      </c>
      <c r="DY461" s="52">
        <v>1136</v>
      </c>
      <c r="DZ461" s="52">
        <v>1198</v>
      </c>
      <c r="EA461" s="52">
        <v>978</v>
      </c>
      <c r="EB461" s="52">
        <v>1164</v>
      </c>
      <c r="EC461" s="52">
        <v>1319</v>
      </c>
      <c r="ED461" s="52">
        <v>1405</v>
      </c>
      <c r="EE461" s="52">
        <v>1406</v>
      </c>
      <c r="EF461" s="52">
        <v>1562</v>
      </c>
      <c r="EG461" s="52">
        <v>1574</v>
      </c>
      <c r="EH461" s="52">
        <v>1655</v>
      </c>
      <c r="EI461" s="52">
        <v>1670</v>
      </c>
      <c r="EJ461" s="52">
        <v>1739</v>
      </c>
      <c r="EK461" s="52">
        <v>1899</v>
      </c>
      <c r="EL461" s="52">
        <v>1925</v>
      </c>
      <c r="EM461" s="52">
        <v>1839</v>
      </c>
      <c r="EN461" s="52">
        <v>1954</v>
      </c>
      <c r="EO461" s="52">
        <v>1809</v>
      </c>
      <c r="EP461" s="52">
        <v>1668</v>
      </c>
      <c r="EQ461" s="52">
        <v>1655</v>
      </c>
      <c r="ER461" s="52">
        <v>1500</v>
      </c>
      <c r="ES461" s="52">
        <v>1575</v>
      </c>
      <c r="ET461" s="52">
        <v>1551</v>
      </c>
      <c r="EU461" s="52">
        <v>1564</v>
      </c>
      <c r="EV461" s="52">
        <v>1648</v>
      </c>
      <c r="EW461" s="52">
        <v>1575</v>
      </c>
      <c r="EX461" s="52">
        <v>1521</v>
      </c>
      <c r="EY461" s="52">
        <v>1437</v>
      </c>
      <c r="EZ461" s="52">
        <v>1585</v>
      </c>
      <c r="FA461" s="52">
        <v>1517</v>
      </c>
      <c r="FB461" s="52">
        <v>1493</v>
      </c>
      <c r="FC461" s="52">
        <v>1509</v>
      </c>
      <c r="FD461" s="52">
        <v>1435</v>
      </c>
      <c r="FE461" s="52">
        <v>1381</v>
      </c>
      <c r="FF461" s="52">
        <v>1237</v>
      </c>
      <c r="FG461" s="52">
        <v>1203</v>
      </c>
      <c r="FH461" s="52">
        <v>1209</v>
      </c>
      <c r="FI461" s="52">
        <v>1032</v>
      </c>
      <c r="FJ461" s="52">
        <v>1022</v>
      </c>
      <c r="FK461" s="52">
        <v>969</v>
      </c>
      <c r="FL461" s="52">
        <v>989</v>
      </c>
      <c r="FM461" s="52">
        <v>912</v>
      </c>
      <c r="FN461" s="52">
        <v>948</v>
      </c>
      <c r="FO461" s="52">
        <v>805</v>
      </c>
      <c r="FP461" s="52">
        <v>831</v>
      </c>
      <c r="FQ461" s="52">
        <v>876</v>
      </c>
      <c r="FR461" s="52">
        <v>831</v>
      </c>
      <c r="FS461" s="52">
        <v>892</v>
      </c>
      <c r="FT461" s="52">
        <v>913</v>
      </c>
      <c r="FU461" s="52">
        <v>1061</v>
      </c>
      <c r="FV461" s="52">
        <v>799</v>
      </c>
      <c r="FW461" s="52">
        <v>730</v>
      </c>
      <c r="FX461" s="52">
        <v>700</v>
      </c>
      <c r="FY461" s="52">
        <v>683</v>
      </c>
      <c r="FZ461" s="52">
        <v>633</v>
      </c>
      <c r="GA461" s="52">
        <v>525</v>
      </c>
      <c r="GB461" s="52">
        <v>566</v>
      </c>
      <c r="GC461" s="52">
        <v>522</v>
      </c>
      <c r="GD461" s="52">
        <v>511</v>
      </c>
      <c r="GE461" s="52">
        <v>480</v>
      </c>
      <c r="GF461" s="52">
        <v>475</v>
      </c>
      <c r="GG461" s="52">
        <v>447</v>
      </c>
      <c r="GH461" s="52">
        <v>384</v>
      </c>
      <c r="GI461" s="52">
        <v>340</v>
      </c>
      <c r="GJ461" s="52">
        <v>323</v>
      </c>
      <c r="GK461" s="52">
        <v>267</v>
      </c>
      <c r="GL461" s="53">
        <v>1155</v>
      </c>
    </row>
    <row r="462" spans="1:194" s="1" customFormat="1" hidden="1" x14ac:dyDescent="0.25">
      <c r="A462" s="31" t="s">
        <v>247</v>
      </c>
      <c r="B462" s="1" t="s">
        <v>693</v>
      </c>
      <c r="C462" s="30" t="str">
        <f t="shared" si="134"/>
        <v>LA England - Swale</v>
      </c>
      <c r="D462" s="51">
        <f t="shared" si="125"/>
        <v>56848</v>
      </c>
      <c r="E462" s="51">
        <f t="shared" si="126"/>
        <v>59835</v>
      </c>
      <c r="F462" s="52">
        <f t="shared" si="127"/>
        <v>151015</v>
      </c>
      <c r="G462" s="52">
        <f t="shared" si="128"/>
        <v>74521</v>
      </c>
      <c r="H462" s="53">
        <f t="shared" si="129"/>
        <v>76494</v>
      </c>
      <c r="I462" s="53">
        <f t="shared" si="130"/>
        <v>56848</v>
      </c>
      <c r="J462" s="53">
        <f t="shared" si="131"/>
        <v>59835</v>
      </c>
      <c r="K462" s="50">
        <f t="shared" si="132"/>
        <v>17673</v>
      </c>
      <c r="L462" s="51">
        <f t="shared" si="133"/>
        <v>16659</v>
      </c>
      <c r="M462" s="52">
        <v>847</v>
      </c>
      <c r="N462" s="52">
        <v>947</v>
      </c>
      <c r="O462" s="52">
        <v>941</v>
      </c>
      <c r="P462" s="52">
        <v>954</v>
      </c>
      <c r="Q462" s="52">
        <v>1069</v>
      </c>
      <c r="R462" s="52">
        <v>932</v>
      </c>
      <c r="S462" s="52">
        <v>1055</v>
      </c>
      <c r="T462" s="52">
        <v>1045</v>
      </c>
      <c r="U462" s="52">
        <v>1050</v>
      </c>
      <c r="V462" s="52">
        <v>1049</v>
      </c>
      <c r="W462" s="52">
        <v>1074</v>
      </c>
      <c r="X462" s="52">
        <v>975</v>
      </c>
      <c r="Y462" s="52">
        <v>1033</v>
      </c>
      <c r="Z462" s="52">
        <v>1029</v>
      </c>
      <c r="AA462" s="52">
        <v>1042</v>
      </c>
      <c r="AB462" s="52">
        <v>887</v>
      </c>
      <c r="AC462" s="52">
        <v>909</v>
      </c>
      <c r="AD462" s="52">
        <v>835</v>
      </c>
      <c r="AE462" s="52">
        <v>860</v>
      </c>
      <c r="AF462" s="52">
        <v>775</v>
      </c>
      <c r="AG462" s="52">
        <v>805</v>
      </c>
      <c r="AH462" s="52">
        <v>748</v>
      </c>
      <c r="AI462" s="52">
        <v>906</v>
      </c>
      <c r="AJ462" s="52">
        <v>910</v>
      </c>
      <c r="AK462" s="52">
        <v>925</v>
      </c>
      <c r="AL462" s="52">
        <v>885</v>
      </c>
      <c r="AM462" s="52">
        <v>961</v>
      </c>
      <c r="AN462" s="52">
        <v>939</v>
      </c>
      <c r="AO462" s="52">
        <v>933</v>
      </c>
      <c r="AP462" s="52">
        <v>910</v>
      </c>
      <c r="AQ462" s="52">
        <v>932</v>
      </c>
      <c r="AR462" s="52">
        <v>991</v>
      </c>
      <c r="AS462" s="52">
        <v>835</v>
      </c>
      <c r="AT462" s="52">
        <v>879</v>
      </c>
      <c r="AU462" s="52">
        <v>894</v>
      </c>
      <c r="AV462" s="52">
        <v>931</v>
      </c>
      <c r="AW462" s="52">
        <v>886</v>
      </c>
      <c r="AX462" s="52">
        <v>840</v>
      </c>
      <c r="AY462" s="52">
        <v>851</v>
      </c>
      <c r="AZ462" s="52">
        <v>859</v>
      </c>
      <c r="BA462" s="52">
        <v>954</v>
      </c>
      <c r="BB462" s="52">
        <v>942</v>
      </c>
      <c r="BC462" s="52">
        <v>808</v>
      </c>
      <c r="BD462" s="52">
        <v>771</v>
      </c>
      <c r="BE462" s="52">
        <v>791</v>
      </c>
      <c r="BF462" s="52">
        <v>803</v>
      </c>
      <c r="BG462" s="52">
        <v>896</v>
      </c>
      <c r="BH462" s="52">
        <v>931</v>
      </c>
      <c r="BI462" s="52">
        <v>1008</v>
      </c>
      <c r="BJ462" s="52">
        <v>987</v>
      </c>
      <c r="BK462" s="52">
        <v>966</v>
      </c>
      <c r="BL462" s="52">
        <v>1036</v>
      </c>
      <c r="BM462" s="52">
        <v>1074</v>
      </c>
      <c r="BN462" s="52">
        <v>1063</v>
      </c>
      <c r="BO462" s="52">
        <v>1086</v>
      </c>
      <c r="BP462" s="52">
        <v>1091</v>
      </c>
      <c r="BQ462" s="52">
        <v>1158</v>
      </c>
      <c r="BR462" s="52">
        <v>1025</v>
      </c>
      <c r="BS462" s="52">
        <v>1006</v>
      </c>
      <c r="BT462" s="52">
        <v>985</v>
      </c>
      <c r="BU462" s="52">
        <v>868</v>
      </c>
      <c r="BV462" s="52">
        <v>917</v>
      </c>
      <c r="BW462" s="52">
        <v>889</v>
      </c>
      <c r="BX462" s="52">
        <v>918</v>
      </c>
      <c r="BY462" s="52">
        <v>884</v>
      </c>
      <c r="BZ462" s="52">
        <v>805</v>
      </c>
      <c r="CA462" s="52">
        <v>813</v>
      </c>
      <c r="CB462" s="52">
        <v>774</v>
      </c>
      <c r="CC462" s="52">
        <v>665</v>
      </c>
      <c r="CD462" s="52">
        <v>786</v>
      </c>
      <c r="CE462" s="52">
        <v>803</v>
      </c>
      <c r="CF462" s="52">
        <v>788</v>
      </c>
      <c r="CG462" s="52">
        <v>844</v>
      </c>
      <c r="CH462" s="52">
        <v>929</v>
      </c>
      <c r="CI462" s="52">
        <v>669</v>
      </c>
      <c r="CJ462" s="52">
        <v>675</v>
      </c>
      <c r="CK462" s="52">
        <v>622</v>
      </c>
      <c r="CL462" s="52">
        <v>554</v>
      </c>
      <c r="CM462" s="52">
        <v>476</v>
      </c>
      <c r="CN462" s="52">
        <v>415</v>
      </c>
      <c r="CO462" s="52">
        <v>438</v>
      </c>
      <c r="CP462" s="52">
        <v>394</v>
      </c>
      <c r="CQ462" s="52">
        <v>338</v>
      </c>
      <c r="CR462" s="52">
        <v>295</v>
      </c>
      <c r="CS462" s="52">
        <v>273</v>
      </c>
      <c r="CT462" s="52">
        <v>243</v>
      </c>
      <c r="CU462" s="52">
        <v>176</v>
      </c>
      <c r="CV462" s="52">
        <v>150</v>
      </c>
      <c r="CW462" s="52">
        <v>134</v>
      </c>
      <c r="CX462" s="52">
        <v>118</v>
      </c>
      <c r="CY462" s="52">
        <v>359</v>
      </c>
      <c r="CZ462" s="52">
        <v>835</v>
      </c>
      <c r="DA462" s="52">
        <v>869</v>
      </c>
      <c r="DB462" s="52">
        <v>841</v>
      </c>
      <c r="DC462" s="52">
        <v>942</v>
      </c>
      <c r="DD462" s="52">
        <v>917</v>
      </c>
      <c r="DE462" s="52">
        <v>937</v>
      </c>
      <c r="DF462" s="52">
        <v>929</v>
      </c>
      <c r="DG462" s="52">
        <v>991</v>
      </c>
      <c r="DH462" s="52">
        <v>1029</v>
      </c>
      <c r="DI462" s="52">
        <v>987</v>
      </c>
      <c r="DJ462" s="52">
        <v>1016</v>
      </c>
      <c r="DK462" s="52">
        <v>1007</v>
      </c>
      <c r="DL462" s="52">
        <v>971</v>
      </c>
      <c r="DM462" s="52">
        <v>946</v>
      </c>
      <c r="DN462" s="52">
        <v>887</v>
      </c>
      <c r="DO462" s="52">
        <v>875</v>
      </c>
      <c r="DP462" s="52">
        <v>824</v>
      </c>
      <c r="DQ462" s="52">
        <v>856</v>
      </c>
      <c r="DR462" s="52">
        <v>786</v>
      </c>
      <c r="DS462" s="52">
        <v>680</v>
      </c>
      <c r="DT462" s="52">
        <v>633</v>
      </c>
      <c r="DU462" s="52">
        <v>737</v>
      </c>
      <c r="DV462" s="52">
        <v>801</v>
      </c>
      <c r="DW462" s="52">
        <v>841</v>
      </c>
      <c r="DX462" s="52">
        <v>857</v>
      </c>
      <c r="DY462" s="52">
        <v>799</v>
      </c>
      <c r="DZ462" s="52">
        <v>778</v>
      </c>
      <c r="EA462" s="52">
        <v>895</v>
      </c>
      <c r="EB462" s="52">
        <v>933</v>
      </c>
      <c r="EC462" s="52">
        <v>912</v>
      </c>
      <c r="ED462" s="52">
        <v>966</v>
      </c>
      <c r="EE462" s="52">
        <v>954</v>
      </c>
      <c r="EF462" s="52">
        <v>960</v>
      </c>
      <c r="EG462" s="52">
        <v>930</v>
      </c>
      <c r="EH462" s="52">
        <v>978</v>
      </c>
      <c r="EI462" s="52">
        <v>1016</v>
      </c>
      <c r="EJ462" s="52">
        <v>992</v>
      </c>
      <c r="EK462" s="52">
        <v>974</v>
      </c>
      <c r="EL462" s="52">
        <v>1017</v>
      </c>
      <c r="EM462" s="52">
        <v>1061</v>
      </c>
      <c r="EN462" s="52">
        <v>990</v>
      </c>
      <c r="EO462" s="52">
        <v>973</v>
      </c>
      <c r="EP462" s="52">
        <v>841</v>
      </c>
      <c r="EQ462" s="52">
        <v>868</v>
      </c>
      <c r="ER462" s="52">
        <v>911</v>
      </c>
      <c r="ES462" s="52">
        <v>882</v>
      </c>
      <c r="ET462" s="52">
        <v>924</v>
      </c>
      <c r="EU462" s="52">
        <v>944</v>
      </c>
      <c r="EV462" s="52">
        <v>967</v>
      </c>
      <c r="EW462" s="52">
        <v>1033</v>
      </c>
      <c r="EX462" s="52">
        <v>1085</v>
      </c>
      <c r="EY462" s="52">
        <v>1142</v>
      </c>
      <c r="EZ462" s="52">
        <v>1067</v>
      </c>
      <c r="FA462" s="52">
        <v>1107</v>
      </c>
      <c r="FB462" s="52">
        <v>1105</v>
      </c>
      <c r="FC462" s="52">
        <v>1194</v>
      </c>
      <c r="FD462" s="52">
        <v>1174</v>
      </c>
      <c r="FE462" s="52">
        <v>1047</v>
      </c>
      <c r="FF462" s="52">
        <v>1025</v>
      </c>
      <c r="FG462" s="52">
        <v>972</v>
      </c>
      <c r="FH462" s="52">
        <v>1008</v>
      </c>
      <c r="FI462" s="52">
        <v>887</v>
      </c>
      <c r="FJ462" s="52">
        <v>896</v>
      </c>
      <c r="FK462" s="52">
        <v>841</v>
      </c>
      <c r="FL462" s="52">
        <v>878</v>
      </c>
      <c r="FM462" s="52">
        <v>802</v>
      </c>
      <c r="FN462" s="52">
        <v>792</v>
      </c>
      <c r="FO462" s="52">
        <v>755</v>
      </c>
      <c r="FP462" s="52">
        <v>787</v>
      </c>
      <c r="FQ462" s="52">
        <v>795</v>
      </c>
      <c r="FR462" s="52">
        <v>855</v>
      </c>
      <c r="FS462" s="52">
        <v>882</v>
      </c>
      <c r="FT462" s="52">
        <v>909</v>
      </c>
      <c r="FU462" s="52">
        <v>1040</v>
      </c>
      <c r="FV462" s="52">
        <v>704</v>
      </c>
      <c r="FW462" s="52">
        <v>778</v>
      </c>
      <c r="FX462" s="52">
        <v>711</v>
      </c>
      <c r="FY462" s="52">
        <v>589</v>
      </c>
      <c r="FZ462" s="52">
        <v>505</v>
      </c>
      <c r="GA462" s="52">
        <v>477</v>
      </c>
      <c r="GB462" s="52">
        <v>499</v>
      </c>
      <c r="GC462" s="52">
        <v>445</v>
      </c>
      <c r="GD462" s="52">
        <v>439</v>
      </c>
      <c r="GE462" s="52">
        <v>365</v>
      </c>
      <c r="GF462" s="52">
        <v>358</v>
      </c>
      <c r="GG462" s="52">
        <v>302</v>
      </c>
      <c r="GH462" s="52">
        <v>259</v>
      </c>
      <c r="GI462" s="52">
        <v>265</v>
      </c>
      <c r="GJ462" s="52">
        <v>245</v>
      </c>
      <c r="GK462" s="52">
        <v>216</v>
      </c>
      <c r="GL462" s="53">
        <v>800</v>
      </c>
    </row>
    <row r="463" spans="1:194" s="1" customFormat="1" hidden="1" x14ac:dyDescent="0.25">
      <c r="A463" s="31" t="s">
        <v>247</v>
      </c>
      <c r="B463" s="1" t="s">
        <v>694</v>
      </c>
      <c r="C463" s="30" t="str">
        <f t="shared" si="134"/>
        <v>LA England - Swindon</v>
      </c>
      <c r="D463" s="51">
        <f t="shared" si="125"/>
        <v>85303</v>
      </c>
      <c r="E463" s="51">
        <f t="shared" si="126"/>
        <v>86826</v>
      </c>
      <c r="F463" s="52">
        <f t="shared" si="127"/>
        <v>222881</v>
      </c>
      <c r="G463" s="52">
        <f t="shared" si="128"/>
        <v>111279</v>
      </c>
      <c r="H463" s="53">
        <f t="shared" si="129"/>
        <v>111602</v>
      </c>
      <c r="I463" s="53">
        <f t="shared" si="130"/>
        <v>85303</v>
      </c>
      <c r="J463" s="53">
        <f t="shared" si="131"/>
        <v>86826</v>
      </c>
      <c r="K463" s="50">
        <f t="shared" si="132"/>
        <v>25976</v>
      </c>
      <c r="L463" s="51">
        <f t="shared" si="133"/>
        <v>24776</v>
      </c>
      <c r="M463" s="52">
        <v>1284</v>
      </c>
      <c r="N463" s="52">
        <v>1368</v>
      </c>
      <c r="O463" s="52">
        <v>1435</v>
      </c>
      <c r="P463" s="52">
        <v>1437</v>
      </c>
      <c r="Q463" s="52">
        <v>1528</v>
      </c>
      <c r="R463" s="52">
        <v>1544</v>
      </c>
      <c r="S463" s="52">
        <v>1505</v>
      </c>
      <c r="T463" s="52">
        <v>1541</v>
      </c>
      <c r="U463" s="52">
        <v>1703</v>
      </c>
      <c r="V463" s="52">
        <v>1541</v>
      </c>
      <c r="W463" s="52">
        <v>1502</v>
      </c>
      <c r="X463" s="52">
        <v>1462</v>
      </c>
      <c r="Y463" s="52">
        <v>1486</v>
      </c>
      <c r="Z463" s="52">
        <v>1398</v>
      </c>
      <c r="AA463" s="52">
        <v>1408</v>
      </c>
      <c r="AB463" s="52">
        <v>1304</v>
      </c>
      <c r="AC463" s="52">
        <v>1252</v>
      </c>
      <c r="AD463" s="52">
        <v>1278</v>
      </c>
      <c r="AE463" s="52">
        <v>1200</v>
      </c>
      <c r="AF463" s="52">
        <v>1068</v>
      </c>
      <c r="AG463" s="52">
        <v>1013</v>
      </c>
      <c r="AH463" s="52">
        <v>1088</v>
      </c>
      <c r="AI463" s="52">
        <v>1168</v>
      </c>
      <c r="AJ463" s="52">
        <v>1200</v>
      </c>
      <c r="AK463" s="52">
        <v>1247</v>
      </c>
      <c r="AL463" s="52">
        <v>1189</v>
      </c>
      <c r="AM463" s="52">
        <v>1209</v>
      </c>
      <c r="AN463" s="52">
        <v>1224</v>
      </c>
      <c r="AO463" s="52">
        <v>1301</v>
      </c>
      <c r="AP463" s="52">
        <v>1328</v>
      </c>
      <c r="AQ463" s="52">
        <v>1400</v>
      </c>
      <c r="AR463" s="52">
        <v>1395</v>
      </c>
      <c r="AS463" s="52">
        <v>1435</v>
      </c>
      <c r="AT463" s="52">
        <v>1462</v>
      </c>
      <c r="AU463" s="52">
        <v>1485</v>
      </c>
      <c r="AV463" s="52">
        <v>1572</v>
      </c>
      <c r="AW463" s="52">
        <v>1566</v>
      </c>
      <c r="AX463" s="52">
        <v>1601</v>
      </c>
      <c r="AY463" s="52">
        <v>1568</v>
      </c>
      <c r="AZ463" s="52">
        <v>1573</v>
      </c>
      <c r="BA463" s="52">
        <v>1697</v>
      </c>
      <c r="BB463" s="52">
        <v>1609</v>
      </c>
      <c r="BC463" s="52">
        <v>1523</v>
      </c>
      <c r="BD463" s="52">
        <v>1425</v>
      </c>
      <c r="BE463" s="52">
        <v>1528</v>
      </c>
      <c r="BF463" s="52">
        <v>1583</v>
      </c>
      <c r="BG463" s="52">
        <v>1652</v>
      </c>
      <c r="BH463" s="52">
        <v>1770</v>
      </c>
      <c r="BI463" s="52">
        <v>1702</v>
      </c>
      <c r="BJ463" s="52">
        <v>1720</v>
      </c>
      <c r="BK463" s="52">
        <v>1681</v>
      </c>
      <c r="BL463" s="52">
        <v>1746</v>
      </c>
      <c r="BM463" s="52">
        <v>1664</v>
      </c>
      <c r="BN463" s="52">
        <v>1753</v>
      </c>
      <c r="BO463" s="52">
        <v>1599</v>
      </c>
      <c r="BP463" s="52">
        <v>1623</v>
      </c>
      <c r="BQ463" s="52">
        <v>1622</v>
      </c>
      <c r="BR463" s="52">
        <v>1627</v>
      </c>
      <c r="BS463" s="52">
        <v>1560</v>
      </c>
      <c r="BT463" s="52">
        <v>1465</v>
      </c>
      <c r="BU463" s="52">
        <v>1420</v>
      </c>
      <c r="BV463" s="52">
        <v>1373</v>
      </c>
      <c r="BW463" s="52">
        <v>1227</v>
      </c>
      <c r="BX463" s="52">
        <v>1244</v>
      </c>
      <c r="BY463" s="52">
        <v>1142</v>
      </c>
      <c r="BZ463" s="52">
        <v>1106</v>
      </c>
      <c r="CA463" s="52">
        <v>1107</v>
      </c>
      <c r="CB463" s="52">
        <v>1032</v>
      </c>
      <c r="CC463" s="52">
        <v>1006</v>
      </c>
      <c r="CD463" s="52">
        <v>932</v>
      </c>
      <c r="CE463" s="52">
        <v>967</v>
      </c>
      <c r="CF463" s="52">
        <v>897</v>
      </c>
      <c r="CG463" s="52">
        <v>1001</v>
      </c>
      <c r="CH463" s="52">
        <v>1040</v>
      </c>
      <c r="CI463" s="52">
        <v>766</v>
      </c>
      <c r="CJ463" s="52">
        <v>767</v>
      </c>
      <c r="CK463" s="52">
        <v>663</v>
      </c>
      <c r="CL463" s="52">
        <v>617</v>
      </c>
      <c r="CM463" s="52">
        <v>607</v>
      </c>
      <c r="CN463" s="52">
        <v>490</v>
      </c>
      <c r="CO463" s="52">
        <v>503</v>
      </c>
      <c r="CP463" s="52">
        <v>498</v>
      </c>
      <c r="CQ463" s="52">
        <v>436</v>
      </c>
      <c r="CR463" s="52">
        <v>399</v>
      </c>
      <c r="CS463" s="52">
        <v>384</v>
      </c>
      <c r="CT463" s="52">
        <v>310</v>
      </c>
      <c r="CU463" s="52">
        <v>288</v>
      </c>
      <c r="CV463" s="52">
        <v>254</v>
      </c>
      <c r="CW463" s="52">
        <v>185</v>
      </c>
      <c r="CX463" s="52">
        <v>211</v>
      </c>
      <c r="CY463" s="52">
        <v>590</v>
      </c>
      <c r="CZ463" s="52">
        <v>1262</v>
      </c>
      <c r="DA463" s="52">
        <v>1283</v>
      </c>
      <c r="DB463" s="52">
        <v>1396</v>
      </c>
      <c r="DC463" s="52">
        <v>1444</v>
      </c>
      <c r="DD463" s="52">
        <v>1378</v>
      </c>
      <c r="DE463" s="52">
        <v>1439</v>
      </c>
      <c r="DF463" s="52">
        <v>1496</v>
      </c>
      <c r="DG463" s="52">
        <v>1544</v>
      </c>
      <c r="DH463" s="52">
        <v>1544</v>
      </c>
      <c r="DI463" s="52">
        <v>1500</v>
      </c>
      <c r="DJ463" s="52">
        <v>1427</v>
      </c>
      <c r="DK463" s="52">
        <v>1376</v>
      </c>
      <c r="DL463" s="52">
        <v>1456</v>
      </c>
      <c r="DM463" s="52">
        <v>1332</v>
      </c>
      <c r="DN463" s="52">
        <v>1286</v>
      </c>
      <c r="DO463" s="52">
        <v>1214</v>
      </c>
      <c r="DP463" s="52">
        <v>1204</v>
      </c>
      <c r="DQ463" s="52">
        <v>1195</v>
      </c>
      <c r="DR463" s="52">
        <v>1120</v>
      </c>
      <c r="DS463" s="52">
        <v>994</v>
      </c>
      <c r="DT463" s="52">
        <v>851</v>
      </c>
      <c r="DU463" s="52">
        <v>1043</v>
      </c>
      <c r="DV463" s="52">
        <v>1068</v>
      </c>
      <c r="DW463" s="52">
        <v>1142</v>
      </c>
      <c r="DX463" s="52">
        <v>1177</v>
      </c>
      <c r="DY463" s="52">
        <v>1221</v>
      </c>
      <c r="DZ463" s="52">
        <v>1337</v>
      </c>
      <c r="EA463" s="52">
        <v>1306</v>
      </c>
      <c r="EB463" s="52">
        <v>1225</v>
      </c>
      <c r="EC463" s="52">
        <v>1445</v>
      </c>
      <c r="ED463" s="52">
        <v>1381</v>
      </c>
      <c r="EE463" s="52">
        <v>1441</v>
      </c>
      <c r="EF463" s="52">
        <v>1680</v>
      </c>
      <c r="EG463" s="52">
        <v>1708</v>
      </c>
      <c r="EH463" s="52">
        <v>1505</v>
      </c>
      <c r="EI463" s="52">
        <v>1677</v>
      </c>
      <c r="EJ463" s="52">
        <v>1597</v>
      </c>
      <c r="EK463" s="52">
        <v>1643</v>
      </c>
      <c r="EL463" s="52">
        <v>1669</v>
      </c>
      <c r="EM463" s="52">
        <v>1639</v>
      </c>
      <c r="EN463" s="52">
        <v>1610</v>
      </c>
      <c r="EO463" s="52">
        <v>1424</v>
      </c>
      <c r="EP463" s="52">
        <v>1382</v>
      </c>
      <c r="EQ463" s="52">
        <v>1435</v>
      </c>
      <c r="ER463" s="52">
        <v>1454</v>
      </c>
      <c r="ES463" s="52">
        <v>1439</v>
      </c>
      <c r="ET463" s="52">
        <v>1525</v>
      </c>
      <c r="EU463" s="52">
        <v>1659</v>
      </c>
      <c r="EV463" s="52">
        <v>1621</v>
      </c>
      <c r="EW463" s="52">
        <v>1664</v>
      </c>
      <c r="EX463" s="52">
        <v>1531</v>
      </c>
      <c r="EY463" s="52">
        <v>1581</v>
      </c>
      <c r="EZ463" s="52">
        <v>1551</v>
      </c>
      <c r="FA463" s="52">
        <v>1694</v>
      </c>
      <c r="FB463" s="52">
        <v>1611</v>
      </c>
      <c r="FC463" s="52">
        <v>1596</v>
      </c>
      <c r="FD463" s="52">
        <v>1541</v>
      </c>
      <c r="FE463" s="52">
        <v>1593</v>
      </c>
      <c r="FF463" s="52">
        <v>1463</v>
      </c>
      <c r="FG463" s="52">
        <v>1435</v>
      </c>
      <c r="FH463" s="52">
        <v>1402</v>
      </c>
      <c r="FI463" s="52">
        <v>1328</v>
      </c>
      <c r="FJ463" s="52">
        <v>1274</v>
      </c>
      <c r="FK463" s="52">
        <v>1173</v>
      </c>
      <c r="FL463" s="52">
        <v>1154</v>
      </c>
      <c r="FM463" s="52">
        <v>1137</v>
      </c>
      <c r="FN463" s="52">
        <v>1160</v>
      </c>
      <c r="FO463" s="52">
        <v>1098</v>
      </c>
      <c r="FP463" s="52">
        <v>971</v>
      </c>
      <c r="FQ463" s="52">
        <v>1022</v>
      </c>
      <c r="FR463" s="52">
        <v>1022</v>
      </c>
      <c r="FS463" s="52">
        <v>994</v>
      </c>
      <c r="FT463" s="52">
        <v>1082</v>
      </c>
      <c r="FU463" s="52">
        <v>1179</v>
      </c>
      <c r="FV463" s="52">
        <v>817</v>
      </c>
      <c r="FW463" s="52">
        <v>858</v>
      </c>
      <c r="FX463" s="52">
        <v>821</v>
      </c>
      <c r="FY463" s="52">
        <v>771</v>
      </c>
      <c r="FZ463" s="52">
        <v>679</v>
      </c>
      <c r="GA463" s="52">
        <v>568</v>
      </c>
      <c r="GB463" s="52">
        <v>643</v>
      </c>
      <c r="GC463" s="52">
        <v>573</v>
      </c>
      <c r="GD463" s="52">
        <v>552</v>
      </c>
      <c r="GE463" s="52">
        <v>489</v>
      </c>
      <c r="GF463" s="52">
        <v>456</v>
      </c>
      <c r="GG463" s="52">
        <v>440</v>
      </c>
      <c r="GH463" s="52">
        <v>386</v>
      </c>
      <c r="GI463" s="52">
        <v>352</v>
      </c>
      <c r="GJ463" s="52">
        <v>318</v>
      </c>
      <c r="GK463" s="52">
        <v>315</v>
      </c>
      <c r="GL463" s="53">
        <v>1114</v>
      </c>
    </row>
    <row r="464" spans="1:194" s="1" customFormat="1" hidden="1" x14ac:dyDescent="0.25">
      <c r="A464" s="31" t="s">
        <v>247</v>
      </c>
      <c r="B464" s="1" t="s">
        <v>695</v>
      </c>
      <c r="C464" s="30" t="str">
        <f t="shared" si="134"/>
        <v>LA England - Tameside</v>
      </c>
      <c r="D464" s="51">
        <f t="shared" si="125"/>
        <v>85944</v>
      </c>
      <c r="E464" s="51">
        <f t="shared" si="126"/>
        <v>90217</v>
      </c>
      <c r="F464" s="52">
        <f t="shared" si="127"/>
        <v>227117</v>
      </c>
      <c r="G464" s="52">
        <f t="shared" si="128"/>
        <v>111979</v>
      </c>
      <c r="H464" s="53">
        <f t="shared" si="129"/>
        <v>115138</v>
      </c>
      <c r="I464" s="53">
        <f t="shared" si="130"/>
        <v>85944</v>
      </c>
      <c r="J464" s="53">
        <f t="shared" si="131"/>
        <v>90217</v>
      </c>
      <c r="K464" s="50">
        <f t="shared" si="132"/>
        <v>26035</v>
      </c>
      <c r="L464" s="51">
        <f t="shared" si="133"/>
        <v>24921</v>
      </c>
      <c r="M464" s="52">
        <v>1361</v>
      </c>
      <c r="N464" s="52">
        <v>1491</v>
      </c>
      <c r="O464" s="52">
        <v>1451</v>
      </c>
      <c r="P464" s="52">
        <v>1554</v>
      </c>
      <c r="Q464" s="52">
        <v>1498</v>
      </c>
      <c r="R464" s="52">
        <v>1484</v>
      </c>
      <c r="S464" s="52">
        <v>1478</v>
      </c>
      <c r="T464" s="52">
        <v>1532</v>
      </c>
      <c r="U464" s="52">
        <v>1562</v>
      </c>
      <c r="V464" s="52">
        <v>1572</v>
      </c>
      <c r="W464" s="52">
        <v>1524</v>
      </c>
      <c r="X464" s="52">
        <v>1435</v>
      </c>
      <c r="Y464" s="52">
        <v>1493</v>
      </c>
      <c r="Z464" s="52">
        <v>1387</v>
      </c>
      <c r="AA464" s="52">
        <v>1360</v>
      </c>
      <c r="AB464" s="52">
        <v>1298</v>
      </c>
      <c r="AC464" s="52">
        <v>1335</v>
      </c>
      <c r="AD464" s="52">
        <v>1220</v>
      </c>
      <c r="AE464" s="52">
        <v>1251</v>
      </c>
      <c r="AF464" s="52">
        <v>1045</v>
      </c>
      <c r="AG464" s="52">
        <v>1085</v>
      </c>
      <c r="AH464" s="52">
        <v>1186</v>
      </c>
      <c r="AI464" s="52">
        <v>1217</v>
      </c>
      <c r="AJ464" s="52">
        <v>1347</v>
      </c>
      <c r="AK464" s="52">
        <v>1490</v>
      </c>
      <c r="AL464" s="52">
        <v>1320</v>
      </c>
      <c r="AM464" s="52">
        <v>1452</v>
      </c>
      <c r="AN464" s="52">
        <v>1404</v>
      </c>
      <c r="AO464" s="52">
        <v>1548</v>
      </c>
      <c r="AP464" s="52">
        <v>1563</v>
      </c>
      <c r="AQ464" s="52">
        <v>1465</v>
      </c>
      <c r="AR464" s="52">
        <v>1462</v>
      </c>
      <c r="AS464" s="52">
        <v>1510</v>
      </c>
      <c r="AT464" s="52">
        <v>1517</v>
      </c>
      <c r="AU464" s="52">
        <v>1502</v>
      </c>
      <c r="AV464" s="52">
        <v>1453</v>
      </c>
      <c r="AW464" s="52">
        <v>1451</v>
      </c>
      <c r="AX464" s="52">
        <v>1460</v>
      </c>
      <c r="AY464" s="52">
        <v>1372</v>
      </c>
      <c r="AZ464" s="52">
        <v>1398</v>
      </c>
      <c r="BA464" s="52">
        <v>1403</v>
      </c>
      <c r="BB464" s="52">
        <v>1415</v>
      </c>
      <c r="BC464" s="52">
        <v>1293</v>
      </c>
      <c r="BD464" s="52">
        <v>1299</v>
      </c>
      <c r="BE464" s="52">
        <v>1342</v>
      </c>
      <c r="BF464" s="52">
        <v>1293</v>
      </c>
      <c r="BG464" s="52">
        <v>1334</v>
      </c>
      <c r="BH464" s="52">
        <v>1410</v>
      </c>
      <c r="BI464" s="52">
        <v>1544</v>
      </c>
      <c r="BJ464" s="52">
        <v>1592</v>
      </c>
      <c r="BK464" s="52">
        <v>1586</v>
      </c>
      <c r="BL464" s="52">
        <v>1656</v>
      </c>
      <c r="BM464" s="52">
        <v>1625</v>
      </c>
      <c r="BN464" s="52">
        <v>1626</v>
      </c>
      <c r="BO464" s="52">
        <v>1694</v>
      </c>
      <c r="BP464" s="52">
        <v>1698</v>
      </c>
      <c r="BQ464" s="52">
        <v>1659</v>
      </c>
      <c r="BR464" s="52">
        <v>1573</v>
      </c>
      <c r="BS464" s="52">
        <v>1558</v>
      </c>
      <c r="BT464" s="52">
        <v>1556</v>
      </c>
      <c r="BU464" s="52">
        <v>1434</v>
      </c>
      <c r="BV464" s="52">
        <v>1404</v>
      </c>
      <c r="BW464" s="52">
        <v>1343</v>
      </c>
      <c r="BX464" s="52">
        <v>1324</v>
      </c>
      <c r="BY464" s="52">
        <v>1207</v>
      </c>
      <c r="BZ464" s="52">
        <v>1105</v>
      </c>
      <c r="CA464" s="52">
        <v>1058</v>
      </c>
      <c r="CB464" s="52">
        <v>1111</v>
      </c>
      <c r="CC464" s="52">
        <v>1117</v>
      </c>
      <c r="CD464" s="52">
        <v>1011</v>
      </c>
      <c r="CE464" s="52">
        <v>1076</v>
      </c>
      <c r="CF464" s="52">
        <v>1108</v>
      </c>
      <c r="CG464" s="52">
        <v>1237</v>
      </c>
      <c r="CH464" s="52">
        <v>1242</v>
      </c>
      <c r="CI464" s="52">
        <v>864</v>
      </c>
      <c r="CJ464" s="52">
        <v>859</v>
      </c>
      <c r="CK464" s="52">
        <v>829</v>
      </c>
      <c r="CL464" s="52">
        <v>813</v>
      </c>
      <c r="CM464" s="52">
        <v>662</v>
      </c>
      <c r="CN464" s="52">
        <v>543</v>
      </c>
      <c r="CO464" s="52">
        <v>566</v>
      </c>
      <c r="CP464" s="52">
        <v>505</v>
      </c>
      <c r="CQ464" s="52">
        <v>483</v>
      </c>
      <c r="CR464" s="52">
        <v>404</v>
      </c>
      <c r="CS464" s="52">
        <v>381</v>
      </c>
      <c r="CT464" s="52">
        <v>313</v>
      </c>
      <c r="CU464" s="52">
        <v>250</v>
      </c>
      <c r="CV464" s="52">
        <v>219</v>
      </c>
      <c r="CW464" s="52">
        <v>210</v>
      </c>
      <c r="CX464" s="52">
        <v>157</v>
      </c>
      <c r="CY464" s="52">
        <v>455</v>
      </c>
      <c r="CZ464" s="52">
        <v>1279</v>
      </c>
      <c r="DA464" s="52">
        <v>1341</v>
      </c>
      <c r="DB464" s="52">
        <v>1320</v>
      </c>
      <c r="DC464" s="52">
        <v>1386</v>
      </c>
      <c r="DD464" s="52">
        <v>1436</v>
      </c>
      <c r="DE464" s="52">
        <v>1434</v>
      </c>
      <c r="DF464" s="52">
        <v>1470</v>
      </c>
      <c r="DG464" s="52">
        <v>1476</v>
      </c>
      <c r="DH464" s="52">
        <v>1539</v>
      </c>
      <c r="DI464" s="52">
        <v>1521</v>
      </c>
      <c r="DJ464" s="52">
        <v>1488</v>
      </c>
      <c r="DK464" s="52">
        <v>1394</v>
      </c>
      <c r="DL464" s="52">
        <v>1453</v>
      </c>
      <c r="DM464" s="52">
        <v>1290</v>
      </c>
      <c r="DN464" s="52">
        <v>1378</v>
      </c>
      <c r="DO464" s="52">
        <v>1296</v>
      </c>
      <c r="DP464" s="52">
        <v>1236</v>
      </c>
      <c r="DQ464" s="52">
        <v>1184</v>
      </c>
      <c r="DR464" s="52">
        <v>1210</v>
      </c>
      <c r="DS464" s="52">
        <v>964</v>
      </c>
      <c r="DT464" s="52">
        <v>977</v>
      </c>
      <c r="DU464" s="52">
        <v>1116</v>
      </c>
      <c r="DV464" s="52">
        <v>1171</v>
      </c>
      <c r="DW464" s="52">
        <v>1281</v>
      </c>
      <c r="DX464" s="52">
        <v>1386</v>
      </c>
      <c r="DY464" s="52">
        <v>1414</v>
      </c>
      <c r="DZ464" s="52">
        <v>1415</v>
      </c>
      <c r="EA464" s="52">
        <v>1503</v>
      </c>
      <c r="EB464" s="52">
        <v>1601</v>
      </c>
      <c r="EC464" s="52">
        <v>1675</v>
      </c>
      <c r="ED464" s="52">
        <v>1645</v>
      </c>
      <c r="EE464" s="52">
        <v>1682</v>
      </c>
      <c r="EF464" s="52">
        <v>1651</v>
      </c>
      <c r="EG464" s="52">
        <v>1599</v>
      </c>
      <c r="EH464" s="52">
        <v>1665</v>
      </c>
      <c r="EI464" s="52">
        <v>1643</v>
      </c>
      <c r="EJ464" s="52">
        <v>1513</v>
      </c>
      <c r="EK464" s="52">
        <v>1531</v>
      </c>
      <c r="EL464" s="52">
        <v>1609</v>
      </c>
      <c r="EM464" s="52">
        <v>1482</v>
      </c>
      <c r="EN464" s="52">
        <v>1512</v>
      </c>
      <c r="EO464" s="52">
        <v>1386</v>
      </c>
      <c r="EP464" s="52">
        <v>1302</v>
      </c>
      <c r="EQ464" s="52">
        <v>1246</v>
      </c>
      <c r="ER464" s="52">
        <v>1238</v>
      </c>
      <c r="ES464" s="52">
        <v>1350</v>
      </c>
      <c r="ET464" s="52">
        <v>1415</v>
      </c>
      <c r="EU464" s="52">
        <v>1450</v>
      </c>
      <c r="EV464" s="52">
        <v>1618</v>
      </c>
      <c r="EW464" s="52">
        <v>1656</v>
      </c>
      <c r="EX464" s="52">
        <v>1602</v>
      </c>
      <c r="EY464" s="52">
        <v>1635</v>
      </c>
      <c r="EZ464" s="52">
        <v>1703</v>
      </c>
      <c r="FA464" s="52">
        <v>1721</v>
      </c>
      <c r="FB464" s="52">
        <v>1695</v>
      </c>
      <c r="FC464" s="52">
        <v>1680</v>
      </c>
      <c r="FD464" s="52">
        <v>1641</v>
      </c>
      <c r="FE464" s="52">
        <v>1607</v>
      </c>
      <c r="FF464" s="52">
        <v>1606</v>
      </c>
      <c r="FG464" s="52">
        <v>1603</v>
      </c>
      <c r="FH464" s="52">
        <v>1332</v>
      </c>
      <c r="FI464" s="52">
        <v>1342</v>
      </c>
      <c r="FJ464" s="52">
        <v>1308</v>
      </c>
      <c r="FK464" s="52">
        <v>1268</v>
      </c>
      <c r="FL464" s="52">
        <v>1170</v>
      </c>
      <c r="FM464" s="52">
        <v>1108</v>
      </c>
      <c r="FN464" s="52">
        <v>1138</v>
      </c>
      <c r="FO464" s="52">
        <v>1155</v>
      </c>
      <c r="FP464" s="52">
        <v>1043</v>
      </c>
      <c r="FQ464" s="52">
        <v>1195</v>
      </c>
      <c r="FR464" s="52">
        <v>1119</v>
      </c>
      <c r="FS464" s="52">
        <v>1113</v>
      </c>
      <c r="FT464" s="52">
        <v>1202</v>
      </c>
      <c r="FU464" s="52">
        <v>1395</v>
      </c>
      <c r="FV464" s="52">
        <v>973</v>
      </c>
      <c r="FW464" s="52">
        <v>923</v>
      </c>
      <c r="FX464" s="52">
        <v>917</v>
      </c>
      <c r="FY464" s="52">
        <v>870</v>
      </c>
      <c r="FZ464" s="52">
        <v>769</v>
      </c>
      <c r="GA464" s="52">
        <v>687</v>
      </c>
      <c r="GB464" s="52">
        <v>686</v>
      </c>
      <c r="GC464" s="52">
        <v>605</v>
      </c>
      <c r="GD464" s="52">
        <v>703</v>
      </c>
      <c r="GE464" s="52">
        <v>554</v>
      </c>
      <c r="GF464" s="52">
        <v>507</v>
      </c>
      <c r="GG464" s="52">
        <v>469</v>
      </c>
      <c r="GH464" s="52">
        <v>377</v>
      </c>
      <c r="GI464" s="52">
        <v>340</v>
      </c>
      <c r="GJ464" s="52">
        <v>308</v>
      </c>
      <c r="GK464" s="52">
        <v>254</v>
      </c>
      <c r="GL464" s="53">
        <v>988</v>
      </c>
    </row>
    <row r="465" spans="1:194" s="1" customFormat="1" hidden="1" x14ac:dyDescent="0.25">
      <c r="A465" s="31" t="s">
        <v>247</v>
      </c>
      <c r="B465" s="1" t="s">
        <v>696</v>
      </c>
      <c r="C465" s="30" t="str">
        <f t="shared" si="134"/>
        <v>LA England - Tamworth</v>
      </c>
      <c r="D465" s="51">
        <f t="shared" si="125"/>
        <v>29058</v>
      </c>
      <c r="E465" s="51">
        <f t="shared" si="126"/>
        <v>31143</v>
      </c>
      <c r="F465" s="52">
        <f t="shared" si="127"/>
        <v>76864</v>
      </c>
      <c r="G465" s="52">
        <f t="shared" si="128"/>
        <v>37691</v>
      </c>
      <c r="H465" s="53">
        <f t="shared" si="129"/>
        <v>39173</v>
      </c>
      <c r="I465" s="53">
        <f t="shared" si="130"/>
        <v>29058</v>
      </c>
      <c r="J465" s="53">
        <f t="shared" si="131"/>
        <v>31143</v>
      </c>
      <c r="K465" s="50">
        <f t="shared" si="132"/>
        <v>8633</v>
      </c>
      <c r="L465" s="51">
        <f t="shared" si="133"/>
        <v>8030</v>
      </c>
      <c r="M465" s="52">
        <v>445</v>
      </c>
      <c r="N465" s="52">
        <v>403</v>
      </c>
      <c r="O465" s="52">
        <v>460</v>
      </c>
      <c r="P465" s="52">
        <v>478</v>
      </c>
      <c r="Q465" s="52">
        <v>490</v>
      </c>
      <c r="R465" s="52">
        <v>463</v>
      </c>
      <c r="S465" s="52">
        <v>481</v>
      </c>
      <c r="T465" s="52">
        <v>516</v>
      </c>
      <c r="U465" s="52">
        <v>484</v>
      </c>
      <c r="V465" s="52">
        <v>483</v>
      </c>
      <c r="W465" s="52">
        <v>541</v>
      </c>
      <c r="X465" s="52">
        <v>531</v>
      </c>
      <c r="Y465" s="52">
        <v>535</v>
      </c>
      <c r="Z465" s="52">
        <v>446</v>
      </c>
      <c r="AA465" s="52">
        <v>475</v>
      </c>
      <c r="AB465" s="52">
        <v>465</v>
      </c>
      <c r="AC465" s="52">
        <v>505</v>
      </c>
      <c r="AD465" s="52">
        <v>432</v>
      </c>
      <c r="AE465" s="52">
        <v>414</v>
      </c>
      <c r="AF465" s="52">
        <v>402</v>
      </c>
      <c r="AG465" s="52">
        <v>381</v>
      </c>
      <c r="AH465" s="52">
        <v>385</v>
      </c>
      <c r="AI465" s="52">
        <v>441</v>
      </c>
      <c r="AJ465" s="52">
        <v>471</v>
      </c>
      <c r="AK465" s="52">
        <v>435</v>
      </c>
      <c r="AL465" s="52">
        <v>443</v>
      </c>
      <c r="AM465" s="52">
        <v>445</v>
      </c>
      <c r="AN465" s="52">
        <v>396</v>
      </c>
      <c r="AO465" s="52">
        <v>443</v>
      </c>
      <c r="AP465" s="52">
        <v>499</v>
      </c>
      <c r="AQ465" s="52">
        <v>503</v>
      </c>
      <c r="AR465" s="52">
        <v>458</v>
      </c>
      <c r="AS465" s="52">
        <v>559</v>
      </c>
      <c r="AT465" s="52">
        <v>454</v>
      </c>
      <c r="AU465" s="52">
        <v>415</v>
      </c>
      <c r="AV465" s="52">
        <v>523</v>
      </c>
      <c r="AW465" s="52">
        <v>483</v>
      </c>
      <c r="AX465" s="52">
        <v>492</v>
      </c>
      <c r="AY465" s="52">
        <v>471</v>
      </c>
      <c r="AZ465" s="52">
        <v>515</v>
      </c>
      <c r="BA465" s="52">
        <v>497</v>
      </c>
      <c r="BB465" s="52">
        <v>516</v>
      </c>
      <c r="BC465" s="52">
        <v>414</v>
      </c>
      <c r="BD465" s="52">
        <v>415</v>
      </c>
      <c r="BE465" s="52">
        <v>464</v>
      </c>
      <c r="BF465" s="52">
        <v>418</v>
      </c>
      <c r="BG465" s="52">
        <v>452</v>
      </c>
      <c r="BH465" s="52">
        <v>509</v>
      </c>
      <c r="BI465" s="52">
        <v>545</v>
      </c>
      <c r="BJ465" s="52">
        <v>544</v>
      </c>
      <c r="BK465" s="52">
        <v>603</v>
      </c>
      <c r="BL465" s="52">
        <v>597</v>
      </c>
      <c r="BM465" s="52">
        <v>562</v>
      </c>
      <c r="BN465" s="52">
        <v>525</v>
      </c>
      <c r="BO465" s="52">
        <v>564</v>
      </c>
      <c r="BP465" s="52">
        <v>527</v>
      </c>
      <c r="BQ465" s="52">
        <v>490</v>
      </c>
      <c r="BR465" s="52">
        <v>493</v>
      </c>
      <c r="BS465" s="52">
        <v>459</v>
      </c>
      <c r="BT465" s="52">
        <v>447</v>
      </c>
      <c r="BU465" s="52">
        <v>480</v>
      </c>
      <c r="BV465" s="52">
        <v>405</v>
      </c>
      <c r="BW465" s="52">
        <v>411</v>
      </c>
      <c r="BX465" s="52">
        <v>434</v>
      </c>
      <c r="BY465" s="52">
        <v>424</v>
      </c>
      <c r="BZ465" s="52">
        <v>433</v>
      </c>
      <c r="CA465" s="52">
        <v>433</v>
      </c>
      <c r="CB465" s="52">
        <v>407</v>
      </c>
      <c r="CC465" s="52">
        <v>373</v>
      </c>
      <c r="CD465" s="52">
        <v>395</v>
      </c>
      <c r="CE465" s="52">
        <v>390</v>
      </c>
      <c r="CF465" s="52">
        <v>413</v>
      </c>
      <c r="CG465" s="52">
        <v>446</v>
      </c>
      <c r="CH465" s="52">
        <v>446</v>
      </c>
      <c r="CI465" s="52">
        <v>351</v>
      </c>
      <c r="CJ465" s="52">
        <v>337</v>
      </c>
      <c r="CK465" s="52">
        <v>345</v>
      </c>
      <c r="CL465" s="52">
        <v>302</v>
      </c>
      <c r="CM465" s="52">
        <v>235</v>
      </c>
      <c r="CN465" s="52">
        <v>194</v>
      </c>
      <c r="CO465" s="52">
        <v>183</v>
      </c>
      <c r="CP465" s="52">
        <v>203</v>
      </c>
      <c r="CQ465" s="52">
        <v>163</v>
      </c>
      <c r="CR465" s="52">
        <v>158</v>
      </c>
      <c r="CS465" s="52">
        <v>132</v>
      </c>
      <c r="CT465" s="52">
        <v>88</v>
      </c>
      <c r="CU465" s="52">
        <v>90</v>
      </c>
      <c r="CV465" s="52">
        <v>84</v>
      </c>
      <c r="CW465" s="52">
        <v>44</v>
      </c>
      <c r="CX465" s="52">
        <v>46</v>
      </c>
      <c r="CY465" s="52">
        <v>144</v>
      </c>
      <c r="CZ465" s="52">
        <v>418</v>
      </c>
      <c r="DA465" s="52">
        <v>410</v>
      </c>
      <c r="DB465" s="52">
        <v>440</v>
      </c>
      <c r="DC465" s="52">
        <v>421</v>
      </c>
      <c r="DD465" s="52">
        <v>466</v>
      </c>
      <c r="DE465" s="52">
        <v>426</v>
      </c>
      <c r="DF465" s="52">
        <v>431</v>
      </c>
      <c r="DG465" s="52">
        <v>452</v>
      </c>
      <c r="DH465" s="52">
        <v>489</v>
      </c>
      <c r="DI465" s="52">
        <v>475</v>
      </c>
      <c r="DJ465" s="52">
        <v>473</v>
      </c>
      <c r="DK465" s="52">
        <v>509</v>
      </c>
      <c r="DL465" s="52">
        <v>482</v>
      </c>
      <c r="DM465" s="52">
        <v>473</v>
      </c>
      <c r="DN465" s="52">
        <v>419</v>
      </c>
      <c r="DO465" s="52">
        <v>378</v>
      </c>
      <c r="DP465" s="52">
        <v>459</v>
      </c>
      <c r="DQ465" s="52">
        <v>409</v>
      </c>
      <c r="DR465" s="52">
        <v>371</v>
      </c>
      <c r="DS465" s="52">
        <v>361</v>
      </c>
      <c r="DT465" s="52">
        <v>311</v>
      </c>
      <c r="DU465" s="52">
        <v>320</v>
      </c>
      <c r="DV465" s="52">
        <v>424</v>
      </c>
      <c r="DW465" s="52">
        <v>467</v>
      </c>
      <c r="DX465" s="52">
        <v>426</v>
      </c>
      <c r="DY465" s="52">
        <v>455</v>
      </c>
      <c r="DZ465" s="52">
        <v>471</v>
      </c>
      <c r="EA465" s="52">
        <v>464</v>
      </c>
      <c r="EB465" s="52">
        <v>530</v>
      </c>
      <c r="EC465" s="52">
        <v>516</v>
      </c>
      <c r="ED465" s="52">
        <v>504</v>
      </c>
      <c r="EE465" s="52">
        <v>519</v>
      </c>
      <c r="EF465" s="52">
        <v>552</v>
      </c>
      <c r="EG465" s="52">
        <v>552</v>
      </c>
      <c r="EH465" s="52">
        <v>592</v>
      </c>
      <c r="EI465" s="52">
        <v>505</v>
      </c>
      <c r="EJ465" s="52">
        <v>531</v>
      </c>
      <c r="EK465" s="52">
        <v>481</v>
      </c>
      <c r="EL465" s="52">
        <v>522</v>
      </c>
      <c r="EM465" s="52">
        <v>501</v>
      </c>
      <c r="EN465" s="52">
        <v>536</v>
      </c>
      <c r="EO465" s="52">
        <v>470</v>
      </c>
      <c r="EP465" s="52">
        <v>431</v>
      </c>
      <c r="EQ465" s="52">
        <v>407</v>
      </c>
      <c r="ER465" s="52">
        <v>474</v>
      </c>
      <c r="ES465" s="52">
        <v>456</v>
      </c>
      <c r="ET465" s="52">
        <v>494</v>
      </c>
      <c r="EU465" s="52">
        <v>583</v>
      </c>
      <c r="EV465" s="52">
        <v>547</v>
      </c>
      <c r="EW465" s="52">
        <v>591</v>
      </c>
      <c r="EX465" s="52">
        <v>540</v>
      </c>
      <c r="EY465" s="52">
        <v>591</v>
      </c>
      <c r="EZ465" s="52">
        <v>502</v>
      </c>
      <c r="FA465" s="52">
        <v>542</v>
      </c>
      <c r="FB465" s="52">
        <v>572</v>
      </c>
      <c r="FC465" s="52">
        <v>558</v>
      </c>
      <c r="FD465" s="52">
        <v>527</v>
      </c>
      <c r="FE465" s="52">
        <v>535</v>
      </c>
      <c r="FF465" s="52">
        <v>480</v>
      </c>
      <c r="FG465" s="52">
        <v>513</v>
      </c>
      <c r="FH465" s="52">
        <v>518</v>
      </c>
      <c r="FI465" s="52">
        <v>476</v>
      </c>
      <c r="FJ465" s="52">
        <v>489</v>
      </c>
      <c r="FK465" s="52">
        <v>455</v>
      </c>
      <c r="FL465" s="52">
        <v>473</v>
      </c>
      <c r="FM465" s="52">
        <v>433</v>
      </c>
      <c r="FN465" s="52">
        <v>469</v>
      </c>
      <c r="FO465" s="52">
        <v>449</v>
      </c>
      <c r="FP465" s="52">
        <v>420</v>
      </c>
      <c r="FQ465" s="52">
        <v>438</v>
      </c>
      <c r="FR465" s="52">
        <v>443</v>
      </c>
      <c r="FS465" s="52">
        <v>438</v>
      </c>
      <c r="FT465" s="52">
        <v>444</v>
      </c>
      <c r="FU465" s="52">
        <v>455</v>
      </c>
      <c r="FV465" s="52">
        <v>375</v>
      </c>
      <c r="FW465" s="52">
        <v>337</v>
      </c>
      <c r="FX465" s="52">
        <v>373</v>
      </c>
      <c r="FY465" s="52">
        <v>326</v>
      </c>
      <c r="FZ465" s="52">
        <v>274</v>
      </c>
      <c r="GA465" s="52">
        <v>239</v>
      </c>
      <c r="GB465" s="52">
        <v>266</v>
      </c>
      <c r="GC465" s="52">
        <v>239</v>
      </c>
      <c r="GD465" s="52">
        <v>199</v>
      </c>
      <c r="GE465" s="52">
        <v>192</v>
      </c>
      <c r="GF465" s="52">
        <v>188</v>
      </c>
      <c r="GG465" s="52">
        <v>157</v>
      </c>
      <c r="GH465" s="52">
        <v>126</v>
      </c>
      <c r="GI465" s="52">
        <v>145</v>
      </c>
      <c r="GJ465" s="52">
        <v>123</v>
      </c>
      <c r="GK465" s="52">
        <v>96</v>
      </c>
      <c r="GL465" s="53">
        <v>364</v>
      </c>
    </row>
    <row r="466" spans="1:194" s="1" customFormat="1" hidden="1" x14ac:dyDescent="0.25">
      <c r="A466" s="31" t="s">
        <v>247</v>
      </c>
      <c r="B466" s="1" t="s">
        <v>697</v>
      </c>
      <c r="C466" s="30" t="str">
        <f t="shared" si="134"/>
        <v>LA England - Tandridge</v>
      </c>
      <c r="D466" s="51">
        <f t="shared" si="125"/>
        <v>33252</v>
      </c>
      <c r="E466" s="51">
        <f t="shared" si="126"/>
        <v>36059</v>
      </c>
      <c r="F466" s="52">
        <f t="shared" si="127"/>
        <v>88542</v>
      </c>
      <c r="G466" s="52">
        <f t="shared" si="128"/>
        <v>43086</v>
      </c>
      <c r="H466" s="53">
        <f t="shared" si="129"/>
        <v>45456</v>
      </c>
      <c r="I466" s="53">
        <f t="shared" si="130"/>
        <v>33252</v>
      </c>
      <c r="J466" s="53">
        <f t="shared" si="131"/>
        <v>36059</v>
      </c>
      <c r="K466" s="50">
        <f t="shared" si="132"/>
        <v>9834</v>
      </c>
      <c r="L466" s="51">
        <f t="shared" si="133"/>
        <v>9397</v>
      </c>
      <c r="M466" s="52">
        <v>464</v>
      </c>
      <c r="N466" s="52">
        <v>526</v>
      </c>
      <c r="O466" s="52">
        <v>518</v>
      </c>
      <c r="P466" s="52">
        <v>532</v>
      </c>
      <c r="Q466" s="52">
        <v>603</v>
      </c>
      <c r="R466" s="52">
        <v>525</v>
      </c>
      <c r="S466" s="52">
        <v>540</v>
      </c>
      <c r="T466" s="52">
        <v>563</v>
      </c>
      <c r="U466" s="52">
        <v>561</v>
      </c>
      <c r="V466" s="52">
        <v>599</v>
      </c>
      <c r="W466" s="52">
        <v>557</v>
      </c>
      <c r="X466" s="52">
        <v>587</v>
      </c>
      <c r="Y466" s="52">
        <v>541</v>
      </c>
      <c r="Z466" s="52">
        <v>582</v>
      </c>
      <c r="AA466" s="52">
        <v>523</v>
      </c>
      <c r="AB466" s="52">
        <v>560</v>
      </c>
      <c r="AC466" s="52">
        <v>515</v>
      </c>
      <c r="AD466" s="52">
        <v>538</v>
      </c>
      <c r="AE466" s="52">
        <v>480</v>
      </c>
      <c r="AF466" s="52">
        <v>361</v>
      </c>
      <c r="AG466" s="52">
        <v>317</v>
      </c>
      <c r="AH466" s="52">
        <v>378</v>
      </c>
      <c r="AI466" s="52">
        <v>388</v>
      </c>
      <c r="AJ466" s="52">
        <v>447</v>
      </c>
      <c r="AK466" s="52">
        <v>474</v>
      </c>
      <c r="AL466" s="52">
        <v>444</v>
      </c>
      <c r="AM466" s="52">
        <v>405</v>
      </c>
      <c r="AN466" s="52">
        <v>363</v>
      </c>
      <c r="AO466" s="52">
        <v>424</v>
      </c>
      <c r="AP466" s="52">
        <v>408</v>
      </c>
      <c r="AQ466" s="52">
        <v>496</v>
      </c>
      <c r="AR466" s="52">
        <v>461</v>
      </c>
      <c r="AS466" s="52">
        <v>490</v>
      </c>
      <c r="AT466" s="52">
        <v>471</v>
      </c>
      <c r="AU466" s="52">
        <v>410</v>
      </c>
      <c r="AV466" s="52">
        <v>497</v>
      </c>
      <c r="AW466" s="52">
        <v>492</v>
      </c>
      <c r="AX466" s="52">
        <v>484</v>
      </c>
      <c r="AY466" s="52">
        <v>520</v>
      </c>
      <c r="AZ466" s="52">
        <v>506</v>
      </c>
      <c r="BA466" s="52">
        <v>600</v>
      </c>
      <c r="BB466" s="52">
        <v>609</v>
      </c>
      <c r="BC466" s="52">
        <v>561</v>
      </c>
      <c r="BD466" s="52">
        <v>539</v>
      </c>
      <c r="BE466" s="52">
        <v>539</v>
      </c>
      <c r="BF466" s="52">
        <v>561</v>
      </c>
      <c r="BG466" s="52">
        <v>560</v>
      </c>
      <c r="BH466" s="52">
        <v>614</v>
      </c>
      <c r="BI466" s="52">
        <v>603</v>
      </c>
      <c r="BJ466" s="52">
        <v>635</v>
      </c>
      <c r="BK466" s="52">
        <v>608</v>
      </c>
      <c r="BL466" s="52">
        <v>627</v>
      </c>
      <c r="BM466" s="52">
        <v>674</v>
      </c>
      <c r="BN466" s="52">
        <v>682</v>
      </c>
      <c r="BO466" s="52">
        <v>760</v>
      </c>
      <c r="BP466" s="52">
        <v>642</v>
      </c>
      <c r="BQ466" s="52">
        <v>693</v>
      </c>
      <c r="BR466" s="52">
        <v>680</v>
      </c>
      <c r="BS466" s="52">
        <v>668</v>
      </c>
      <c r="BT466" s="52">
        <v>627</v>
      </c>
      <c r="BU466" s="52">
        <v>572</v>
      </c>
      <c r="BV466" s="52">
        <v>500</v>
      </c>
      <c r="BW466" s="52">
        <v>502</v>
      </c>
      <c r="BX466" s="52">
        <v>519</v>
      </c>
      <c r="BY466" s="52">
        <v>511</v>
      </c>
      <c r="BZ466" s="52">
        <v>480</v>
      </c>
      <c r="CA466" s="52">
        <v>445</v>
      </c>
      <c r="CB466" s="52">
        <v>465</v>
      </c>
      <c r="CC466" s="52">
        <v>427</v>
      </c>
      <c r="CD466" s="52">
        <v>389</v>
      </c>
      <c r="CE466" s="52">
        <v>436</v>
      </c>
      <c r="CF466" s="52">
        <v>453</v>
      </c>
      <c r="CG466" s="52">
        <v>535</v>
      </c>
      <c r="CH466" s="52">
        <v>511</v>
      </c>
      <c r="CI466" s="52">
        <v>405</v>
      </c>
      <c r="CJ466" s="52">
        <v>376</v>
      </c>
      <c r="CK466" s="52">
        <v>363</v>
      </c>
      <c r="CL466" s="52">
        <v>328</v>
      </c>
      <c r="CM466" s="52">
        <v>279</v>
      </c>
      <c r="CN466" s="52">
        <v>232</v>
      </c>
      <c r="CO466" s="52">
        <v>264</v>
      </c>
      <c r="CP466" s="52">
        <v>259</v>
      </c>
      <c r="CQ466" s="52">
        <v>250</v>
      </c>
      <c r="CR466" s="52">
        <v>211</v>
      </c>
      <c r="CS466" s="52">
        <v>214</v>
      </c>
      <c r="CT466" s="52">
        <v>139</v>
      </c>
      <c r="CU466" s="52">
        <v>172</v>
      </c>
      <c r="CV466" s="52">
        <v>117</v>
      </c>
      <c r="CW466" s="52">
        <v>115</v>
      </c>
      <c r="CX466" s="52">
        <v>120</v>
      </c>
      <c r="CY466" s="52">
        <v>465</v>
      </c>
      <c r="CZ466" s="52">
        <v>453</v>
      </c>
      <c r="DA466" s="52">
        <v>471</v>
      </c>
      <c r="DB466" s="52">
        <v>485</v>
      </c>
      <c r="DC466" s="52">
        <v>518</v>
      </c>
      <c r="DD466" s="52">
        <v>484</v>
      </c>
      <c r="DE466" s="52">
        <v>523</v>
      </c>
      <c r="DF466" s="52">
        <v>522</v>
      </c>
      <c r="DG466" s="52">
        <v>551</v>
      </c>
      <c r="DH466" s="52">
        <v>553</v>
      </c>
      <c r="DI466" s="52">
        <v>556</v>
      </c>
      <c r="DJ466" s="52">
        <v>526</v>
      </c>
      <c r="DK466" s="52">
        <v>509</v>
      </c>
      <c r="DL466" s="52">
        <v>633</v>
      </c>
      <c r="DM466" s="52">
        <v>535</v>
      </c>
      <c r="DN466" s="52">
        <v>570</v>
      </c>
      <c r="DO466" s="52">
        <v>486</v>
      </c>
      <c r="DP466" s="52">
        <v>522</v>
      </c>
      <c r="DQ466" s="52">
        <v>500</v>
      </c>
      <c r="DR466" s="52">
        <v>444</v>
      </c>
      <c r="DS466" s="52">
        <v>301</v>
      </c>
      <c r="DT466" s="52">
        <v>287</v>
      </c>
      <c r="DU466" s="52">
        <v>392</v>
      </c>
      <c r="DV466" s="52">
        <v>399</v>
      </c>
      <c r="DW466" s="52">
        <v>431</v>
      </c>
      <c r="DX466" s="52">
        <v>443</v>
      </c>
      <c r="DY466" s="52">
        <v>427</v>
      </c>
      <c r="DZ466" s="52">
        <v>394</v>
      </c>
      <c r="EA466" s="52">
        <v>420</v>
      </c>
      <c r="EB466" s="52">
        <v>449</v>
      </c>
      <c r="EC466" s="52">
        <v>427</v>
      </c>
      <c r="ED466" s="52">
        <v>473</v>
      </c>
      <c r="EE466" s="52">
        <v>466</v>
      </c>
      <c r="EF466" s="52">
        <v>613</v>
      </c>
      <c r="EG466" s="52">
        <v>490</v>
      </c>
      <c r="EH466" s="52">
        <v>569</v>
      </c>
      <c r="EI466" s="52">
        <v>532</v>
      </c>
      <c r="EJ466" s="52">
        <v>559</v>
      </c>
      <c r="EK466" s="52">
        <v>618</v>
      </c>
      <c r="EL466" s="52">
        <v>520</v>
      </c>
      <c r="EM466" s="52">
        <v>662</v>
      </c>
      <c r="EN466" s="52">
        <v>709</v>
      </c>
      <c r="EO466" s="52">
        <v>622</v>
      </c>
      <c r="EP466" s="52">
        <v>559</v>
      </c>
      <c r="EQ466" s="52">
        <v>561</v>
      </c>
      <c r="ER466" s="52">
        <v>551</v>
      </c>
      <c r="ES466" s="52">
        <v>615</v>
      </c>
      <c r="ET466" s="52">
        <v>579</v>
      </c>
      <c r="EU466" s="52">
        <v>666</v>
      </c>
      <c r="EV466" s="52">
        <v>635</v>
      </c>
      <c r="EW466" s="52">
        <v>693</v>
      </c>
      <c r="EX466" s="52">
        <v>632</v>
      </c>
      <c r="EY466" s="52">
        <v>678</v>
      </c>
      <c r="EZ466" s="52">
        <v>727</v>
      </c>
      <c r="FA466" s="52">
        <v>780</v>
      </c>
      <c r="FB466" s="52">
        <v>691</v>
      </c>
      <c r="FC466" s="52">
        <v>623</v>
      </c>
      <c r="FD466" s="52">
        <v>731</v>
      </c>
      <c r="FE466" s="52">
        <v>615</v>
      </c>
      <c r="FF466" s="52">
        <v>672</v>
      </c>
      <c r="FG466" s="52">
        <v>648</v>
      </c>
      <c r="FH466" s="52">
        <v>550</v>
      </c>
      <c r="FI466" s="52">
        <v>584</v>
      </c>
      <c r="FJ466" s="52">
        <v>533</v>
      </c>
      <c r="FK466" s="52">
        <v>524</v>
      </c>
      <c r="FL466" s="52">
        <v>508</v>
      </c>
      <c r="FM466" s="52">
        <v>467</v>
      </c>
      <c r="FN466" s="52">
        <v>500</v>
      </c>
      <c r="FO466" s="52">
        <v>485</v>
      </c>
      <c r="FP466" s="52">
        <v>446</v>
      </c>
      <c r="FQ466" s="52">
        <v>466</v>
      </c>
      <c r="FR466" s="52">
        <v>468</v>
      </c>
      <c r="FS466" s="52">
        <v>503</v>
      </c>
      <c r="FT466" s="52">
        <v>553</v>
      </c>
      <c r="FU466" s="52">
        <v>586</v>
      </c>
      <c r="FV466" s="52">
        <v>486</v>
      </c>
      <c r="FW466" s="52">
        <v>426</v>
      </c>
      <c r="FX466" s="52">
        <v>480</v>
      </c>
      <c r="FY466" s="52">
        <v>404</v>
      </c>
      <c r="FZ466" s="52">
        <v>362</v>
      </c>
      <c r="GA466" s="52">
        <v>298</v>
      </c>
      <c r="GB466" s="52">
        <v>340</v>
      </c>
      <c r="GC466" s="52">
        <v>288</v>
      </c>
      <c r="GD466" s="52">
        <v>264</v>
      </c>
      <c r="GE466" s="52">
        <v>259</v>
      </c>
      <c r="GF466" s="52">
        <v>235</v>
      </c>
      <c r="GG466" s="52">
        <v>228</v>
      </c>
      <c r="GH466" s="52">
        <v>241</v>
      </c>
      <c r="GI466" s="52">
        <v>210</v>
      </c>
      <c r="GJ466" s="52">
        <v>171</v>
      </c>
      <c r="GK466" s="52">
        <v>133</v>
      </c>
      <c r="GL466" s="53">
        <v>758</v>
      </c>
    </row>
    <row r="467" spans="1:194" s="1" customFormat="1" hidden="1" x14ac:dyDescent="0.25">
      <c r="A467" s="31" t="s">
        <v>247</v>
      </c>
      <c r="B467" s="1" t="s">
        <v>698</v>
      </c>
      <c r="C467" s="30" t="str">
        <f t="shared" si="134"/>
        <v>LA England - Teignbridge</v>
      </c>
      <c r="D467" s="51">
        <f t="shared" si="125"/>
        <v>52517</v>
      </c>
      <c r="E467" s="51">
        <f t="shared" si="126"/>
        <v>57891</v>
      </c>
      <c r="F467" s="52">
        <f t="shared" si="127"/>
        <v>135039</v>
      </c>
      <c r="G467" s="52">
        <f t="shared" si="128"/>
        <v>65233</v>
      </c>
      <c r="H467" s="53">
        <f t="shared" si="129"/>
        <v>69806</v>
      </c>
      <c r="I467" s="53">
        <f t="shared" si="130"/>
        <v>52517</v>
      </c>
      <c r="J467" s="53">
        <f t="shared" si="131"/>
        <v>57891</v>
      </c>
      <c r="K467" s="50">
        <f t="shared" si="132"/>
        <v>12716</v>
      </c>
      <c r="L467" s="51">
        <f t="shared" si="133"/>
        <v>11915</v>
      </c>
      <c r="M467" s="52">
        <v>573</v>
      </c>
      <c r="N467" s="52">
        <v>605</v>
      </c>
      <c r="O467" s="52">
        <v>635</v>
      </c>
      <c r="P467" s="52">
        <v>662</v>
      </c>
      <c r="Q467" s="52">
        <v>664</v>
      </c>
      <c r="R467" s="52">
        <v>696</v>
      </c>
      <c r="S467" s="52">
        <v>718</v>
      </c>
      <c r="T467" s="52">
        <v>765</v>
      </c>
      <c r="U467" s="52">
        <v>797</v>
      </c>
      <c r="V467" s="52">
        <v>749</v>
      </c>
      <c r="W467" s="52">
        <v>789</v>
      </c>
      <c r="X467" s="52">
        <v>713</v>
      </c>
      <c r="Y467" s="52">
        <v>772</v>
      </c>
      <c r="Z467" s="52">
        <v>760</v>
      </c>
      <c r="AA467" s="52">
        <v>747</v>
      </c>
      <c r="AB467" s="52">
        <v>707</v>
      </c>
      <c r="AC467" s="52">
        <v>667</v>
      </c>
      <c r="AD467" s="52">
        <v>697</v>
      </c>
      <c r="AE467" s="52">
        <v>630</v>
      </c>
      <c r="AF467" s="52">
        <v>594</v>
      </c>
      <c r="AG467" s="52">
        <v>500</v>
      </c>
      <c r="AH467" s="52">
        <v>546</v>
      </c>
      <c r="AI467" s="52">
        <v>577</v>
      </c>
      <c r="AJ467" s="52">
        <v>625</v>
      </c>
      <c r="AK467" s="52">
        <v>657</v>
      </c>
      <c r="AL467" s="52">
        <v>563</v>
      </c>
      <c r="AM467" s="52">
        <v>658</v>
      </c>
      <c r="AN467" s="52">
        <v>626</v>
      </c>
      <c r="AO467" s="52">
        <v>640</v>
      </c>
      <c r="AP467" s="52">
        <v>612</v>
      </c>
      <c r="AQ467" s="52">
        <v>582</v>
      </c>
      <c r="AR467" s="52">
        <v>671</v>
      </c>
      <c r="AS467" s="52">
        <v>765</v>
      </c>
      <c r="AT467" s="52">
        <v>729</v>
      </c>
      <c r="AU467" s="52">
        <v>683</v>
      </c>
      <c r="AV467" s="52">
        <v>668</v>
      </c>
      <c r="AW467" s="52">
        <v>651</v>
      </c>
      <c r="AX467" s="52">
        <v>684</v>
      </c>
      <c r="AY467" s="52">
        <v>661</v>
      </c>
      <c r="AZ467" s="52">
        <v>684</v>
      </c>
      <c r="BA467" s="52">
        <v>772</v>
      </c>
      <c r="BB467" s="52">
        <v>732</v>
      </c>
      <c r="BC467" s="52">
        <v>676</v>
      </c>
      <c r="BD467" s="52">
        <v>645</v>
      </c>
      <c r="BE467" s="52">
        <v>664</v>
      </c>
      <c r="BF467" s="52">
        <v>699</v>
      </c>
      <c r="BG467" s="52">
        <v>739</v>
      </c>
      <c r="BH467" s="52">
        <v>777</v>
      </c>
      <c r="BI467" s="52">
        <v>775</v>
      </c>
      <c r="BJ467" s="52">
        <v>907</v>
      </c>
      <c r="BK467" s="52">
        <v>905</v>
      </c>
      <c r="BL467" s="52">
        <v>932</v>
      </c>
      <c r="BM467" s="52">
        <v>955</v>
      </c>
      <c r="BN467" s="52">
        <v>986</v>
      </c>
      <c r="BO467" s="52">
        <v>1016</v>
      </c>
      <c r="BP467" s="52">
        <v>1068</v>
      </c>
      <c r="BQ467" s="52">
        <v>1106</v>
      </c>
      <c r="BR467" s="52">
        <v>988</v>
      </c>
      <c r="BS467" s="52">
        <v>1081</v>
      </c>
      <c r="BT467" s="52">
        <v>969</v>
      </c>
      <c r="BU467" s="52">
        <v>993</v>
      </c>
      <c r="BV467" s="52">
        <v>931</v>
      </c>
      <c r="BW467" s="52">
        <v>944</v>
      </c>
      <c r="BX467" s="52">
        <v>916</v>
      </c>
      <c r="BY467" s="52">
        <v>872</v>
      </c>
      <c r="BZ467" s="52">
        <v>907</v>
      </c>
      <c r="CA467" s="52">
        <v>972</v>
      </c>
      <c r="CB467" s="52">
        <v>943</v>
      </c>
      <c r="CC467" s="52">
        <v>824</v>
      </c>
      <c r="CD467" s="52">
        <v>876</v>
      </c>
      <c r="CE467" s="52">
        <v>930</v>
      </c>
      <c r="CF467" s="52">
        <v>917</v>
      </c>
      <c r="CG467" s="52">
        <v>982</v>
      </c>
      <c r="CH467" s="52">
        <v>1139</v>
      </c>
      <c r="CI467" s="52">
        <v>822</v>
      </c>
      <c r="CJ467" s="52">
        <v>823</v>
      </c>
      <c r="CK467" s="52">
        <v>766</v>
      </c>
      <c r="CL467" s="52">
        <v>689</v>
      </c>
      <c r="CM467" s="52">
        <v>607</v>
      </c>
      <c r="CN467" s="52">
        <v>462</v>
      </c>
      <c r="CO467" s="52">
        <v>482</v>
      </c>
      <c r="CP467" s="52">
        <v>439</v>
      </c>
      <c r="CQ467" s="52">
        <v>410</v>
      </c>
      <c r="CR467" s="52">
        <v>379</v>
      </c>
      <c r="CS467" s="52">
        <v>322</v>
      </c>
      <c r="CT467" s="52">
        <v>289</v>
      </c>
      <c r="CU467" s="52">
        <v>275</v>
      </c>
      <c r="CV467" s="52">
        <v>211</v>
      </c>
      <c r="CW467" s="52">
        <v>236</v>
      </c>
      <c r="CX467" s="52">
        <v>208</v>
      </c>
      <c r="CY467" s="52">
        <v>553</v>
      </c>
      <c r="CZ467" s="52">
        <v>536</v>
      </c>
      <c r="DA467" s="52">
        <v>579</v>
      </c>
      <c r="DB467" s="52">
        <v>618</v>
      </c>
      <c r="DC467" s="52">
        <v>597</v>
      </c>
      <c r="DD467" s="52">
        <v>662</v>
      </c>
      <c r="DE467" s="52">
        <v>659</v>
      </c>
      <c r="DF467" s="52">
        <v>667</v>
      </c>
      <c r="DG467" s="52">
        <v>719</v>
      </c>
      <c r="DH467" s="52">
        <v>770</v>
      </c>
      <c r="DI467" s="52">
        <v>725</v>
      </c>
      <c r="DJ467" s="52">
        <v>714</v>
      </c>
      <c r="DK467" s="52">
        <v>671</v>
      </c>
      <c r="DL467" s="52">
        <v>704</v>
      </c>
      <c r="DM467" s="52">
        <v>671</v>
      </c>
      <c r="DN467" s="52">
        <v>677</v>
      </c>
      <c r="DO467" s="52">
        <v>660</v>
      </c>
      <c r="DP467" s="52">
        <v>648</v>
      </c>
      <c r="DQ467" s="52">
        <v>638</v>
      </c>
      <c r="DR467" s="52">
        <v>614</v>
      </c>
      <c r="DS467" s="52">
        <v>500</v>
      </c>
      <c r="DT467" s="52">
        <v>402</v>
      </c>
      <c r="DU467" s="52">
        <v>435</v>
      </c>
      <c r="DV467" s="52">
        <v>508</v>
      </c>
      <c r="DW467" s="52">
        <v>568</v>
      </c>
      <c r="DX467" s="52">
        <v>546</v>
      </c>
      <c r="DY467" s="52">
        <v>613</v>
      </c>
      <c r="DZ467" s="52">
        <v>612</v>
      </c>
      <c r="EA467" s="52">
        <v>616</v>
      </c>
      <c r="EB467" s="52">
        <v>727</v>
      </c>
      <c r="EC467" s="52">
        <v>699</v>
      </c>
      <c r="ED467" s="52">
        <v>705</v>
      </c>
      <c r="EE467" s="52">
        <v>784</v>
      </c>
      <c r="EF467" s="52">
        <v>773</v>
      </c>
      <c r="EG467" s="52">
        <v>747</v>
      </c>
      <c r="EH467" s="52">
        <v>699</v>
      </c>
      <c r="EI467" s="52">
        <v>709</v>
      </c>
      <c r="EJ467" s="52">
        <v>709</v>
      </c>
      <c r="EK467" s="52">
        <v>846</v>
      </c>
      <c r="EL467" s="52">
        <v>714</v>
      </c>
      <c r="EM467" s="52">
        <v>728</v>
      </c>
      <c r="EN467" s="52">
        <v>763</v>
      </c>
      <c r="EO467" s="52">
        <v>767</v>
      </c>
      <c r="EP467" s="52">
        <v>663</v>
      </c>
      <c r="EQ467" s="52">
        <v>756</v>
      </c>
      <c r="ER467" s="52">
        <v>728</v>
      </c>
      <c r="ES467" s="52">
        <v>764</v>
      </c>
      <c r="ET467" s="52">
        <v>752</v>
      </c>
      <c r="EU467" s="52">
        <v>877</v>
      </c>
      <c r="EV467" s="52">
        <v>963</v>
      </c>
      <c r="EW467" s="52">
        <v>927</v>
      </c>
      <c r="EX467" s="52">
        <v>916</v>
      </c>
      <c r="EY467" s="52">
        <v>1041</v>
      </c>
      <c r="EZ467" s="52">
        <v>1028</v>
      </c>
      <c r="FA467" s="52">
        <v>1070</v>
      </c>
      <c r="FB467" s="52">
        <v>1113</v>
      </c>
      <c r="FC467" s="52">
        <v>1092</v>
      </c>
      <c r="FD467" s="52">
        <v>1165</v>
      </c>
      <c r="FE467" s="52">
        <v>1139</v>
      </c>
      <c r="FF467" s="52">
        <v>1107</v>
      </c>
      <c r="FG467" s="52">
        <v>1120</v>
      </c>
      <c r="FH467" s="52">
        <v>1040</v>
      </c>
      <c r="FI467" s="52">
        <v>1028</v>
      </c>
      <c r="FJ467" s="52">
        <v>995</v>
      </c>
      <c r="FK467" s="52">
        <v>1044</v>
      </c>
      <c r="FL467" s="52">
        <v>979</v>
      </c>
      <c r="FM467" s="52">
        <v>964</v>
      </c>
      <c r="FN467" s="52">
        <v>1034</v>
      </c>
      <c r="FO467" s="52">
        <v>1051</v>
      </c>
      <c r="FP467" s="52">
        <v>966</v>
      </c>
      <c r="FQ467" s="52">
        <v>949</v>
      </c>
      <c r="FR467" s="52">
        <v>986</v>
      </c>
      <c r="FS467" s="52">
        <v>1013</v>
      </c>
      <c r="FT467" s="52">
        <v>1116</v>
      </c>
      <c r="FU467" s="52">
        <v>1191</v>
      </c>
      <c r="FV467" s="52">
        <v>923</v>
      </c>
      <c r="FW467" s="52">
        <v>824</v>
      </c>
      <c r="FX467" s="52">
        <v>812</v>
      </c>
      <c r="FY467" s="52">
        <v>802</v>
      </c>
      <c r="FZ467" s="52">
        <v>693</v>
      </c>
      <c r="GA467" s="52">
        <v>557</v>
      </c>
      <c r="GB467" s="52">
        <v>578</v>
      </c>
      <c r="GC467" s="52">
        <v>585</v>
      </c>
      <c r="GD467" s="52">
        <v>526</v>
      </c>
      <c r="GE467" s="52">
        <v>521</v>
      </c>
      <c r="GF467" s="52">
        <v>464</v>
      </c>
      <c r="GG467" s="52">
        <v>408</v>
      </c>
      <c r="GH467" s="52">
        <v>397</v>
      </c>
      <c r="GI467" s="52">
        <v>357</v>
      </c>
      <c r="GJ467" s="52">
        <v>317</v>
      </c>
      <c r="GK467" s="52">
        <v>304</v>
      </c>
      <c r="GL467" s="53">
        <v>1462</v>
      </c>
    </row>
    <row r="468" spans="1:194" s="1" customFormat="1" hidden="1" x14ac:dyDescent="0.25">
      <c r="A468" s="31" t="s">
        <v>247</v>
      </c>
      <c r="B468" s="1" t="s">
        <v>699</v>
      </c>
      <c r="C468" s="30" t="str">
        <f t="shared" si="134"/>
        <v>LA England - Telford and Wrekin</v>
      </c>
      <c r="D468" s="51">
        <f t="shared" si="125"/>
        <v>68803</v>
      </c>
      <c r="E468" s="51">
        <f t="shared" si="126"/>
        <v>70873</v>
      </c>
      <c r="F468" s="52">
        <f t="shared" si="127"/>
        <v>181322</v>
      </c>
      <c r="G468" s="52">
        <f t="shared" si="128"/>
        <v>89974</v>
      </c>
      <c r="H468" s="53">
        <f t="shared" si="129"/>
        <v>91348</v>
      </c>
      <c r="I468" s="53">
        <f t="shared" si="130"/>
        <v>68803</v>
      </c>
      <c r="J468" s="53">
        <f t="shared" si="131"/>
        <v>70873</v>
      </c>
      <c r="K468" s="50">
        <f t="shared" si="132"/>
        <v>21171</v>
      </c>
      <c r="L468" s="51">
        <f t="shared" si="133"/>
        <v>20475</v>
      </c>
      <c r="M468" s="52">
        <v>1054</v>
      </c>
      <c r="N468" s="52">
        <v>1043</v>
      </c>
      <c r="O468" s="52">
        <v>1130</v>
      </c>
      <c r="P468" s="52">
        <v>1156</v>
      </c>
      <c r="Q468" s="52">
        <v>1191</v>
      </c>
      <c r="R468" s="52">
        <v>1178</v>
      </c>
      <c r="S468" s="52">
        <v>1243</v>
      </c>
      <c r="T468" s="52">
        <v>1296</v>
      </c>
      <c r="U468" s="52">
        <v>1314</v>
      </c>
      <c r="V468" s="52">
        <v>1241</v>
      </c>
      <c r="W468" s="52">
        <v>1276</v>
      </c>
      <c r="X468" s="52">
        <v>1275</v>
      </c>
      <c r="Y468" s="52">
        <v>1264</v>
      </c>
      <c r="Z468" s="52">
        <v>1261</v>
      </c>
      <c r="AA468" s="52">
        <v>1154</v>
      </c>
      <c r="AB468" s="52">
        <v>1081</v>
      </c>
      <c r="AC468" s="52">
        <v>1061</v>
      </c>
      <c r="AD468" s="52">
        <v>953</v>
      </c>
      <c r="AE468" s="52">
        <v>994</v>
      </c>
      <c r="AF468" s="52">
        <v>1012</v>
      </c>
      <c r="AG468" s="52">
        <v>1103</v>
      </c>
      <c r="AH468" s="52">
        <v>1016</v>
      </c>
      <c r="AI468" s="52">
        <v>1059</v>
      </c>
      <c r="AJ468" s="52">
        <v>1210</v>
      </c>
      <c r="AK468" s="52">
        <v>1179</v>
      </c>
      <c r="AL468" s="52">
        <v>1131</v>
      </c>
      <c r="AM468" s="52">
        <v>1184</v>
      </c>
      <c r="AN468" s="52">
        <v>1141</v>
      </c>
      <c r="AO468" s="52">
        <v>1218</v>
      </c>
      <c r="AP468" s="52">
        <v>1215</v>
      </c>
      <c r="AQ468" s="52">
        <v>1156</v>
      </c>
      <c r="AR468" s="52">
        <v>1206</v>
      </c>
      <c r="AS468" s="52">
        <v>1007</v>
      </c>
      <c r="AT468" s="52">
        <v>1099</v>
      </c>
      <c r="AU468" s="52">
        <v>1157</v>
      </c>
      <c r="AV468" s="52">
        <v>1288</v>
      </c>
      <c r="AW468" s="52">
        <v>1131</v>
      </c>
      <c r="AX468" s="52">
        <v>1311</v>
      </c>
      <c r="AY468" s="52">
        <v>1176</v>
      </c>
      <c r="AZ468" s="52">
        <v>1118</v>
      </c>
      <c r="BA468" s="52">
        <v>1175</v>
      </c>
      <c r="BB468" s="52">
        <v>1141</v>
      </c>
      <c r="BC468" s="52">
        <v>1051</v>
      </c>
      <c r="BD468" s="52">
        <v>1058</v>
      </c>
      <c r="BE468" s="52">
        <v>1045</v>
      </c>
      <c r="BF468" s="52">
        <v>1221</v>
      </c>
      <c r="BG468" s="52">
        <v>1147</v>
      </c>
      <c r="BH468" s="52">
        <v>1213</v>
      </c>
      <c r="BI468" s="52">
        <v>1288</v>
      </c>
      <c r="BJ468" s="52">
        <v>1289</v>
      </c>
      <c r="BK468" s="52">
        <v>1268</v>
      </c>
      <c r="BL468" s="52">
        <v>1330</v>
      </c>
      <c r="BM468" s="52">
        <v>1322</v>
      </c>
      <c r="BN468" s="52">
        <v>1322</v>
      </c>
      <c r="BO468" s="52">
        <v>1312</v>
      </c>
      <c r="BP468" s="52">
        <v>1248</v>
      </c>
      <c r="BQ468" s="52">
        <v>1278</v>
      </c>
      <c r="BR468" s="52">
        <v>1245</v>
      </c>
      <c r="BS468" s="52">
        <v>1187</v>
      </c>
      <c r="BT468" s="52">
        <v>1091</v>
      </c>
      <c r="BU468" s="52">
        <v>968</v>
      </c>
      <c r="BV468" s="52">
        <v>1009</v>
      </c>
      <c r="BW468" s="52">
        <v>984</v>
      </c>
      <c r="BX468" s="52">
        <v>882</v>
      </c>
      <c r="BY468" s="52">
        <v>904</v>
      </c>
      <c r="BZ468" s="52">
        <v>919</v>
      </c>
      <c r="CA468" s="52">
        <v>925</v>
      </c>
      <c r="CB468" s="52">
        <v>878</v>
      </c>
      <c r="CC468" s="52">
        <v>931</v>
      </c>
      <c r="CD468" s="52">
        <v>812</v>
      </c>
      <c r="CE468" s="52">
        <v>886</v>
      </c>
      <c r="CF468" s="52">
        <v>905</v>
      </c>
      <c r="CG468" s="52">
        <v>817</v>
      </c>
      <c r="CH468" s="52">
        <v>890</v>
      </c>
      <c r="CI468" s="52">
        <v>673</v>
      </c>
      <c r="CJ468" s="52">
        <v>671</v>
      </c>
      <c r="CK468" s="52">
        <v>654</v>
      </c>
      <c r="CL468" s="52">
        <v>607</v>
      </c>
      <c r="CM468" s="52">
        <v>537</v>
      </c>
      <c r="CN468" s="52">
        <v>500</v>
      </c>
      <c r="CO468" s="52">
        <v>430</v>
      </c>
      <c r="CP468" s="52">
        <v>381</v>
      </c>
      <c r="CQ468" s="52">
        <v>396</v>
      </c>
      <c r="CR468" s="52">
        <v>346</v>
      </c>
      <c r="CS468" s="52">
        <v>249</v>
      </c>
      <c r="CT468" s="52">
        <v>255</v>
      </c>
      <c r="CU468" s="52">
        <v>230</v>
      </c>
      <c r="CV468" s="52">
        <v>159</v>
      </c>
      <c r="CW468" s="52">
        <v>155</v>
      </c>
      <c r="CX468" s="52">
        <v>135</v>
      </c>
      <c r="CY468" s="52">
        <v>373</v>
      </c>
      <c r="CZ468" s="52">
        <v>951</v>
      </c>
      <c r="DA468" s="52">
        <v>1062</v>
      </c>
      <c r="DB468" s="52">
        <v>1037</v>
      </c>
      <c r="DC468" s="52">
        <v>1098</v>
      </c>
      <c r="DD468" s="52">
        <v>1067</v>
      </c>
      <c r="DE468" s="52">
        <v>1086</v>
      </c>
      <c r="DF468" s="52">
        <v>1227</v>
      </c>
      <c r="DG468" s="52">
        <v>1189</v>
      </c>
      <c r="DH468" s="52">
        <v>1241</v>
      </c>
      <c r="DI468" s="52">
        <v>1272</v>
      </c>
      <c r="DJ468" s="52">
        <v>1279</v>
      </c>
      <c r="DK468" s="52">
        <v>1202</v>
      </c>
      <c r="DL468" s="52">
        <v>1185</v>
      </c>
      <c r="DM468" s="52">
        <v>1193</v>
      </c>
      <c r="DN468" s="52">
        <v>1169</v>
      </c>
      <c r="DO468" s="52">
        <v>1138</v>
      </c>
      <c r="DP468" s="52">
        <v>1035</v>
      </c>
      <c r="DQ468" s="52">
        <v>1044</v>
      </c>
      <c r="DR468" s="52">
        <v>1076</v>
      </c>
      <c r="DS468" s="52">
        <v>995</v>
      </c>
      <c r="DT468" s="52">
        <v>1029</v>
      </c>
      <c r="DU468" s="52">
        <v>963</v>
      </c>
      <c r="DV468" s="52">
        <v>1050</v>
      </c>
      <c r="DW468" s="52">
        <v>1099</v>
      </c>
      <c r="DX468" s="52">
        <v>952</v>
      </c>
      <c r="DY468" s="52">
        <v>1198</v>
      </c>
      <c r="DZ468" s="52">
        <v>1199</v>
      </c>
      <c r="EA468" s="52">
        <v>1081</v>
      </c>
      <c r="EB468" s="52">
        <v>1125</v>
      </c>
      <c r="EC468" s="52">
        <v>1117</v>
      </c>
      <c r="ED468" s="52">
        <v>940</v>
      </c>
      <c r="EE468" s="52">
        <v>1291</v>
      </c>
      <c r="EF468" s="52">
        <v>1278</v>
      </c>
      <c r="EG468" s="52">
        <v>1151</v>
      </c>
      <c r="EH468" s="52">
        <v>1238</v>
      </c>
      <c r="EI468" s="52">
        <v>1213</v>
      </c>
      <c r="EJ468" s="52">
        <v>1199</v>
      </c>
      <c r="EK468" s="52">
        <v>1261</v>
      </c>
      <c r="EL468" s="52">
        <v>1161</v>
      </c>
      <c r="EM468" s="52">
        <v>1143</v>
      </c>
      <c r="EN468" s="52">
        <v>1230</v>
      </c>
      <c r="EO468" s="52">
        <v>1248</v>
      </c>
      <c r="EP468" s="52">
        <v>1009</v>
      </c>
      <c r="EQ468" s="52">
        <v>979</v>
      </c>
      <c r="ER468" s="52">
        <v>972</v>
      </c>
      <c r="ES468" s="52">
        <v>1082</v>
      </c>
      <c r="ET468" s="52">
        <v>1111</v>
      </c>
      <c r="EU468" s="52">
        <v>1193</v>
      </c>
      <c r="EV468" s="52">
        <v>1247</v>
      </c>
      <c r="EW468" s="52">
        <v>1272</v>
      </c>
      <c r="EX468" s="52">
        <v>1338</v>
      </c>
      <c r="EY468" s="52">
        <v>1281</v>
      </c>
      <c r="EZ468" s="52">
        <v>1305</v>
      </c>
      <c r="FA468" s="52">
        <v>1258</v>
      </c>
      <c r="FB468" s="52">
        <v>1307</v>
      </c>
      <c r="FC468" s="52">
        <v>1347</v>
      </c>
      <c r="FD468" s="52">
        <v>1261</v>
      </c>
      <c r="FE468" s="52">
        <v>1208</v>
      </c>
      <c r="FF468" s="52">
        <v>1141</v>
      </c>
      <c r="FG468" s="52">
        <v>1145</v>
      </c>
      <c r="FH468" s="52">
        <v>1184</v>
      </c>
      <c r="FI468" s="52">
        <v>1085</v>
      </c>
      <c r="FJ468" s="52">
        <v>1014</v>
      </c>
      <c r="FK468" s="52">
        <v>915</v>
      </c>
      <c r="FL468" s="52">
        <v>957</v>
      </c>
      <c r="FM468" s="52">
        <v>1011</v>
      </c>
      <c r="FN468" s="52">
        <v>991</v>
      </c>
      <c r="FO468" s="52">
        <v>912</v>
      </c>
      <c r="FP468" s="52">
        <v>943</v>
      </c>
      <c r="FQ468" s="52">
        <v>907</v>
      </c>
      <c r="FR468" s="52">
        <v>919</v>
      </c>
      <c r="FS468" s="52">
        <v>939</v>
      </c>
      <c r="FT468" s="52">
        <v>919</v>
      </c>
      <c r="FU468" s="52">
        <v>1042</v>
      </c>
      <c r="FV468" s="52">
        <v>801</v>
      </c>
      <c r="FW468" s="52">
        <v>704</v>
      </c>
      <c r="FX468" s="52">
        <v>738</v>
      </c>
      <c r="FY468" s="52">
        <v>679</v>
      </c>
      <c r="FZ468" s="52">
        <v>629</v>
      </c>
      <c r="GA468" s="52">
        <v>501</v>
      </c>
      <c r="GB468" s="52">
        <v>530</v>
      </c>
      <c r="GC468" s="52">
        <v>530</v>
      </c>
      <c r="GD468" s="52">
        <v>452</v>
      </c>
      <c r="GE468" s="52">
        <v>432</v>
      </c>
      <c r="GF468" s="52">
        <v>389</v>
      </c>
      <c r="GG468" s="52">
        <v>344</v>
      </c>
      <c r="GH468" s="52">
        <v>276</v>
      </c>
      <c r="GI468" s="52">
        <v>272</v>
      </c>
      <c r="GJ468" s="52">
        <v>226</v>
      </c>
      <c r="GK468" s="52">
        <v>189</v>
      </c>
      <c r="GL468" s="53">
        <v>750</v>
      </c>
    </row>
    <row r="469" spans="1:194" s="1" customFormat="1" hidden="1" x14ac:dyDescent="0.25">
      <c r="A469" s="31" t="s">
        <v>247</v>
      </c>
      <c r="B469" s="1" t="s">
        <v>700</v>
      </c>
      <c r="C469" s="30" t="str">
        <f t="shared" si="134"/>
        <v>LA England - Tendring</v>
      </c>
      <c r="D469" s="51">
        <f t="shared" si="125"/>
        <v>57113</v>
      </c>
      <c r="E469" s="51">
        <f t="shared" si="126"/>
        <v>63160</v>
      </c>
      <c r="F469" s="52">
        <f t="shared" si="127"/>
        <v>147353</v>
      </c>
      <c r="G469" s="52">
        <f t="shared" si="128"/>
        <v>70931</v>
      </c>
      <c r="H469" s="53">
        <f t="shared" si="129"/>
        <v>76422</v>
      </c>
      <c r="I469" s="53">
        <f t="shared" si="130"/>
        <v>57113</v>
      </c>
      <c r="J469" s="53">
        <f t="shared" si="131"/>
        <v>63160</v>
      </c>
      <c r="K469" s="50">
        <f t="shared" si="132"/>
        <v>13818</v>
      </c>
      <c r="L469" s="51">
        <f t="shared" si="133"/>
        <v>13262</v>
      </c>
      <c r="M469" s="52">
        <v>643</v>
      </c>
      <c r="N469" s="52">
        <v>639</v>
      </c>
      <c r="O469" s="52">
        <v>731</v>
      </c>
      <c r="P469" s="52">
        <v>749</v>
      </c>
      <c r="Q469" s="52">
        <v>726</v>
      </c>
      <c r="R469" s="52">
        <v>834</v>
      </c>
      <c r="S469" s="52">
        <v>859</v>
      </c>
      <c r="T469" s="52">
        <v>778</v>
      </c>
      <c r="U469" s="52">
        <v>844</v>
      </c>
      <c r="V469" s="52">
        <v>817</v>
      </c>
      <c r="W469" s="52">
        <v>759</v>
      </c>
      <c r="X469" s="52">
        <v>827</v>
      </c>
      <c r="Y469" s="52">
        <v>769</v>
      </c>
      <c r="Z469" s="52">
        <v>754</v>
      </c>
      <c r="AA469" s="52">
        <v>775</v>
      </c>
      <c r="AB469" s="52">
        <v>747</v>
      </c>
      <c r="AC469" s="52">
        <v>825</v>
      </c>
      <c r="AD469" s="52">
        <v>742</v>
      </c>
      <c r="AE469" s="52">
        <v>704</v>
      </c>
      <c r="AF469" s="52">
        <v>661</v>
      </c>
      <c r="AG469" s="52">
        <v>629</v>
      </c>
      <c r="AH469" s="52">
        <v>696</v>
      </c>
      <c r="AI469" s="52">
        <v>756</v>
      </c>
      <c r="AJ469" s="52">
        <v>708</v>
      </c>
      <c r="AK469" s="52">
        <v>753</v>
      </c>
      <c r="AL469" s="52">
        <v>758</v>
      </c>
      <c r="AM469" s="52">
        <v>704</v>
      </c>
      <c r="AN469" s="52">
        <v>725</v>
      </c>
      <c r="AO469" s="52">
        <v>685</v>
      </c>
      <c r="AP469" s="52">
        <v>790</v>
      </c>
      <c r="AQ469" s="52">
        <v>705</v>
      </c>
      <c r="AR469" s="52">
        <v>701</v>
      </c>
      <c r="AS469" s="52">
        <v>675</v>
      </c>
      <c r="AT469" s="52">
        <v>676</v>
      </c>
      <c r="AU469" s="52">
        <v>544</v>
      </c>
      <c r="AV469" s="52">
        <v>622</v>
      </c>
      <c r="AW469" s="52">
        <v>546</v>
      </c>
      <c r="AX469" s="52">
        <v>601</v>
      </c>
      <c r="AY469" s="52">
        <v>644</v>
      </c>
      <c r="AZ469" s="52">
        <v>625</v>
      </c>
      <c r="BA469" s="52">
        <v>665</v>
      </c>
      <c r="BB469" s="52">
        <v>604</v>
      </c>
      <c r="BC469" s="52">
        <v>591</v>
      </c>
      <c r="BD469" s="52">
        <v>576</v>
      </c>
      <c r="BE469" s="52">
        <v>665</v>
      </c>
      <c r="BF469" s="52">
        <v>656</v>
      </c>
      <c r="BG469" s="52">
        <v>692</v>
      </c>
      <c r="BH469" s="52">
        <v>774</v>
      </c>
      <c r="BI469" s="52">
        <v>867</v>
      </c>
      <c r="BJ469" s="52">
        <v>836</v>
      </c>
      <c r="BK469" s="52">
        <v>872</v>
      </c>
      <c r="BL469" s="52">
        <v>980</v>
      </c>
      <c r="BM469" s="52">
        <v>953</v>
      </c>
      <c r="BN469" s="52">
        <v>1054</v>
      </c>
      <c r="BO469" s="52">
        <v>1010</v>
      </c>
      <c r="BP469" s="52">
        <v>989</v>
      </c>
      <c r="BQ469" s="52">
        <v>1031</v>
      </c>
      <c r="BR469" s="52">
        <v>965</v>
      </c>
      <c r="BS469" s="52">
        <v>1084</v>
      </c>
      <c r="BT469" s="52">
        <v>1087</v>
      </c>
      <c r="BU469" s="52">
        <v>975</v>
      </c>
      <c r="BV469" s="52">
        <v>1037</v>
      </c>
      <c r="BW469" s="52">
        <v>1048</v>
      </c>
      <c r="BX469" s="52">
        <v>1034</v>
      </c>
      <c r="BY469" s="52">
        <v>969</v>
      </c>
      <c r="BZ469" s="52">
        <v>993</v>
      </c>
      <c r="CA469" s="52">
        <v>986</v>
      </c>
      <c r="CB469" s="52">
        <v>1091</v>
      </c>
      <c r="CC469" s="52">
        <v>979</v>
      </c>
      <c r="CD469" s="52">
        <v>995</v>
      </c>
      <c r="CE469" s="52">
        <v>1013</v>
      </c>
      <c r="CF469" s="52">
        <v>1145</v>
      </c>
      <c r="CG469" s="52">
        <v>1146</v>
      </c>
      <c r="CH469" s="52">
        <v>1447</v>
      </c>
      <c r="CI469" s="52">
        <v>1006</v>
      </c>
      <c r="CJ469" s="52">
        <v>963</v>
      </c>
      <c r="CK469" s="52">
        <v>1012</v>
      </c>
      <c r="CL469" s="52">
        <v>910</v>
      </c>
      <c r="CM469" s="52">
        <v>734</v>
      </c>
      <c r="CN469" s="52">
        <v>650</v>
      </c>
      <c r="CO469" s="52">
        <v>668</v>
      </c>
      <c r="CP469" s="52">
        <v>632</v>
      </c>
      <c r="CQ469" s="52">
        <v>567</v>
      </c>
      <c r="CR469" s="52">
        <v>543</v>
      </c>
      <c r="CS469" s="52">
        <v>441</v>
      </c>
      <c r="CT469" s="52">
        <v>449</v>
      </c>
      <c r="CU469" s="52">
        <v>335</v>
      </c>
      <c r="CV469" s="52">
        <v>312</v>
      </c>
      <c r="CW469" s="52">
        <v>236</v>
      </c>
      <c r="CX469" s="52">
        <v>210</v>
      </c>
      <c r="CY469" s="52">
        <v>728</v>
      </c>
      <c r="CZ469" s="52">
        <v>598</v>
      </c>
      <c r="DA469" s="52">
        <v>623</v>
      </c>
      <c r="DB469" s="52">
        <v>677</v>
      </c>
      <c r="DC469" s="52">
        <v>726</v>
      </c>
      <c r="DD469" s="52">
        <v>714</v>
      </c>
      <c r="DE469" s="52">
        <v>723</v>
      </c>
      <c r="DF469" s="52">
        <v>761</v>
      </c>
      <c r="DG469" s="52">
        <v>786</v>
      </c>
      <c r="DH469" s="52">
        <v>831</v>
      </c>
      <c r="DI469" s="52">
        <v>801</v>
      </c>
      <c r="DJ469" s="52">
        <v>799</v>
      </c>
      <c r="DK469" s="52">
        <v>767</v>
      </c>
      <c r="DL469" s="52">
        <v>813</v>
      </c>
      <c r="DM469" s="52">
        <v>767</v>
      </c>
      <c r="DN469" s="52">
        <v>767</v>
      </c>
      <c r="DO469" s="52">
        <v>720</v>
      </c>
      <c r="DP469" s="52">
        <v>692</v>
      </c>
      <c r="DQ469" s="52">
        <v>697</v>
      </c>
      <c r="DR469" s="52">
        <v>624</v>
      </c>
      <c r="DS469" s="52">
        <v>557</v>
      </c>
      <c r="DT469" s="52">
        <v>563</v>
      </c>
      <c r="DU469" s="52">
        <v>596</v>
      </c>
      <c r="DV469" s="52">
        <v>649</v>
      </c>
      <c r="DW469" s="52">
        <v>686</v>
      </c>
      <c r="DX469" s="52">
        <v>669</v>
      </c>
      <c r="DY469" s="52">
        <v>619</v>
      </c>
      <c r="DZ469" s="52">
        <v>709</v>
      </c>
      <c r="EA469" s="52">
        <v>679</v>
      </c>
      <c r="EB469" s="52">
        <v>796</v>
      </c>
      <c r="EC469" s="52">
        <v>719</v>
      </c>
      <c r="ED469" s="52">
        <v>748</v>
      </c>
      <c r="EE469" s="52">
        <v>736</v>
      </c>
      <c r="EF469" s="52">
        <v>731</v>
      </c>
      <c r="EG469" s="52">
        <v>652</v>
      </c>
      <c r="EH469" s="52">
        <v>710</v>
      </c>
      <c r="EI469" s="52">
        <v>682</v>
      </c>
      <c r="EJ469" s="52">
        <v>653</v>
      </c>
      <c r="EK469" s="52">
        <v>678</v>
      </c>
      <c r="EL469" s="52">
        <v>632</v>
      </c>
      <c r="EM469" s="52">
        <v>770</v>
      </c>
      <c r="EN469" s="52">
        <v>701</v>
      </c>
      <c r="EO469" s="52">
        <v>735</v>
      </c>
      <c r="EP469" s="52">
        <v>675</v>
      </c>
      <c r="EQ469" s="52">
        <v>709</v>
      </c>
      <c r="ER469" s="52">
        <v>741</v>
      </c>
      <c r="ES469" s="52">
        <v>809</v>
      </c>
      <c r="ET469" s="52">
        <v>824</v>
      </c>
      <c r="EU469" s="52">
        <v>851</v>
      </c>
      <c r="EV469" s="52">
        <v>910</v>
      </c>
      <c r="EW469" s="52">
        <v>945</v>
      </c>
      <c r="EX469" s="52">
        <v>980</v>
      </c>
      <c r="EY469" s="52">
        <v>1031</v>
      </c>
      <c r="EZ469" s="52">
        <v>1076</v>
      </c>
      <c r="FA469" s="52">
        <v>1072</v>
      </c>
      <c r="FB469" s="52">
        <v>1091</v>
      </c>
      <c r="FC469" s="52">
        <v>1108</v>
      </c>
      <c r="FD469" s="52">
        <v>1149</v>
      </c>
      <c r="FE469" s="52">
        <v>1124</v>
      </c>
      <c r="FF469" s="52">
        <v>1234</v>
      </c>
      <c r="FG469" s="52">
        <v>1102</v>
      </c>
      <c r="FH469" s="52">
        <v>1133</v>
      </c>
      <c r="FI469" s="52">
        <v>1087</v>
      </c>
      <c r="FJ469" s="52">
        <v>1153</v>
      </c>
      <c r="FK469" s="52">
        <v>1104</v>
      </c>
      <c r="FL469" s="52">
        <v>1098</v>
      </c>
      <c r="FM469" s="52">
        <v>1044</v>
      </c>
      <c r="FN469" s="52">
        <v>1117</v>
      </c>
      <c r="FO469" s="52">
        <v>1125</v>
      </c>
      <c r="FP469" s="52">
        <v>1138</v>
      </c>
      <c r="FQ469" s="52">
        <v>1103</v>
      </c>
      <c r="FR469" s="52">
        <v>1238</v>
      </c>
      <c r="FS469" s="52">
        <v>1306</v>
      </c>
      <c r="FT469" s="52">
        <v>1384</v>
      </c>
      <c r="FU469" s="52">
        <v>1600</v>
      </c>
      <c r="FV469" s="52">
        <v>1175</v>
      </c>
      <c r="FW469" s="52">
        <v>1073</v>
      </c>
      <c r="FX469" s="52">
        <v>1121</v>
      </c>
      <c r="FY469" s="52">
        <v>961</v>
      </c>
      <c r="FZ469" s="52">
        <v>856</v>
      </c>
      <c r="GA469" s="52">
        <v>709</v>
      </c>
      <c r="GB469" s="52">
        <v>753</v>
      </c>
      <c r="GC469" s="52">
        <v>747</v>
      </c>
      <c r="GD469" s="52">
        <v>655</v>
      </c>
      <c r="GE469" s="52">
        <v>612</v>
      </c>
      <c r="GF469" s="52">
        <v>549</v>
      </c>
      <c r="GG469" s="52">
        <v>562</v>
      </c>
      <c r="GH469" s="52">
        <v>474</v>
      </c>
      <c r="GI469" s="52">
        <v>427</v>
      </c>
      <c r="GJ469" s="52">
        <v>368</v>
      </c>
      <c r="GK469" s="52">
        <v>309</v>
      </c>
      <c r="GL469" s="53">
        <v>1454</v>
      </c>
    </row>
    <row r="470" spans="1:194" s="1" customFormat="1" hidden="1" x14ac:dyDescent="0.25">
      <c r="A470" s="31" t="s">
        <v>247</v>
      </c>
      <c r="B470" s="1" t="s">
        <v>701</v>
      </c>
      <c r="C470" s="30" t="str">
        <f t="shared" si="134"/>
        <v>LA England - Test Valley</v>
      </c>
      <c r="D470" s="51">
        <f t="shared" si="125"/>
        <v>48416</v>
      </c>
      <c r="E470" s="51">
        <f t="shared" si="126"/>
        <v>52111</v>
      </c>
      <c r="F470" s="52">
        <f t="shared" si="127"/>
        <v>127163</v>
      </c>
      <c r="G470" s="52">
        <f t="shared" si="128"/>
        <v>61974</v>
      </c>
      <c r="H470" s="53">
        <f t="shared" si="129"/>
        <v>65189</v>
      </c>
      <c r="I470" s="53">
        <f t="shared" si="130"/>
        <v>48416</v>
      </c>
      <c r="J470" s="53">
        <f t="shared" si="131"/>
        <v>52111</v>
      </c>
      <c r="K470" s="50">
        <f t="shared" si="132"/>
        <v>13558</v>
      </c>
      <c r="L470" s="51">
        <f t="shared" si="133"/>
        <v>13078</v>
      </c>
      <c r="M470" s="52">
        <v>661</v>
      </c>
      <c r="N470" s="52">
        <v>695</v>
      </c>
      <c r="O470" s="52">
        <v>729</v>
      </c>
      <c r="P470" s="52">
        <v>796</v>
      </c>
      <c r="Q470" s="52">
        <v>799</v>
      </c>
      <c r="R470" s="52">
        <v>812</v>
      </c>
      <c r="S470" s="52">
        <v>762</v>
      </c>
      <c r="T470" s="52">
        <v>822</v>
      </c>
      <c r="U470" s="52">
        <v>809</v>
      </c>
      <c r="V470" s="52">
        <v>777</v>
      </c>
      <c r="W470" s="52">
        <v>804</v>
      </c>
      <c r="X470" s="52">
        <v>802</v>
      </c>
      <c r="Y470" s="52">
        <v>786</v>
      </c>
      <c r="Z470" s="52">
        <v>741</v>
      </c>
      <c r="AA470" s="52">
        <v>716</v>
      </c>
      <c r="AB470" s="52">
        <v>719</v>
      </c>
      <c r="AC470" s="52">
        <v>686</v>
      </c>
      <c r="AD470" s="52">
        <v>642</v>
      </c>
      <c r="AE470" s="52">
        <v>632</v>
      </c>
      <c r="AF470" s="52">
        <v>559</v>
      </c>
      <c r="AG470" s="52">
        <v>505</v>
      </c>
      <c r="AH470" s="52">
        <v>446</v>
      </c>
      <c r="AI470" s="52">
        <v>495</v>
      </c>
      <c r="AJ470" s="52">
        <v>655</v>
      </c>
      <c r="AK470" s="52">
        <v>624</v>
      </c>
      <c r="AL470" s="52">
        <v>591</v>
      </c>
      <c r="AM470" s="52">
        <v>611</v>
      </c>
      <c r="AN470" s="52">
        <v>570</v>
      </c>
      <c r="AO470" s="52">
        <v>676</v>
      </c>
      <c r="AP470" s="52">
        <v>687</v>
      </c>
      <c r="AQ470" s="52">
        <v>677</v>
      </c>
      <c r="AR470" s="52">
        <v>719</v>
      </c>
      <c r="AS470" s="52">
        <v>748</v>
      </c>
      <c r="AT470" s="52">
        <v>722</v>
      </c>
      <c r="AU470" s="52">
        <v>721</v>
      </c>
      <c r="AV470" s="52">
        <v>717</v>
      </c>
      <c r="AW470" s="52">
        <v>665</v>
      </c>
      <c r="AX470" s="52">
        <v>742</v>
      </c>
      <c r="AY470" s="52">
        <v>695</v>
      </c>
      <c r="AZ470" s="52">
        <v>723</v>
      </c>
      <c r="BA470" s="52">
        <v>804</v>
      </c>
      <c r="BB470" s="52">
        <v>766</v>
      </c>
      <c r="BC470" s="52">
        <v>696</v>
      </c>
      <c r="BD470" s="52">
        <v>744</v>
      </c>
      <c r="BE470" s="52">
        <v>728</v>
      </c>
      <c r="BF470" s="52">
        <v>890</v>
      </c>
      <c r="BG470" s="52">
        <v>802</v>
      </c>
      <c r="BH470" s="52">
        <v>847</v>
      </c>
      <c r="BI470" s="52">
        <v>914</v>
      </c>
      <c r="BJ470" s="52">
        <v>917</v>
      </c>
      <c r="BK470" s="52">
        <v>914</v>
      </c>
      <c r="BL470" s="52">
        <v>903</v>
      </c>
      <c r="BM470" s="52">
        <v>925</v>
      </c>
      <c r="BN470" s="52">
        <v>963</v>
      </c>
      <c r="BO470" s="52">
        <v>1047</v>
      </c>
      <c r="BP470" s="52">
        <v>947</v>
      </c>
      <c r="BQ470" s="52">
        <v>942</v>
      </c>
      <c r="BR470" s="52">
        <v>934</v>
      </c>
      <c r="BS470" s="52">
        <v>887</v>
      </c>
      <c r="BT470" s="52">
        <v>886</v>
      </c>
      <c r="BU470" s="52">
        <v>809</v>
      </c>
      <c r="BV470" s="52">
        <v>793</v>
      </c>
      <c r="BW470" s="52">
        <v>790</v>
      </c>
      <c r="BX470" s="52">
        <v>852</v>
      </c>
      <c r="BY470" s="52">
        <v>725</v>
      </c>
      <c r="BZ470" s="52">
        <v>738</v>
      </c>
      <c r="CA470" s="52">
        <v>656</v>
      </c>
      <c r="CB470" s="52">
        <v>653</v>
      </c>
      <c r="CC470" s="52">
        <v>627</v>
      </c>
      <c r="CD470" s="52">
        <v>649</v>
      </c>
      <c r="CE470" s="52">
        <v>719</v>
      </c>
      <c r="CF470" s="52">
        <v>702</v>
      </c>
      <c r="CG470" s="52">
        <v>737</v>
      </c>
      <c r="CH470" s="52">
        <v>854</v>
      </c>
      <c r="CI470" s="52">
        <v>609</v>
      </c>
      <c r="CJ470" s="52">
        <v>629</v>
      </c>
      <c r="CK470" s="52">
        <v>616</v>
      </c>
      <c r="CL470" s="52">
        <v>518</v>
      </c>
      <c r="CM470" s="52">
        <v>497</v>
      </c>
      <c r="CN470" s="52">
        <v>355</v>
      </c>
      <c r="CO470" s="52">
        <v>369</v>
      </c>
      <c r="CP470" s="52">
        <v>427</v>
      </c>
      <c r="CQ470" s="52">
        <v>343</v>
      </c>
      <c r="CR470" s="52">
        <v>335</v>
      </c>
      <c r="CS470" s="52">
        <v>320</v>
      </c>
      <c r="CT470" s="52">
        <v>319</v>
      </c>
      <c r="CU470" s="52">
        <v>237</v>
      </c>
      <c r="CV470" s="52">
        <v>160</v>
      </c>
      <c r="CW470" s="52">
        <v>168</v>
      </c>
      <c r="CX470" s="52">
        <v>129</v>
      </c>
      <c r="CY470" s="52">
        <v>445</v>
      </c>
      <c r="CZ470" s="52">
        <v>659</v>
      </c>
      <c r="DA470" s="52">
        <v>624</v>
      </c>
      <c r="DB470" s="52">
        <v>633</v>
      </c>
      <c r="DC470" s="52">
        <v>666</v>
      </c>
      <c r="DD470" s="52">
        <v>785</v>
      </c>
      <c r="DE470" s="52">
        <v>734</v>
      </c>
      <c r="DF470" s="52">
        <v>768</v>
      </c>
      <c r="DG470" s="52">
        <v>825</v>
      </c>
      <c r="DH470" s="52">
        <v>774</v>
      </c>
      <c r="DI470" s="52">
        <v>836</v>
      </c>
      <c r="DJ470" s="52">
        <v>767</v>
      </c>
      <c r="DK470" s="52">
        <v>786</v>
      </c>
      <c r="DL470" s="52">
        <v>773</v>
      </c>
      <c r="DM470" s="52">
        <v>693</v>
      </c>
      <c r="DN470" s="52">
        <v>712</v>
      </c>
      <c r="DO470" s="52">
        <v>670</v>
      </c>
      <c r="DP470" s="52">
        <v>673</v>
      </c>
      <c r="DQ470" s="52">
        <v>700</v>
      </c>
      <c r="DR470" s="52">
        <v>613</v>
      </c>
      <c r="DS470" s="52">
        <v>489</v>
      </c>
      <c r="DT470" s="52">
        <v>348</v>
      </c>
      <c r="DU470" s="52">
        <v>484</v>
      </c>
      <c r="DV470" s="52">
        <v>534</v>
      </c>
      <c r="DW470" s="52">
        <v>529</v>
      </c>
      <c r="DX470" s="52">
        <v>643</v>
      </c>
      <c r="DY470" s="52">
        <v>614</v>
      </c>
      <c r="DZ470" s="52">
        <v>660</v>
      </c>
      <c r="EA470" s="52">
        <v>686</v>
      </c>
      <c r="EB470" s="52">
        <v>657</v>
      </c>
      <c r="EC470" s="52">
        <v>747</v>
      </c>
      <c r="ED470" s="52">
        <v>762</v>
      </c>
      <c r="EE470" s="52">
        <v>754</v>
      </c>
      <c r="EF470" s="52">
        <v>771</v>
      </c>
      <c r="EG470" s="52">
        <v>770</v>
      </c>
      <c r="EH470" s="52">
        <v>779</v>
      </c>
      <c r="EI470" s="52">
        <v>805</v>
      </c>
      <c r="EJ470" s="52">
        <v>719</v>
      </c>
      <c r="EK470" s="52">
        <v>792</v>
      </c>
      <c r="EL470" s="52">
        <v>880</v>
      </c>
      <c r="EM470" s="52">
        <v>815</v>
      </c>
      <c r="EN470" s="52">
        <v>839</v>
      </c>
      <c r="EO470" s="52">
        <v>844</v>
      </c>
      <c r="EP470" s="52">
        <v>804</v>
      </c>
      <c r="EQ470" s="52">
        <v>731</v>
      </c>
      <c r="ER470" s="52">
        <v>770</v>
      </c>
      <c r="ES470" s="52">
        <v>846</v>
      </c>
      <c r="ET470" s="52">
        <v>881</v>
      </c>
      <c r="EU470" s="52">
        <v>910</v>
      </c>
      <c r="EV470" s="52">
        <v>968</v>
      </c>
      <c r="EW470" s="52">
        <v>986</v>
      </c>
      <c r="EX470" s="52">
        <v>991</v>
      </c>
      <c r="EY470" s="52">
        <v>945</v>
      </c>
      <c r="EZ470" s="52">
        <v>948</v>
      </c>
      <c r="FA470" s="52">
        <v>976</v>
      </c>
      <c r="FB470" s="52">
        <v>965</v>
      </c>
      <c r="FC470" s="52">
        <v>1030</v>
      </c>
      <c r="FD470" s="52">
        <v>1006</v>
      </c>
      <c r="FE470" s="52">
        <v>981</v>
      </c>
      <c r="FF470" s="52">
        <v>936</v>
      </c>
      <c r="FG470" s="52">
        <v>905</v>
      </c>
      <c r="FH470" s="52">
        <v>851</v>
      </c>
      <c r="FI470" s="52">
        <v>858</v>
      </c>
      <c r="FJ470" s="52">
        <v>813</v>
      </c>
      <c r="FK470" s="52">
        <v>700</v>
      </c>
      <c r="FL470" s="52">
        <v>709</v>
      </c>
      <c r="FM470" s="52">
        <v>749</v>
      </c>
      <c r="FN470" s="52">
        <v>704</v>
      </c>
      <c r="FO470" s="52">
        <v>736</v>
      </c>
      <c r="FP470" s="52">
        <v>715</v>
      </c>
      <c r="FQ470" s="52">
        <v>729</v>
      </c>
      <c r="FR470" s="52">
        <v>786</v>
      </c>
      <c r="FS470" s="52">
        <v>742</v>
      </c>
      <c r="FT470" s="52">
        <v>809</v>
      </c>
      <c r="FU470" s="52">
        <v>944</v>
      </c>
      <c r="FV470" s="52">
        <v>749</v>
      </c>
      <c r="FW470" s="52">
        <v>665</v>
      </c>
      <c r="FX470" s="52">
        <v>650</v>
      </c>
      <c r="FY470" s="52">
        <v>668</v>
      </c>
      <c r="FZ470" s="52">
        <v>540</v>
      </c>
      <c r="GA470" s="52">
        <v>440</v>
      </c>
      <c r="GB470" s="52">
        <v>425</v>
      </c>
      <c r="GC470" s="52">
        <v>433</v>
      </c>
      <c r="GD470" s="52">
        <v>426</v>
      </c>
      <c r="GE470" s="52">
        <v>413</v>
      </c>
      <c r="GF470" s="52">
        <v>361</v>
      </c>
      <c r="GG470" s="52">
        <v>344</v>
      </c>
      <c r="GH470" s="52">
        <v>288</v>
      </c>
      <c r="GI470" s="52">
        <v>292</v>
      </c>
      <c r="GJ470" s="52">
        <v>290</v>
      </c>
      <c r="GK470" s="52">
        <v>215</v>
      </c>
      <c r="GL470" s="53">
        <v>954</v>
      </c>
    </row>
    <row r="471" spans="1:194" s="1" customFormat="1" hidden="1" x14ac:dyDescent="0.25">
      <c r="A471" s="31" t="s">
        <v>247</v>
      </c>
      <c r="B471" s="1" t="s">
        <v>702</v>
      </c>
      <c r="C471" s="30" t="str">
        <f t="shared" si="134"/>
        <v>LA England - Tewkesbury</v>
      </c>
      <c r="D471" s="51">
        <f t="shared" si="125"/>
        <v>36668</v>
      </c>
      <c r="E471" s="51">
        <f t="shared" si="126"/>
        <v>39846</v>
      </c>
      <c r="F471" s="52">
        <f t="shared" si="127"/>
        <v>96624</v>
      </c>
      <c r="G471" s="52">
        <f t="shared" si="128"/>
        <v>47084</v>
      </c>
      <c r="H471" s="53">
        <f t="shared" si="129"/>
        <v>49540</v>
      </c>
      <c r="I471" s="53">
        <f t="shared" si="130"/>
        <v>36668</v>
      </c>
      <c r="J471" s="53">
        <f t="shared" si="131"/>
        <v>39846</v>
      </c>
      <c r="K471" s="50">
        <f t="shared" si="132"/>
        <v>10416</v>
      </c>
      <c r="L471" s="51">
        <f t="shared" si="133"/>
        <v>9694</v>
      </c>
      <c r="M471" s="52">
        <v>519</v>
      </c>
      <c r="N471" s="52">
        <v>548</v>
      </c>
      <c r="O471" s="52">
        <v>579</v>
      </c>
      <c r="P471" s="52">
        <v>596</v>
      </c>
      <c r="Q471" s="52">
        <v>622</v>
      </c>
      <c r="R471" s="52">
        <v>603</v>
      </c>
      <c r="S471" s="52">
        <v>652</v>
      </c>
      <c r="T471" s="52">
        <v>606</v>
      </c>
      <c r="U471" s="52">
        <v>607</v>
      </c>
      <c r="V471" s="52">
        <v>667</v>
      </c>
      <c r="W471" s="52">
        <v>586</v>
      </c>
      <c r="X471" s="52">
        <v>602</v>
      </c>
      <c r="Y471" s="52">
        <v>548</v>
      </c>
      <c r="Z471" s="52">
        <v>571</v>
      </c>
      <c r="AA471" s="52">
        <v>559</v>
      </c>
      <c r="AB471" s="52">
        <v>545</v>
      </c>
      <c r="AC471" s="52">
        <v>497</v>
      </c>
      <c r="AD471" s="52">
        <v>509</v>
      </c>
      <c r="AE471" s="52">
        <v>464</v>
      </c>
      <c r="AF471" s="52">
        <v>383</v>
      </c>
      <c r="AG471" s="52">
        <v>364</v>
      </c>
      <c r="AH471" s="52">
        <v>380</v>
      </c>
      <c r="AI471" s="52">
        <v>400</v>
      </c>
      <c r="AJ471" s="52">
        <v>446</v>
      </c>
      <c r="AK471" s="52">
        <v>431</v>
      </c>
      <c r="AL471" s="52">
        <v>476</v>
      </c>
      <c r="AM471" s="52">
        <v>494</v>
      </c>
      <c r="AN471" s="52">
        <v>490</v>
      </c>
      <c r="AO471" s="52">
        <v>523</v>
      </c>
      <c r="AP471" s="52">
        <v>569</v>
      </c>
      <c r="AQ471" s="52">
        <v>594</v>
      </c>
      <c r="AR471" s="52">
        <v>591</v>
      </c>
      <c r="AS471" s="52">
        <v>546</v>
      </c>
      <c r="AT471" s="52">
        <v>536</v>
      </c>
      <c r="AU471" s="52">
        <v>558</v>
      </c>
      <c r="AV471" s="52">
        <v>554</v>
      </c>
      <c r="AW471" s="52">
        <v>556</v>
      </c>
      <c r="AX471" s="52">
        <v>618</v>
      </c>
      <c r="AY471" s="52">
        <v>574</v>
      </c>
      <c r="AZ471" s="52">
        <v>594</v>
      </c>
      <c r="BA471" s="52">
        <v>688</v>
      </c>
      <c r="BB471" s="52">
        <v>592</v>
      </c>
      <c r="BC471" s="52">
        <v>494</v>
      </c>
      <c r="BD471" s="52">
        <v>500</v>
      </c>
      <c r="BE471" s="52">
        <v>580</v>
      </c>
      <c r="BF471" s="52">
        <v>616</v>
      </c>
      <c r="BG471" s="52">
        <v>579</v>
      </c>
      <c r="BH471" s="52">
        <v>647</v>
      </c>
      <c r="BI471" s="52">
        <v>648</v>
      </c>
      <c r="BJ471" s="52">
        <v>657</v>
      </c>
      <c r="BK471" s="52">
        <v>619</v>
      </c>
      <c r="BL471" s="52">
        <v>749</v>
      </c>
      <c r="BM471" s="52">
        <v>710</v>
      </c>
      <c r="BN471" s="52">
        <v>721</v>
      </c>
      <c r="BO471" s="52">
        <v>758</v>
      </c>
      <c r="BP471" s="52">
        <v>667</v>
      </c>
      <c r="BQ471" s="52">
        <v>767</v>
      </c>
      <c r="BR471" s="52">
        <v>673</v>
      </c>
      <c r="BS471" s="52">
        <v>681</v>
      </c>
      <c r="BT471" s="52">
        <v>600</v>
      </c>
      <c r="BU471" s="52">
        <v>560</v>
      </c>
      <c r="BV471" s="52">
        <v>612</v>
      </c>
      <c r="BW471" s="52">
        <v>573</v>
      </c>
      <c r="BX471" s="52">
        <v>547</v>
      </c>
      <c r="BY471" s="52">
        <v>570</v>
      </c>
      <c r="BZ471" s="52">
        <v>505</v>
      </c>
      <c r="CA471" s="52">
        <v>527</v>
      </c>
      <c r="CB471" s="52">
        <v>538</v>
      </c>
      <c r="CC471" s="52">
        <v>536</v>
      </c>
      <c r="CD471" s="52">
        <v>538</v>
      </c>
      <c r="CE471" s="52">
        <v>528</v>
      </c>
      <c r="CF471" s="52">
        <v>546</v>
      </c>
      <c r="CG471" s="52">
        <v>563</v>
      </c>
      <c r="CH471" s="52">
        <v>638</v>
      </c>
      <c r="CI471" s="52">
        <v>455</v>
      </c>
      <c r="CJ471" s="52">
        <v>478</v>
      </c>
      <c r="CK471" s="52">
        <v>428</v>
      </c>
      <c r="CL471" s="52">
        <v>432</v>
      </c>
      <c r="CM471" s="52">
        <v>354</v>
      </c>
      <c r="CN471" s="52">
        <v>307</v>
      </c>
      <c r="CO471" s="52">
        <v>316</v>
      </c>
      <c r="CP471" s="52">
        <v>296</v>
      </c>
      <c r="CQ471" s="52">
        <v>300</v>
      </c>
      <c r="CR471" s="52">
        <v>262</v>
      </c>
      <c r="CS471" s="52">
        <v>185</v>
      </c>
      <c r="CT471" s="52">
        <v>200</v>
      </c>
      <c r="CU471" s="52">
        <v>157</v>
      </c>
      <c r="CV471" s="52">
        <v>145</v>
      </c>
      <c r="CW471" s="52">
        <v>102</v>
      </c>
      <c r="CX471" s="52">
        <v>73</v>
      </c>
      <c r="CY471" s="52">
        <v>310</v>
      </c>
      <c r="CZ471" s="52">
        <v>446</v>
      </c>
      <c r="DA471" s="52">
        <v>517</v>
      </c>
      <c r="DB471" s="52">
        <v>552</v>
      </c>
      <c r="DC471" s="52">
        <v>537</v>
      </c>
      <c r="DD471" s="52">
        <v>579</v>
      </c>
      <c r="DE471" s="52">
        <v>585</v>
      </c>
      <c r="DF471" s="52">
        <v>586</v>
      </c>
      <c r="DG471" s="52">
        <v>580</v>
      </c>
      <c r="DH471" s="52">
        <v>534</v>
      </c>
      <c r="DI471" s="52">
        <v>585</v>
      </c>
      <c r="DJ471" s="52">
        <v>592</v>
      </c>
      <c r="DK471" s="52">
        <v>529</v>
      </c>
      <c r="DL471" s="52">
        <v>588</v>
      </c>
      <c r="DM471" s="52">
        <v>517</v>
      </c>
      <c r="DN471" s="52">
        <v>492</v>
      </c>
      <c r="DO471" s="52">
        <v>456</v>
      </c>
      <c r="DP471" s="52">
        <v>544</v>
      </c>
      <c r="DQ471" s="52">
        <v>475</v>
      </c>
      <c r="DR471" s="52">
        <v>440</v>
      </c>
      <c r="DS471" s="52">
        <v>335</v>
      </c>
      <c r="DT471" s="52">
        <v>303</v>
      </c>
      <c r="DU471" s="52">
        <v>384</v>
      </c>
      <c r="DV471" s="52">
        <v>428</v>
      </c>
      <c r="DW471" s="52">
        <v>453</v>
      </c>
      <c r="DX471" s="52">
        <v>501</v>
      </c>
      <c r="DY471" s="52">
        <v>507</v>
      </c>
      <c r="DZ471" s="52">
        <v>508</v>
      </c>
      <c r="EA471" s="52">
        <v>547</v>
      </c>
      <c r="EB471" s="52">
        <v>526</v>
      </c>
      <c r="EC471" s="52">
        <v>620</v>
      </c>
      <c r="ED471" s="52">
        <v>635</v>
      </c>
      <c r="EE471" s="52">
        <v>649</v>
      </c>
      <c r="EF471" s="52">
        <v>695</v>
      </c>
      <c r="EG471" s="52">
        <v>650</v>
      </c>
      <c r="EH471" s="52">
        <v>602</v>
      </c>
      <c r="EI471" s="52">
        <v>609</v>
      </c>
      <c r="EJ471" s="52">
        <v>626</v>
      </c>
      <c r="EK471" s="52">
        <v>602</v>
      </c>
      <c r="EL471" s="52">
        <v>646</v>
      </c>
      <c r="EM471" s="52">
        <v>666</v>
      </c>
      <c r="EN471" s="52">
        <v>618</v>
      </c>
      <c r="EO471" s="52">
        <v>642</v>
      </c>
      <c r="EP471" s="52">
        <v>579</v>
      </c>
      <c r="EQ471" s="52">
        <v>555</v>
      </c>
      <c r="ER471" s="52">
        <v>526</v>
      </c>
      <c r="ES471" s="52">
        <v>566</v>
      </c>
      <c r="ET471" s="52">
        <v>663</v>
      </c>
      <c r="EU471" s="52">
        <v>622</v>
      </c>
      <c r="EV471" s="52">
        <v>645</v>
      </c>
      <c r="EW471" s="52">
        <v>695</v>
      </c>
      <c r="EX471" s="52">
        <v>615</v>
      </c>
      <c r="EY471" s="52">
        <v>680</v>
      </c>
      <c r="EZ471" s="52">
        <v>683</v>
      </c>
      <c r="FA471" s="52">
        <v>752</v>
      </c>
      <c r="FB471" s="52">
        <v>750</v>
      </c>
      <c r="FC471" s="52">
        <v>706</v>
      </c>
      <c r="FD471" s="52">
        <v>751</v>
      </c>
      <c r="FE471" s="52">
        <v>689</v>
      </c>
      <c r="FF471" s="52">
        <v>694</v>
      </c>
      <c r="FG471" s="52">
        <v>698</v>
      </c>
      <c r="FH471" s="52">
        <v>662</v>
      </c>
      <c r="FI471" s="52">
        <v>663</v>
      </c>
      <c r="FJ471" s="52">
        <v>643</v>
      </c>
      <c r="FK471" s="52">
        <v>603</v>
      </c>
      <c r="FL471" s="52">
        <v>597</v>
      </c>
      <c r="FM471" s="52">
        <v>578</v>
      </c>
      <c r="FN471" s="52">
        <v>564</v>
      </c>
      <c r="FO471" s="52">
        <v>648</v>
      </c>
      <c r="FP471" s="52">
        <v>593</v>
      </c>
      <c r="FQ471" s="52">
        <v>565</v>
      </c>
      <c r="FR471" s="52">
        <v>596</v>
      </c>
      <c r="FS471" s="52">
        <v>556</v>
      </c>
      <c r="FT471" s="52">
        <v>606</v>
      </c>
      <c r="FU471" s="52">
        <v>720</v>
      </c>
      <c r="FV471" s="52">
        <v>510</v>
      </c>
      <c r="FW471" s="52">
        <v>481</v>
      </c>
      <c r="FX471" s="52">
        <v>509</v>
      </c>
      <c r="FY471" s="52">
        <v>455</v>
      </c>
      <c r="FZ471" s="52">
        <v>398</v>
      </c>
      <c r="GA471" s="52">
        <v>390</v>
      </c>
      <c r="GB471" s="52">
        <v>369</v>
      </c>
      <c r="GC471" s="52">
        <v>361</v>
      </c>
      <c r="GD471" s="52">
        <v>345</v>
      </c>
      <c r="GE471" s="52">
        <v>301</v>
      </c>
      <c r="GF471" s="52">
        <v>293</v>
      </c>
      <c r="GG471" s="52">
        <v>237</v>
      </c>
      <c r="GH471" s="52">
        <v>227</v>
      </c>
      <c r="GI471" s="52">
        <v>208</v>
      </c>
      <c r="GJ471" s="52">
        <v>198</v>
      </c>
      <c r="GK471" s="52">
        <v>179</v>
      </c>
      <c r="GL471" s="53">
        <v>730</v>
      </c>
    </row>
    <row r="472" spans="1:194" s="1" customFormat="1" hidden="1" x14ac:dyDescent="0.25">
      <c r="A472" s="31" t="s">
        <v>247</v>
      </c>
      <c r="B472" s="1" t="s">
        <v>703</v>
      </c>
      <c r="C472" s="30" t="str">
        <f t="shared" si="134"/>
        <v>LA England - Thanet</v>
      </c>
      <c r="D472" s="51">
        <f t="shared" si="125"/>
        <v>52991</v>
      </c>
      <c r="E472" s="51">
        <f t="shared" si="126"/>
        <v>58674</v>
      </c>
      <c r="F472" s="52">
        <f t="shared" si="127"/>
        <v>141458</v>
      </c>
      <c r="G472" s="52">
        <f t="shared" si="128"/>
        <v>68514</v>
      </c>
      <c r="H472" s="53">
        <f t="shared" si="129"/>
        <v>72944</v>
      </c>
      <c r="I472" s="53">
        <f t="shared" si="130"/>
        <v>52991</v>
      </c>
      <c r="J472" s="53">
        <f t="shared" si="131"/>
        <v>58674</v>
      </c>
      <c r="K472" s="50">
        <f t="shared" si="132"/>
        <v>15523</v>
      </c>
      <c r="L472" s="51">
        <f t="shared" si="133"/>
        <v>14270</v>
      </c>
      <c r="M472" s="52">
        <v>738</v>
      </c>
      <c r="N472" s="52">
        <v>787</v>
      </c>
      <c r="O472" s="52">
        <v>793</v>
      </c>
      <c r="P472" s="52">
        <v>823</v>
      </c>
      <c r="Q472" s="52">
        <v>887</v>
      </c>
      <c r="R472" s="52">
        <v>817</v>
      </c>
      <c r="S472" s="52">
        <v>862</v>
      </c>
      <c r="T472" s="52">
        <v>901</v>
      </c>
      <c r="U472" s="52">
        <v>947</v>
      </c>
      <c r="V472" s="52">
        <v>954</v>
      </c>
      <c r="W472" s="52">
        <v>876</v>
      </c>
      <c r="X472" s="52">
        <v>924</v>
      </c>
      <c r="Y472" s="52">
        <v>941</v>
      </c>
      <c r="Z472" s="52">
        <v>936</v>
      </c>
      <c r="AA472" s="52">
        <v>840</v>
      </c>
      <c r="AB472" s="52">
        <v>874</v>
      </c>
      <c r="AC472" s="52">
        <v>829</v>
      </c>
      <c r="AD472" s="52">
        <v>794</v>
      </c>
      <c r="AE472" s="52">
        <v>787</v>
      </c>
      <c r="AF472" s="52">
        <v>651</v>
      </c>
      <c r="AG472" s="52">
        <v>671</v>
      </c>
      <c r="AH472" s="52">
        <v>667</v>
      </c>
      <c r="AI472" s="52">
        <v>771</v>
      </c>
      <c r="AJ472" s="52">
        <v>750</v>
      </c>
      <c r="AK472" s="52">
        <v>717</v>
      </c>
      <c r="AL472" s="52">
        <v>776</v>
      </c>
      <c r="AM472" s="52">
        <v>808</v>
      </c>
      <c r="AN472" s="52">
        <v>763</v>
      </c>
      <c r="AO472" s="52">
        <v>805</v>
      </c>
      <c r="AP472" s="52">
        <v>779</v>
      </c>
      <c r="AQ472" s="52">
        <v>697</v>
      </c>
      <c r="AR472" s="52">
        <v>720</v>
      </c>
      <c r="AS472" s="52">
        <v>710</v>
      </c>
      <c r="AT472" s="52">
        <v>714</v>
      </c>
      <c r="AU472" s="52">
        <v>765</v>
      </c>
      <c r="AV472" s="52">
        <v>733</v>
      </c>
      <c r="AW472" s="52">
        <v>741</v>
      </c>
      <c r="AX472" s="52">
        <v>744</v>
      </c>
      <c r="AY472" s="52">
        <v>743</v>
      </c>
      <c r="AZ472" s="52">
        <v>729</v>
      </c>
      <c r="BA472" s="52">
        <v>732</v>
      </c>
      <c r="BB472" s="52">
        <v>804</v>
      </c>
      <c r="BC472" s="52">
        <v>686</v>
      </c>
      <c r="BD472" s="52">
        <v>708</v>
      </c>
      <c r="BE472" s="52">
        <v>621</v>
      </c>
      <c r="BF472" s="52">
        <v>730</v>
      </c>
      <c r="BG472" s="52">
        <v>811</v>
      </c>
      <c r="BH472" s="52">
        <v>796</v>
      </c>
      <c r="BI472" s="52">
        <v>866</v>
      </c>
      <c r="BJ472" s="52">
        <v>939</v>
      </c>
      <c r="BK472" s="52">
        <v>861</v>
      </c>
      <c r="BL472" s="52">
        <v>896</v>
      </c>
      <c r="BM472" s="52">
        <v>872</v>
      </c>
      <c r="BN472" s="52">
        <v>994</v>
      </c>
      <c r="BO472" s="52">
        <v>931</v>
      </c>
      <c r="BP472" s="52">
        <v>1013</v>
      </c>
      <c r="BQ472" s="52">
        <v>960</v>
      </c>
      <c r="BR472" s="52">
        <v>943</v>
      </c>
      <c r="BS472" s="52">
        <v>995</v>
      </c>
      <c r="BT472" s="52">
        <v>940</v>
      </c>
      <c r="BU472" s="52">
        <v>835</v>
      </c>
      <c r="BV472" s="52">
        <v>910</v>
      </c>
      <c r="BW472" s="52">
        <v>853</v>
      </c>
      <c r="BX472" s="52">
        <v>896</v>
      </c>
      <c r="BY472" s="52">
        <v>806</v>
      </c>
      <c r="BZ472" s="52">
        <v>846</v>
      </c>
      <c r="CA472" s="52">
        <v>875</v>
      </c>
      <c r="CB472" s="52">
        <v>809</v>
      </c>
      <c r="CC472" s="52">
        <v>850</v>
      </c>
      <c r="CD472" s="52">
        <v>888</v>
      </c>
      <c r="CE472" s="52">
        <v>856</v>
      </c>
      <c r="CF472" s="52">
        <v>874</v>
      </c>
      <c r="CG472" s="52">
        <v>967</v>
      </c>
      <c r="CH472" s="52">
        <v>1035</v>
      </c>
      <c r="CI472" s="52">
        <v>772</v>
      </c>
      <c r="CJ472" s="52">
        <v>740</v>
      </c>
      <c r="CK472" s="52">
        <v>708</v>
      </c>
      <c r="CL472" s="52">
        <v>608</v>
      </c>
      <c r="CM472" s="52">
        <v>529</v>
      </c>
      <c r="CN472" s="52">
        <v>486</v>
      </c>
      <c r="CO472" s="52">
        <v>478</v>
      </c>
      <c r="CP472" s="52">
        <v>431</v>
      </c>
      <c r="CQ472" s="52">
        <v>379</v>
      </c>
      <c r="CR472" s="52">
        <v>367</v>
      </c>
      <c r="CS472" s="52">
        <v>322</v>
      </c>
      <c r="CT472" s="52">
        <v>273</v>
      </c>
      <c r="CU472" s="52">
        <v>233</v>
      </c>
      <c r="CV472" s="52">
        <v>212</v>
      </c>
      <c r="CW472" s="52">
        <v>174</v>
      </c>
      <c r="CX472" s="52">
        <v>153</v>
      </c>
      <c r="CY472" s="52">
        <v>487</v>
      </c>
      <c r="CZ472" s="52">
        <v>704</v>
      </c>
      <c r="DA472" s="52">
        <v>660</v>
      </c>
      <c r="DB472" s="52">
        <v>768</v>
      </c>
      <c r="DC472" s="52">
        <v>723</v>
      </c>
      <c r="DD472" s="52">
        <v>765</v>
      </c>
      <c r="DE472" s="52">
        <v>837</v>
      </c>
      <c r="DF472" s="52">
        <v>816</v>
      </c>
      <c r="DG472" s="52">
        <v>861</v>
      </c>
      <c r="DH472" s="52">
        <v>868</v>
      </c>
      <c r="DI472" s="52">
        <v>825</v>
      </c>
      <c r="DJ472" s="52">
        <v>888</v>
      </c>
      <c r="DK472" s="52">
        <v>807</v>
      </c>
      <c r="DL472" s="52">
        <v>855</v>
      </c>
      <c r="DM472" s="52">
        <v>877</v>
      </c>
      <c r="DN472" s="52">
        <v>819</v>
      </c>
      <c r="DO472" s="52">
        <v>718</v>
      </c>
      <c r="DP472" s="52">
        <v>751</v>
      </c>
      <c r="DQ472" s="52">
        <v>728</v>
      </c>
      <c r="DR472" s="52">
        <v>685</v>
      </c>
      <c r="DS472" s="52">
        <v>590</v>
      </c>
      <c r="DT472" s="52">
        <v>506</v>
      </c>
      <c r="DU472" s="52">
        <v>590</v>
      </c>
      <c r="DV472" s="52">
        <v>741</v>
      </c>
      <c r="DW472" s="52">
        <v>749</v>
      </c>
      <c r="DX472" s="52">
        <v>761</v>
      </c>
      <c r="DY472" s="52">
        <v>664</v>
      </c>
      <c r="DZ472" s="52">
        <v>730</v>
      </c>
      <c r="EA472" s="52">
        <v>745</v>
      </c>
      <c r="EB472" s="52">
        <v>798</v>
      </c>
      <c r="EC472" s="52">
        <v>737</v>
      </c>
      <c r="ED472" s="52">
        <v>705</v>
      </c>
      <c r="EE472" s="52">
        <v>744</v>
      </c>
      <c r="EF472" s="52">
        <v>831</v>
      </c>
      <c r="EG472" s="52">
        <v>862</v>
      </c>
      <c r="EH472" s="52">
        <v>901</v>
      </c>
      <c r="EI472" s="52">
        <v>850</v>
      </c>
      <c r="EJ472" s="52">
        <v>819</v>
      </c>
      <c r="EK472" s="52">
        <v>875</v>
      </c>
      <c r="EL472" s="52">
        <v>823</v>
      </c>
      <c r="EM472" s="52">
        <v>898</v>
      </c>
      <c r="EN472" s="52">
        <v>894</v>
      </c>
      <c r="EO472" s="52">
        <v>856</v>
      </c>
      <c r="EP472" s="52">
        <v>743</v>
      </c>
      <c r="EQ472" s="52">
        <v>754</v>
      </c>
      <c r="ER472" s="52">
        <v>783</v>
      </c>
      <c r="ES472" s="52">
        <v>851</v>
      </c>
      <c r="ET472" s="52">
        <v>790</v>
      </c>
      <c r="EU472" s="52">
        <v>921</v>
      </c>
      <c r="EV472" s="52">
        <v>867</v>
      </c>
      <c r="EW472" s="52">
        <v>1014</v>
      </c>
      <c r="EX472" s="52">
        <v>973</v>
      </c>
      <c r="EY472" s="52">
        <v>1039</v>
      </c>
      <c r="EZ472" s="52">
        <v>1002</v>
      </c>
      <c r="FA472" s="52">
        <v>1037</v>
      </c>
      <c r="FB472" s="52">
        <v>1018</v>
      </c>
      <c r="FC472" s="52">
        <v>1029</v>
      </c>
      <c r="FD472" s="52">
        <v>990</v>
      </c>
      <c r="FE472" s="52">
        <v>1045</v>
      </c>
      <c r="FF472" s="52">
        <v>994</v>
      </c>
      <c r="FG472" s="52">
        <v>1022</v>
      </c>
      <c r="FH472" s="52">
        <v>974</v>
      </c>
      <c r="FI472" s="52">
        <v>979</v>
      </c>
      <c r="FJ472" s="52">
        <v>932</v>
      </c>
      <c r="FK472" s="52">
        <v>980</v>
      </c>
      <c r="FL472" s="52">
        <v>903</v>
      </c>
      <c r="FM472" s="52">
        <v>956</v>
      </c>
      <c r="FN472" s="52">
        <v>964</v>
      </c>
      <c r="FO472" s="52">
        <v>959</v>
      </c>
      <c r="FP472" s="52">
        <v>901</v>
      </c>
      <c r="FQ472" s="52">
        <v>912</v>
      </c>
      <c r="FR472" s="52">
        <v>957</v>
      </c>
      <c r="FS472" s="52">
        <v>949</v>
      </c>
      <c r="FT472" s="52">
        <v>1062</v>
      </c>
      <c r="FU472" s="52">
        <v>1172</v>
      </c>
      <c r="FV472" s="52">
        <v>883</v>
      </c>
      <c r="FW472" s="52">
        <v>797</v>
      </c>
      <c r="FX472" s="52">
        <v>817</v>
      </c>
      <c r="FY472" s="52">
        <v>772</v>
      </c>
      <c r="FZ472" s="52">
        <v>662</v>
      </c>
      <c r="GA472" s="52">
        <v>550</v>
      </c>
      <c r="GB472" s="52">
        <v>568</v>
      </c>
      <c r="GC472" s="52">
        <v>544</v>
      </c>
      <c r="GD472" s="52">
        <v>537</v>
      </c>
      <c r="GE472" s="52">
        <v>466</v>
      </c>
      <c r="GF472" s="52">
        <v>446</v>
      </c>
      <c r="GG472" s="52">
        <v>412</v>
      </c>
      <c r="GH472" s="52">
        <v>356</v>
      </c>
      <c r="GI472" s="52">
        <v>325</v>
      </c>
      <c r="GJ472" s="52">
        <v>296</v>
      </c>
      <c r="GK472" s="52">
        <v>308</v>
      </c>
      <c r="GL472" s="53">
        <v>1109</v>
      </c>
    </row>
    <row r="473" spans="1:194" s="1" customFormat="1" hidden="1" x14ac:dyDescent="0.25">
      <c r="A473" s="31" t="s">
        <v>247</v>
      </c>
      <c r="B473" s="1" t="s">
        <v>704</v>
      </c>
      <c r="C473" s="30" t="str">
        <f t="shared" si="134"/>
        <v>LA England - Three Rivers</v>
      </c>
      <c r="D473" s="51">
        <f t="shared" si="125"/>
        <v>34884</v>
      </c>
      <c r="E473" s="51">
        <f t="shared" si="126"/>
        <v>37587</v>
      </c>
      <c r="F473" s="52">
        <f t="shared" si="127"/>
        <v>93966</v>
      </c>
      <c r="G473" s="52">
        <f t="shared" si="128"/>
        <v>45849</v>
      </c>
      <c r="H473" s="53">
        <f t="shared" si="129"/>
        <v>48117</v>
      </c>
      <c r="I473" s="53">
        <f t="shared" si="130"/>
        <v>34884</v>
      </c>
      <c r="J473" s="53">
        <f t="shared" si="131"/>
        <v>37587</v>
      </c>
      <c r="K473" s="50">
        <f t="shared" si="132"/>
        <v>10965</v>
      </c>
      <c r="L473" s="51">
        <f t="shared" si="133"/>
        <v>10530</v>
      </c>
      <c r="M473" s="52">
        <v>522</v>
      </c>
      <c r="N473" s="52">
        <v>546</v>
      </c>
      <c r="O473" s="52">
        <v>515</v>
      </c>
      <c r="P473" s="52">
        <v>558</v>
      </c>
      <c r="Q473" s="52">
        <v>565</v>
      </c>
      <c r="R473" s="52">
        <v>601</v>
      </c>
      <c r="S473" s="52">
        <v>616</v>
      </c>
      <c r="T473" s="52">
        <v>607</v>
      </c>
      <c r="U473" s="52">
        <v>658</v>
      </c>
      <c r="V473" s="52">
        <v>698</v>
      </c>
      <c r="W473" s="52">
        <v>644</v>
      </c>
      <c r="X473" s="52">
        <v>695</v>
      </c>
      <c r="Y473" s="52">
        <v>662</v>
      </c>
      <c r="Z473" s="52">
        <v>636</v>
      </c>
      <c r="AA473" s="52">
        <v>651</v>
      </c>
      <c r="AB473" s="52">
        <v>628</v>
      </c>
      <c r="AC473" s="52">
        <v>588</v>
      </c>
      <c r="AD473" s="52">
        <v>575</v>
      </c>
      <c r="AE473" s="52">
        <v>476</v>
      </c>
      <c r="AF473" s="52">
        <v>395</v>
      </c>
      <c r="AG473" s="52">
        <v>382</v>
      </c>
      <c r="AH473" s="52">
        <v>405</v>
      </c>
      <c r="AI473" s="52">
        <v>467</v>
      </c>
      <c r="AJ473" s="52">
        <v>554</v>
      </c>
      <c r="AK473" s="52">
        <v>517</v>
      </c>
      <c r="AL473" s="52">
        <v>486</v>
      </c>
      <c r="AM473" s="52">
        <v>556</v>
      </c>
      <c r="AN473" s="52">
        <v>424</v>
      </c>
      <c r="AO473" s="52">
        <v>474</v>
      </c>
      <c r="AP473" s="52">
        <v>511</v>
      </c>
      <c r="AQ473" s="52">
        <v>524</v>
      </c>
      <c r="AR473" s="52">
        <v>454</v>
      </c>
      <c r="AS473" s="52">
        <v>567</v>
      </c>
      <c r="AT473" s="52">
        <v>486</v>
      </c>
      <c r="AU473" s="52">
        <v>513</v>
      </c>
      <c r="AV473" s="52">
        <v>457</v>
      </c>
      <c r="AW473" s="52">
        <v>532</v>
      </c>
      <c r="AX473" s="52">
        <v>537</v>
      </c>
      <c r="AY473" s="52">
        <v>666</v>
      </c>
      <c r="AZ473" s="52">
        <v>687</v>
      </c>
      <c r="BA473" s="52">
        <v>636</v>
      </c>
      <c r="BB473" s="52">
        <v>653</v>
      </c>
      <c r="BC473" s="52">
        <v>676</v>
      </c>
      <c r="BD473" s="52">
        <v>665</v>
      </c>
      <c r="BE473" s="52">
        <v>688</v>
      </c>
      <c r="BF473" s="52">
        <v>723</v>
      </c>
      <c r="BG473" s="52">
        <v>670</v>
      </c>
      <c r="BH473" s="52">
        <v>654</v>
      </c>
      <c r="BI473" s="52">
        <v>666</v>
      </c>
      <c r="BJ473" s="52">
        <v>706</v>
      </c>
      <c r="BK473" s="52">
        <v>642</v>
      </c>
      <c r="BL473" s="52">
        <v>742</v>
      </c>
      <c r="BM473" s="52">
        <v>693</v>
      </c>
      <c r="BN473" s="52">
        <v>669</v>
      </c>
      <c r="BO473" s="52">
        <v>697</v>
      </c>
      <c r="BP473" s="52">
        <v>690</v>
      </c>
      <c r="BQ473" s="52">
        <v>695</v>
      </c>
      <c r="BR473" s="52">
        <v>654</v>
      </c>
      <c r="BS473" s="52">
        <v>672</v>
      </c>
      <c r="BT473" s="52">
        <v>581</v>
      </c>
      <c r="BU473" s="52">
        <v>533</v>
      </c>
      <c r="BV473" s="52">
        <v>563</v>
      </c>
      <c r="BW473" s="52">
        <v>522</v>
      </c>
      <c r="BX473" s="52">
        <v>494</v>
      </c>
      <c r="BY473" s="52">
        <v>408</v>
      </c>
      <c r="BZ473" s="52">
        <v>478</v>
      </c>
      <c r="CA473" s="52">
        <v>436</v>
      </c>
      <c r="CB473" s="52">
        <v>396</v>
      </c>
      <c r="CC473" s="52">
        <v>441</v>
      </c>
      <c r="CD473" s="52">
        <v>432</v>
      </c>
      <c r="CE473" s="52">
        <v>406</v>
      </c>
      <c r="CF473" s="52">
        <v>412</v>
      </c>
      <c r="CG473" s="52">
        <v>434</v>
      </c>
      <c r="CH473" s="52">
        <v>456</v>
      </c>
      <c r="CI473" s="52">
        <v>347</v>
      </c>
      <c r="CJ473" s="52">
        <v>380</v>
      </c>
      <c r="CK473" s="52">
        <v>376</v>
      </c>
      <c r="CL473" s="52">
        <v>291</v>
      </c>
      <c r="CM473" s="52">
        <v>266</v>
      </c>
      <c r="CN473" s="52">
        <v>204</v>
      </c>
      <c r="CO473" s="52">
        <v>222</v>
      </c>
      <c r="CP473" s="52">
        <v>219</v>
      </c>
      <c r="CQ473" s="52">
        <v>188</v>
      </c>
      <c r="CR473" s="52">
        <v>220</v>
      </c>
      <c r="CS473" s="52">
        <v>204</v>
      </c>
      <c r="CT473" s="52">
        <v>176</v>
      </c>
      <c r="CU473" s="52">
        <v>162</v>
      </c>
      <c r="CV473" s="52">
        <v>153</v>
      </c>
      <c r="CW473" s="52">
        <v>92</v>
      </c>
      <c r="CX473" s="52">
        <v>95</v>
      </c>
      <c r="CY473" s="52">
        <v>336</v>
      </c>
      <c r="CZ473" s="52">
        <v>465</v>
      </c>
      <c r="DA473" s="52">
        <v>486</v>
      </c>
      <c r="DB473" s="52">
        <v>494</v>
      </c>
      <c r="DC473" s="52">
        <v>537</v>
      </c>
      <c r="DD473" s="52">
        <v>576</v>
      </c>
      <c r="DE473" s="52">
        <v>563</v>
      </c>
      <c r="DF473" s="52">
        <v>593</v>
      </c>
      <c r="DG473" s="52">
        <v>619</v>
      </c>
      <c r="DH473" s="52">
        <v>606</v>
      </c>
      <c r="DI473" s="52">
        <v>676</v>
      </c>
      <c r="DJ473" s="52">
        <v>668</v>
      </c>
      <c r="DK473" s="52">
        <v>627</v>
      </c>
      <c r="DL473" s="52">
        <v>650</v>
      </c>
      <c r="DM473" s="52">
        <v>617</v>
      </c>
      <c r="DN473" s="52">
        <v>609</v>
      </c>
      <c r="DO473" s="52">
        <v>582</v>
      </c>
      <c r="DP473" s="52">
        <v>604</v>
      </c>
      <c r="DQ473" s="52">
        <v>558</v>
      </c>
      <c r="DR473" s="52">
        <v>511</v>
      </c>
      <c r="DS473" s="52">
        <v>329</v>
      </c>
      <c r="DT473" s="52">
        <v>282</v>
      </c>
      <c r="DU473" s="52">
        <v>339</v>
      </c>
      <c r="DV473" s="52">
        <v>424</v>
      </c>
      <c r="DW473" s="52">
        <v>505</v>
      </c>
      <c r="DX473" s="52">
        <v>500</v>
      </c>
      <c r="DY473" s="52">
        <v>471</v>
      </c>
      <c r="DZ473" s="52">
        <v>442</v>
      </c>
      <c r="EA473" s="52">
        <v>536</v>
      </c>
      <c r="EB473" s="52">
        <v>543</v>
      </c>
      <c r="EC473" s="52">
        <v>579</v>
      </c>
      <c r="ED473" s="52">
        <v>515</v>
      </c>
      <c r="EE473" s="52">
        <v>613</v>
      </c>
      <c r="EF473" s="52">
        <v>575</v>
      </c>
      <c r="EG473" s="52">
        <v>547</v>
      </c>
      <c r="EH473" s="52">
        <v>496</v>
      </c>
      <c r="EI473" s="52">
        <v>561</v>
      </c>
      <c r="EJ473" s="52">
        <v>641</v>
      </c>
      <c r="EK473" s="52">
        <v>673</v>
      </c>
      <c r="EL473" s="52">
        <v>793</v>
      </c>
      <c r="EM473" s="52">
        <v>779</v>
      </c>
      <c r="EN473" s="52">
        <v>764</v>
      </c>
      <c r="EO473" s="52">
        <v>675</v>
      </c>
      <c r="EP473" s="52">
        <v>722</v>
      </c>
      <c r="EQ473" s="52">
        <v>646</v>
      </c>
      <c r="ER473" s="52">
        <v>661</v>
      </c>
      <c r="ES473" s="52">
        <v>697</v>
      </c>
      <c r="ET473" s="52">
        <v>724</v>
      </c>
      <c r="EU473" s="52">
        <v>681</v>
      </c>
      <c r="EV473" s="52">
        <v>690</v>
      </c>
      <c r="EW473" s="52">
        <v>724</v>
      </c>
      <c r="EX473" s="52">
        <v>676</v>
      </c>
      <c r="EY473" s="52">
        <v>696</v>
      </c>
      <c r="EZ473" s="52">
        <v>718</v>
      </c>
      <c r="FA473" s="52">
        <v>694</v>
      </c>
      <c r="FB473" s="52">
        <v>704</v>
      </c>
      <c r="FC473" s="52">
        <v>759</v>
      </c>
      <c r="FD473" s="52">
        <v>700</v>
      </c>
      <c r="FE473" s="52">
        <v>679</v>
      </c>
      <c r="FF473" s="52">
        <v>603</v>
      </c>
      <c r="FG473" s="52">
        <v>666</v>
      </c>
      <c r="FH473" s="52">
        <v>563</v>
      </c>
      <c r="FI473" s="52">
        <v>543</v>
      </c>
      <c r="FJ473" s="52">
        <v>530</v>
      </c>
      <c r="FK473" s="52">
        <v>522</v>
      </c>
      <c r="FL473" s="52">
        <v>496</v>
      </c>
      <c r="FM473" s="52">
        <v>509</v>
      </c>
      <c r="FN473" s="52">
        <v>524</v>
      </c>
      <c r="FO473" s="52">
        <v>404</v>
      </c>
      <c r="FP473" s="52">
        <v>434</v>
      </c>
      <c r="FQ473" s="52">
        <v>453</v>
      </c>
      <c r="FR473" s="52">
        <v>460</v>
      </c>
      <c r="FS473" s="52">
        <v>429</v>
      </c>
      <c r="FT473" s="52">
        <v>500</v>
      </c>
      <c r="FU473" s="52">
        <v>570</v>
      </c>
      <c r="FV473" s="52">
        <v>389</v>
      </c>
      <c r="FW473" s="52">
        <v>408</v>
      </c>
      <c r="FX473" s="52">
        <v>361</v>
      </c>
      <c r="FY473" s="52">
        <v>365</v>
      </c>
      <c r="FZ473" s="52">
        <v>325</v>
      </c>
      <c r="GA473" s="52">
        <v>264</v>
      </c>
      <c r="GB473" s="52">
        <v>314</v>
      </c>
      <c r="GC473" s="52">
        <v>270</v>
      </c>
      <c r="GD473" s="52">
        <v>302</v>
      </c>
      <c r="GE473" s="52">
        <v>268</v>
      </c>
      <c r="GF473" s="52">
        <v>230</v>
      </c>
      <c r="GG473" s="52">
        <v>236</v>
      </c>
      <c r="GH473" s="52">
        <v>189</v>
      </c>
      <c r="GI473" s="52">
        <v>200</v>
      </c>
      <c r="GJ473" s="52">
        <v>185</v>
      </c>
      <c r="GK473" s="52">
        <v>166</v>
      </c>
      <c r="GL473" s="53">
        <v>645</v>
      </c>
    </row>
    <row r="474" spans="1:194" s="1" customFormat="1" hidden="1" x14ac:dyDescent="0.25">
      <c r="A474" s="31" t="s">
        <v>247</v>
      </c>
      <c r="B474" s="1" t="s">
        <v>705</v>
      </c>
      <c r="C474" s="30" t="str">
        <f t="shared" si="134"/>
        <v>LA England - Thurrock</v>
      </c>
      <c r="D474" s="51">
        <f t="shared" si="125"/>
        <v>63352</v>
      </c>
      <c r="E474" s="51">
        <f t="shared" si="126"/>
        <v>66798</v>
      </c>
      <c r="F474" s="52">
        <f t="shared" si="127"/>
        <v>175531</v>
      </c>
      <c r="G474" s="52">
        <f t="shared" si="128"/>
        <v>86554</v>
      </c>
      <c r="H474" s="53">
        <f t="shared" si="129"/>
        <v>88977</v>
      </c>
      <c r="I474" s="53">
        <f t="shared" si="130"/>
        <v>63352</v>
      </c>
      <c r="J474" s="53">
        <f t="shared" si="131"/>
        <v>66798</v>
      </c>
      <c r="K474" s="50">
        <f t="shared" si="132"/>
        <v>23202</v>
      </c>
      <c r="L474" s="51">
        <f t="shared" si="133"/>
        <v>22179</v>
      </c>
      <c r="M474" s="52">
        <v>1263</v>
      </c>
      <c r="N474" s="52">
        <v>1320</v>
      </c>
      <c r="O474" s="52">
        <v>1306</v>
      </c>
      <c r="P474" s="52">
        <v>1400</v>
      </c>
      <c r="Q474" s="52">
        <v>1484</v>
      </c>
      <c r="R474" s="52">
        <v>1430</v>
      </c>
      <c r="S474" s="52">
        <v>1353</v>
      </c>
      <c r="T474" s="52">
        <v>1338</v>
      </c>
      <c r="U474" s="52">
        <v>1434</v>
      </c>
      <c r="V474" s="52">
        <v>1377</v>
      </c>
      <c r="W474" s="52">
        <v>1252</v>
      </c>
      <c r="X474" s="52">
        <v>1241</v>
      </c>
      <c r="Y474" s="52">
        <v>1330</v>
      </c>
      <c r="Z474" s="52">
        <v>1191</v>
      </c>
      <c r="AA474" s="52">
        <v>1201</v>
      </c>
      <c r="AB474" s="52">
        <v>1158</v>
      </c>
      <c r="AC474" s="52">
        <v>1081</v>
      </c>
      <c r="AD474" s="52">
        <v>1043</v>
      </c>
      <c r="AE474" s="52">
        <v>994</v>
      </c>
      <c r="AF474" s="52">
        <v>855</v>
      </c>
      <c r="AG474" s="52">
        <v>830</v>
      </c>
      <c r="AH474" s="52">
        <v>892</v>
      </c>
      <c r="AI474" s="52">
        <v>886</v>
      </c>
      <c r="AJ474" s="52">
        <v>1015</v>
      </c>
      <c r="AK474" s="52">
        <v>1012</v>
      </c>
      <c r="AL474" s="52">
        <v>944</v>
      </c>
      <c r="AM474" s="52">
        <v>992</v>
      </c>
      <c r="AN474" s="52">
        <v>1111</v>
      </c>
      <c r="AO474" s="52">
        <v>1065</v>
      </c>
      <c r="AP474" s="52">
        <v>1112</v>
      </c>
      <c r="AQ474" s="52">
        <v>1226</v>
      </c>
      <c r="AR474" s="52">
        <v>1211</v>
      </c>
      <c r="AS474" s="52">
        <v>1232</v>
      </c>
      <c r="AT474" s="52">
        <v>1241</v>
      </c>
      <c r="AU474" s="52">
        <v>1381</v>
      </c>
      <c r="AV474" s="52">
        <v>1309</v>
      </c>
      <c r="AW474" s="52">
        <v>1324</v>
      </c>
      <c r="AX474" s="52">
        <v>1198</v>
      </c>
      <c r="AY474" s="52">
        <v>1295</v>
      </c>
      <c r="AZ474" s="52">
        <v>1366</v>
      </c>
      <c r="BA474" s="52">
        <v>1208</v>
      </c>
      <c r="BB474" s="52">
        <v>1252</v>
      </c>
      <c r="BC474" s="52">
        <v>1234</v>
      </c>
      <c r="BD474" s="52">
        <v>1186</v>
      </c>
      <c r="BE474" s="52">
        <v>1245</v>
      </c>
      <c r="BF474" s="52">
        <v>1242</v>
      </c>
      <c r="BG474" s="52">
        <v>1163</v>
      </c>
      <c r="BH474" s="52">
        <v>1186</v>
      </c>
      <c r="BI474" s="52">
        <v>1196</v>
      </c>
      <c r="BJ474" s="52">
        <v>1273</v>
      </c>
      <c r="BK474" s="52">
        <v>1210</v>
      </c>
      <c r="BL474" s="52">
        <v>1248</v>
      </c>
      <c r="BM474" s="52">
        <v>1132</v>
      </c>
      <c r="BN474" s="52">
        <v>1261</v>
      </c>
      <c r="BO474" s="52">
        <v>1233</v>
      </c>
      <c r="BP474" s="52">
        <v>1228</v>
      </c>
      <c r="BQ474" s="52">
        <v>1116</v>
      </c>
      <c r="BR474" s="52">
        <v>1077</v>
      </c>
      <c r="BS474" s="52">
        <v>997</v>
      </c>
      <c r="BT474" s="52">
        <v>930</v>
      </c>
      <c r="BU474" s="52">
        <v>953</v>
      </c>
      <c r="BV474" s="52">
        <v>891</v>
      </c>
      <c r="BW474" s="52">
        <v>828</v>
      </c>
      <c r="BX474" s="52">
        <v>742</v>
      </c>
      <c r="BY474" s="52">
        <v>767</v>
      </c>
      <c r="BZ474" s="52">
        <v>761</v>
      </c>
      <c r="CA474" s="52">
        <v>722</v>
      </c>
      <c r="CB474" s="52">
        <v>714</v>
      </c>
      <c r="CC474" s="52">
        <v>630</v>
      </c>
      <c r="CD474" s="52">
        <v>642</v>
      </c>
      <c r="CE474" s="52">
        <v>668</v>
      </c>
      <c r="CF474" s="52">
        <v>698</v>
      </c>
      <c r="CG474" s="52">
        <v>650</v>
      </c>
      <c r="CH474" s="52">
        <v>754</v>
      </c>
      <c r="CI474" s="52">
        <v>542</v>
      </c>
      <c r="CJ474" s="52">
        <v>459</v>
      </c>
      <c r="CK474" s="52">
        <v>466</v>
      </c>
      <c r="CL474" s="52">
        <v>412</v>
      </c>
      <c r="CM474" s="52">
        <v>343</v>
      </c>
      <c r="CN474" s="52">
        <v>269</v>
      </c>
      <c r="CO474" s="52">
        <v>317</v>
      </c>
      <c r="CP474" s="52">
        <v>303</v>
      </c>
      <c r="CQ474" s="52">
        <v>260</v>
      </c>
      <c r="CR474" s="52">
        <v>263</v>
      </c>
      <c r="CS474" s="52">
        <v>176</v>
      </c>
      <c r="CT474" s="52">
        <v>198</v>
      </c>
      <c r="CU474" s="52">
        <v>170</v>
      </c>
      <c r="CV474" s="52">
        <v>131</v>
      </c>
      <c r="CW474" s="52">
        <v>123</v>
      </c>
      <c r="CX474" s="52">
        <v>100</v>
      </c>
      <c r="CY474" s="52">
        <v>292</v>
      </c>
      <c r="CZ474" s="52">
        <v>1190</v>
      </c>
      <c r="DA474" s="52">
        <v>1209</v>
      </c>
      <c r="DB474" s="52">
        <v>1337</v>
      </c>
      <c r="DC474" s="52">
        <v>1300</v>
      </c>
      <c r="DD474" s="52">
        <v>1295</v>
      </c>
      <c r="DE474" s="52">
        <v>1360</v>
      </c>
      <c r="DF474" s="52">
        <v>1263</v>
      </c>
      <c r="DG474" s="52">
        <v>1348</v>
      </c>
      <c r="DH474" s="52">
        <v>1306</v>
      </c>
      <c r="DI474" s="52">
        <v>1321</v>
      </c>
      <c r="DJ474" s="52">
        <v>1218</v>
      </c>
      <c r="DK474" s="52">
        <v>1251</v>
      </c>
      <c r="DL474" s="52">
        <v>1295</v>
      </c>
      <c r="DM474" s="52">
        <v>1230</v>
      </c>
      <c r="DN474" s="52">
        <v>1117</v>
      </c>
      <c r="DO474" s="52">
        <v>1113</v>
      </c>
      <c r="DP474" s="52">
        <v>1053</v>
      </c>
      <c r="DQ474" s="52">
        <v>973</v>
      </c>
      <c r="DR474" s="52">
        <v>944</v>
      </c>
      <c r="DS474" s="52">
        <v>696</v>
      </c>
      <c r="DT474" s="52">
        <v>756</v>
      </c>
      <c r="DU474" s="52">
        <v>831</v>
      </c>
      <c r="DV474" s="52">
        <v>839</v>
      </c>
      <c r="DW474" s="52">
        <v>977</v>
      </c>
      <c r="DX474" s="52">
        <v>1002</v>
      </c>
      <c r="DY474" s="52">
        <v>1030</v>
      </c>
      <c r="DZ474" s="52">
        <v>1152</v>
      </c>
      <c r="EA474" s="52">
        <v>1152</v>
      </c>
      <c r="EB474" s="52">
        <v>1161</v>
      </c>
      <c r="EC474" s="52">
        <v>1248</v>
      </c>
      <c r="ED474" s="52">
        <v>1330</v>
      </c>
      <c r="EE474" s="52">
        <v>1489</v>
      </c>
      <c r="EF474" s="52">
        <v>1368</v>
      </c>
      <c r="EG474" s="52">
        <v>1491</v>
      </c>
      <c r="EH474" s="52">
        <v>1496</v>
      </c>
      <c r="EI474" s="52">
        <v>1528</v>
      </c>
      <c r="EJ474" s="52">
        <v>1505</v>
      </c>
      <c r="EK474" s="52">
        <v>1349</v>
      </c>
      <c r="EL474" s="52">
        <v>1443</v>
      </c>
      <c r="EM474" s="52">
        <v>1442</v>
      </c>
      <c r="EN474" s="52">
        <v>1357</v>
      </c>
      <c r="EO474" s="52">
        <v>1396</v>
      </c>
      <c r="EP474" s="52">
        <v>1236</v>
      </c>
      <c r="EQ474" s="52">
        <v>1180</v>
      </c>
      <c r="ER474" s="52">
        <v>1212</v>
      </c>
      <c r="ES474" s="52">
        <v>1253</v>
      </c>
      <c r="ET474" s="52">
        <v>1158</v>
      </c>
      <c r="EU474" s="52">
        <v>1157</v>
      </c>
      <c r="EV474" s="52">
        <v>1208</v>
      </c>
      <c r="EW474" s="52">
        <v>1274</v>
      </c>
      <c r="EX474" s="52">
        <v>1142</v>
      </c>
      <c r="EY474" s="52">
        <v>1214</v>
      </c>
      <c r="EZ474" s="52">
        <v>1189</v>
      </c>
      <c r="FA474" s="52">
        <v>1217</v>
      </c>
      <c r="FB474" s="52">
        <v>1185</v>
      </c>
      <c r="FC474" s="52">
        <v>1082</v>
      </c>
      <c r="FD474" s="52">
        <v>1080</v>
      </c>
      <c r="FE474" s="52">
        <v>1058</v>
      </c>
      <c r="FF474" s="52">
        <v>979</v>
      </c>
      <c r="FG474" s="52">
        <v>962</v>
      </c>
      <c r="FH474" s="52">
        <v>845</v>
      </c>
      <c r="FI474" s="52">
        <v>859</v>
      </c>
      <c r="FJ474" s="52">
        <v>757</v>
      </c>
      <c r="FK474" s="52">
        <v>807</v>
      </c>
      <c r="FL474" s="52">
        <v>727</v>
      </c>
      <c r="FM474" s="52">
        <v>689</v>
      </c>
      <c r="FN474" s="52">
        <v>743</v>
      </c>
      <c r="FO474" s="52">
        <v>726</v>
      </c>
      <c r="FP474" s="52">
        <v>683</v>
      </c>
      <c r="FQ474" s="52">
        <v>699</v>
      </c>
      <c r="FR474" s="52">
        <v>704</v>
      </c>
      <c r="FS474" s="52">
        <v>642</v>
      </c>
      <c r="FT474" s="52">
        <v>773</v>
      </c>
      <c r="FU474" s="52">
        <v>856</v>
      </c>
      <c r="FV474" s="52">
        <v>603</v>
      </c>
      <c r="FW474" s="52">
        <v>566</v>
      </c>
      <c r="FX474" s="52">
        <v>494</v>
      </c>
      <c r="FY474" s="52">
        <v>511</v>
      </c>
      <c r="FZ474" s="52">
        <v>465</v>
      </c>
      <c r="GA474" s="52">
        <v>401</v>
      </c>
      <c r="GB474" s="52">
        <v>395</v>
      </c>
      <c r="GC474" s="52">
        <v>377</v>
      </c>
      <c r="GD474" s="52">
        <v>331</v>
      </c>
      <c r="GE474" s="52">
        <v>334</v>
      </c>
      <c r="GF474" s="52">
        <v>314</v>
      </c>
      <c r="GG474" s="52">
        <v>249</v>
      </c>
      <c r="GH474" s="52">
        <v>240</v>
      </c>
      <c r="GI474" s="52">
        <v>212</v>
      </c>
      <c r="GJ474" s="52">
        <v>211</v>
      </c>
      <c r="GK474" s="52">
        <v>176</v>
      </c>
      <c r="GL474" s="53">
        <v>641</v>
      </c>
    </row>
    <row r="475" spans="1:194" s="1" customFormat="1" hidden="1" x14ac:dyDescent="0.25">
      <c r="A475" s="31" t="s">
        <v>247</v>
      </c>
      <c r="B475" s="1" t="s">
        <v>706</v>
      </c>
      <c r="C475" s="30" t="str">
        <f t="shared" si="134"/>
        <v>LA England - Tonbridge and Malling</v>
      </c>
      <c r="D475" s="51">
        <f t="shared" si="125"/>
        <v>48907</v>
      </c>
      <c r="E475" s="51">
        <f t="shared" si="126"/>
        <v>53156</v>
      </c>
      <c r="F475" s="52">
        <f t="shared" si="127"/>
        <v>132571</v>
      </c>
      <c r="G475" s="52">
        <f t="shared" si="128"/>
        <v>64720</v>
      </c>
      <c r="H475" s="53">
        <f t="shared" si="129"/>
        <v>67851</v>
      </c>
      <c r="I475" s="53">
        <f t="shared" si="130"/>
        <v>48907</v>
      </c>
      <c r="J475" s="53">
        <f t="shared" si="131"/>
        <v>53156</v>
      </c>
      <c r="K475" s="50">
        <f t="shared" si="132"/>
        <v>15813</v>
      </c>
      <c r="L475" s="51">
        <f t="shared" si="133"/>
        <v>14695</v>
      </c>
      <c r="M475" s="52">
        <v>707</v>
      </c>
      <c r="N475" s="52">
        <v>759</v>
      </c>
      <c r="O475" s="52">
        <v>845</v>
      </c>
      <c r="P475" s="52">
        <v>848</v>
      </c>
      <c r="Q475" s="52">
        <v>771</v>
      </c>
      <c r="R475" s="52">
        <v>873</v>
      </c>
      <c r="S475" s="52">
        <v>857</v>
      </c>
      <c r="T475" s="52">
        <v>922</v>
      </c>
      <c r="U475" s="52">
        <v>929</v>
      </c>
      <c r="V475" s="52">
        <v>886</v>
      </c>
      <c r="W475" s="52">
        <v>958</v>
      </c>
      <c r="X475" s="52">
        <v>902</v>
      </c>
      <c r="Y475" s="52">
        <v>930</v>
      </c>
      <c r="Z475" s="52">
        <v>942</v>
      </c>
      <c r="AA475" s="52">
        <v>939</v>
      </c>
      <c r="AB475" s="52">
        <v>904</v>
      </c>
      <c r="AC475" s="52">
        <v>902</v>
      </c>
      <c r="AD475" s="52">
        <v>939</v>
      </c>
      <c r="AE475" s="52">
        <v>860</v>
      </c>
      <c r="AF475" s="52">
        <v>562</v>
      </c>
      <c r="AG475" s="52">
        <v>585</v>
      </c>
      <c r="AH475" s="52">
        <v>562</v>
      </c>
      <c r="AI475" s="52">
        <v>639</v>
      </c>
      <c r="AJ475" s="52">
        <v>652</v>
      </c>
      <c r="AK475" s="52">
        <v>682</v>
      </c>
      <c r="AL475" s="52">
        <v>606</v>
      </c>
      <c r="AM475" s="52">
        <v>733</v>
      </c>
      <c r="AN475" s="52">
        <v>578</v>
      </c>
      <c r="AO475" s="52">
        <v>654</v>
      </c>
      <c r="AP475" s="52">
        <v>713</v>
      </c>
      <c r="AQ475" s="52">
        <v>666</v>
      </c>
      <c r="AR475" s="52">
        <v>797</v>
      </c>
      <c r="AS475" s="52">
        <v>735</v>
      </c>
      <c r="AT475" s="52">
        <v>672</v>
      </c>
      <c r="AU475" s="52">
        <v>732</v>
      </c>
      <c r="AV475" s="52">
        <v>658</v>
      </c>
      <c r="AW475" s="52">
        <v>702</v>
      </c>
      <c r="AX475" s="52">
        <v>738</v>
      </c>
      <c r="AY475" s="52">
        <v>787</v>
      </c>
      <c r="AZ475" s="52">
        <v>792</v>
      </c>
      <c r="BA475" s="52">
        <v>834</v>
      </c>
      <c r="BB475" s="52">
        <v>838</v>
      </c>
      <c r="BC475" s="52">
        <v>814</v>
      </c>
      <c r="BD475" s="52">
        <v>815</v>
      </c>
      <c r="BE475" s="52">
        <v>796</v>
      </c>
      <c r="BF475" s="52">
        <v>912</v>
      </c>
      <c r="BG475" s="52">
        <v>942</v>
      </c>
      <c r="BH475" s="52">
        <v>946</v>
      </c>
      <c r="BI475" s="52">
        <v>986</v>
      </c>
      <c r="BJ475" s="52">
        <v>994</v>
      </c>
      <c r="BK475" s="52">
        <v>980</v>
      </c>
      <c r="BL475" s="52">
        <v>995</v>
      </c>
      <c r="BM475" s="52">
        <v>997</v>
      </c>
      <c r="BN475" s="52">
        <v>1002</v>
      </c>
      <c r="BO475" s="52">
        <v>914</v>
      </c>
      <c r="BP475" s="52">
        <v>985</v>
      </c>
      <c r="BQ475" s="52">
        <v>1013</v>
      </c>
      <c r="BR475" s="52">
        <v>888</v>
      </c>
      <c r="BS475" s="52">
        <v>910</v>
      </c>
      <c r="BT475" s="52">
        <v>865</v>
      </c>
      <c r="BU475" s="52">
        <v>805</v>
      </c>
      <c r="BV475" s="52">
        <v>817</v>
      </c>
      <c r="BW475" s="52">
        <v>770</v>
      </c>
      <c r="BX475" s="52">
        <v>754</v>
      </c>
      <c r="BY475" s="52">
        <v>661</v>
      </c>
      <c r="BZ475" s="52">
        <v>660</v>
      </c>
      <c r="CA475" s="52">
        <v>666</v>
      </c>
      <c r="CB475" s="52">
        <v>656</v>
      </c>
      <c r="CC475" s="52">
        <v>632</v>
      </c>
      <c r="CD475" s="52">
        <v>552</v>
      </c>
      <c r="CE475" s="52">
        <v>599</v>
      </c>
      <c r="CF475" s="52">
        <v>619</v>
      </c>
      <c r="CG475" s="52">
        <v>712</v>
      </c>
      <c r="CH475" s="52">
        <v>762</v>
      </c>
      <c r="CI475" s="52">
        <v>543</v>
      </c>
      <c r="CJ475" s="52">
        <v>505</v>
      </c>
      <c r="CK475" s="52">
        <v>549</v>
      </c>
      <c r="CL475" s="52">
        <v>488</v>
      </c>
      <c r="CM475" s="52">
        <v>432</v>
      </c>
      <c r="CN475" s="52">
        <v>346</v>
      </c>
      <c r="CO475" s="52">
        <v>322</v>
      </c>
      <c r="CP475" s="52">
        <v>388</v>
      </c>
      <c r="CQ475" s="52">
        <v>324</v>
      </c>
      <c r="CR475" s="52">
        <v>301</v>
      </c>
      <c r="CS475" s="52">
        <v>295</v>
      </c>
      <c r="CT475" s="52">
        <v>246</v>
      </c>
      <c r="CU475" s="52">
        <v>221</v>
      </c>
      <c r="CV475" s="52">
        <v>172</v>
      </c>
      <c r="CW475" s="52">
        <v>116</v>
      </c>
      <c r="CX475" s="52">
        <v>119</v>
      </c>
      <c r="CY475" s="52">
        <v>344</v>
      </c>
      <c r="CZ475" s="52">
        <v>691</v>
      </c>
      <c r="DA475" s="52">
        <v>682</v>
      </c>
      <c r="DB475" s="52">
        <v>772</v>
      </c>
      <c r="DC475" s="52">
        <v>815</v>
      </c>
      <c r="DD475" s="52">
        <v>845</v>
      </c>
      <c r="DE475" s="52">
        <v>806</v>
      </c>
      <c r="DF475" s="52">
        <v>807</v>
      </c>
      <c r="DG475" s="52">
        <v>864</v>
      </c>
      <c r="DH475" s="52">
        <v>830</v>
      </c>
      <c r="DI475" s="52">
        <v>826</v>
      </c>
      <c r="DJ475" s="52">
        <v>906</v>
      </c>
      <c r="DK475" s="52">
        <v>852</v>
      </c>
      <c r="DL475" s="52">
        <v>878</v>
      </c>
      <c r="DM475" s="52">
        <v>836</v>
      </c>
      <c r="DN475" s="52">
        <v>894</v>
      </c>
      <c r="DO475" s="52">
        <v>811</v>
      </c>
      <c r="DP475" s="52">
        <v>801</v>
      </c>
      <c r="DQ475" s="52">
        <v>779</v>
      </c>
      <c r="DR475" s="52">
        <v>740</v>
      </c>
      <c r="DS475" s="52">
        <v>493</v>
      </c>
      <c r="DT475" s="52">
        <v>534</v>
      </c>
      <c r="DU475" s="52">
        <v>525</v>
      </c>
      <c r="DV475" s="52">
        <v>676</v>
      </c>
      <c r="DW475" s="52">
        <v>657</v>
      </c>
      <c r="DX475" s="52">
        <v>643</v>
      </c>
      <c r="DY475" s="52">
        <v>726</v>
      </c>
      <c r="DZ475" s="52">
        <v>729</v>
      </c>
      <c r="EA475" s="52">
        <v>683</v>
      </c>
      <c r="EB475" s="52">
        <v>780</v>
      </c>
      <c r="EC475" s="52">
        <v>787</v>
      </c>
      <c r="ED475" s="52">
        <v>779</v>
      </c>
      <c r="EE475" s="52">
        <v>864</v>
      </c>
      <c r="EF475" s="52">
        <v>787</v>
      </c>
      <c r="EG475" s="52">
        <v>770</v>
      </c>
      <c r="EH475" s="52">
        <v>767</v>
      </c>
      <c r="EI475" s="52">
        <v>838</v>
      </c>
      <c r="EJ475" s="52">
        <v>950</v>
      </c>
      <c r="EK475" s="52">
        <v>869</v>
      </c>
      <c r="EL475" s="52">
        <v>863</v>
      </c>
      <c r="EM475" s="52">
        <v>952</v>
      </c>
      <c r="EN475" s="52">
        <v>956</v>
      </c>
      <c r="EO475" s="52">
        <v>928</v>
      </c>
      <c r="EP475" s="52">
        <v>884</v>
      </c>
      <c r="EQ475" s="52">
        <v>888</v>
      </c>
      <c r="ER475" s="52">
        <v>907</v>
      </c>
      <c r="ES475" s="52">
        <v>926</v>
      </c>
      <c r="ET475" s="52">
        <v>927</v>
      </c>
      <c r="EU475" s="52">
        <v>1062</v>
      </c>
      <c r="EV475" s="52">
        <v>1003</v>
      </c>
      <c r="EW475" s="52">
        <v>1005</v>
      </c>
      <c r="EX475" s="52">
        <v>1060</v>
      </c>
      <c r="EY475" s="52">
        <v>957</v>
      </c>
      <c r="EZ475" s="52">
        <v>1004</v>
      </c>
      <c r="FA475" s="52">
        <v>1038</v>
      </c>
      <c r="FB475" s="52">
        <v>1010</v>
      </c>
      <c r="FC475" s="52">
        <v>1049</v>
      </c>
      <c r="FD475" s="52">
        <v>973</v>
      </c>
      <c r="FE475" s="52">
        <v>957</v>
      </c>
      <c r="FF475" s="52">
        <v>930</v>
      </c>
      <c r="FG475" s="52">
        <v>851</v>
      </c>
      <c r="FH475" s="52">
        <v>798</v>
      </c>
      <c r="FI475" s="52">
        <v>765</v>
      </c>
      <c r="FJ475" s="52">
        <v>775</v>
      </c>
      <c r="FK475" s="52">
        <v>766</v>
      </c>
      <c r="FL475" s="52">
        <v>707</v>
      </c>
      <c r="FM475" s="52">
        <v>639</v>
      </c>
      <c r="FN475" s="52">
        <v>612</v>
      </c>
      <c r="FO475" s="52">
        <v>640</v>
      </c>
      <c r="FP475" s="52">
        <v>658</v>
      </c>
      <c r="FQ475" s="52">
        <v>592</v>
      </c>
      <c r="FR475" s="52">
        <v>687</v>
      </c>
      <c r="FS475" s="52">
        <v>671</v>
      </c>
      <c r="FT475" s="52">
        <v>767</v>
      </c>
      <c r="FU475" s="52">
        <v>862</v>
      </c>
      <c r="FV475" s="52">
        <v>657</v>
      </c>
      <c r="FW475" s="52">
        <v>593</v>
      </c>
      <c r="FX475" s="52">
        <v>651</v>
      </c>
      <c r="FY475" s="52">
        <v>576</v>
      </c>
      <c r="FZ475" s="52">
        <v>504</v>
      </c>
      <c r="GA475" s="52">
        <v>436</v>
      </c>
      <c r="GB475" s="52">
        <v>466</v>
      </c>
      <c r="GC475" s="52">
        <v>415</v>
      </c>
      <c r="GD475" s="52">
        <v>398</v>
      </c>
      <c r="GE475" s="52">
        <v>381</v>
      </c>
      <c r="GF475" s="52">
        <v>333</v>
      </c>
      <c r="GG475" s="52">
        <v>312</v>
      </c>
      <c r="GH475" s="52">
        <v>276</v>
      </c>
      <c r="GI475" s="52">
        <v>266</v>
      </c>
      <c r="GJ475" s="52">
        <v>229</v>
      </c>
      <c r="GK475" s="52">
        <v>173</v>
      </c>
      <c r="GL475" s="53">
        <v>824</v>
      </c>
    </row>
    <row r="476" spans="1:194" s="1" customFormat="1" hidden="1" x14ac:dyDescent="0.25">
      <c r="A476" s="31" t="s">
        <v>247</v>
      </c>
      <c r="B476" s="1" t="s">
        <v>707</v>
      </c>
      <c r="C476" s="30" t="str">
        <f t="shared" si="134"/>
        <v>LA England - Torbay</v>
      </c>
      <c r="D476" s="51">
        <f t="shared" si="125"/>
        <v>53359</v>
      </c>
      <c r="E476" s="51">
        <f t="shared" si="126"/>
        <v>57375</v>
      </c>
      <c r="F476" s="52">
        <f t="shared" si="127"/>
        <v>136218</v>
      </c>
      <c r="G476" s="52">
        <f t="shared" si="128"/>
        <v>66424</v>
      </c>
      <c r="H476" s="53">
        <f t="shared" si="129"/>
        <v>69794</v>
      </c>
      <c r="I476" s="53">
        <f t="shared" si="130"/>
        <v>53359</v>
      </c>
      <c r="J476" s="53">
        <f t="shared" si="131"/>
        <v>57375</v>
      </c>
      <c r="K476" s="50">
        <f t="shared" si="132"/>
        <v>13065</v>
      </c>
      <c r="L476" s="51">
        <f t="shared" si="133"/>
        <v>12419</v>
      </c>
      <c r="M476" s="52">
        <v>605</v>
      </c>
      <c r="N476" s="52">
        <v>671</v>
      </c>
      <c r="O476" s="52">
        <v>621</v>
      </c>
      <c r="P476" s="52">
        <v>661</v>
      </c>
      <c r="Q476" s="52">
        <v>756</v>
      </c>
      <c r="R476" s="52">
        <v>726</v>
      </c>
      <c r="S476" s="52">
        <v>740</v>
      </c>
      <c r="T476" s="52">
        <v>786</v>
      </c>
      <c r="U476" s="52">
        <v>846</v>
      </c>
      <c r="V476" s="52">
        <v>775</v>
      </c>
      <c r="W476" s="52">
        <v>756</v>
      </c>
      <c r="X476" s="52">
        <v>711</v>
      </c>
      <c r="Y476" s="52">
        <v>767</v>
      </c>
      <c r="Z476" s="52">
        <v>779</v>
      </c>
      <c r="AA476" s="52">
        <v>710</v>
      </c>
      <c r="AB476" s="52">
        <v>730</v>
      </c>
      <c r="AC476" s="52">
        <v>688</v>
      </c>
      <c r="AD476" s="52">
        <v>737</v>
      </c>
      <c r="AE476" s="52">
        <v>670</v>
      </c>
      <c r="AF476" s="52">
        <v>544</v>
      </c>
      <c r="AG476" s="52">
        <v>543</v>
      </c>
      <c r="AH476" s="52">
        <v>586</v>
      </c>
      <c r="AI476" s="52">
        <v>572</v>
      </c>
      <c r="AJ476" s="52">
        <v>688</v>
      </c>
      <c r="AK476" s="52">
        <v>729</v>
      </c>
      <c r="AL476" s="52">
        <v>669</v>
      </c>
      <c r="AM476" s="52">
        <v>643</v>
      </c>
      <c r="AN476" s="52">
        <v>717</v>
      </c>
      <c r="AO476" s="52">
        <v>682</v>
      </c>
      <c r="AP476" s="52">
        <v>690</v>
      </c>
      <c r="AQ476" s="52">
        <v>697</v>
      </c>
      <c r="AR476" s="52">
        <v>703</v>
      </c>
      <c r="AS476" s="52">
        <v>707</v>
      </c>
      <c r="AT476" s="52">
        <v>669</v>
      </c>
      <c r="AU476" s="52">
        <v>739</v>
      </c>
      <c r="AV476" s="52">
        <v>717</v>
      </c>
      <c r="AW476" s="52">
        <v>633</v>
      </c>
      <c r="AX476" s="52">
        <v>703</v>
      </c>
      <c r="AY476" s="52">
        <v>624</v>
      </c>
      <c r="AZ476" s="52">
        <v>676</v>
      </c>
      <c r="BA476" s="52">
        <v>623</v>
      </c>
      <c r="BB476" s="52">
        <v>589</v>
      </c>
      <c r="BC476" s="52">
        <v>572</v>
      </c>
      <c r="BD476" s="52">
        <v>616</v>
      </c>
      <c r="BE476" s="52">
        <v>664</v>
      </c>
      <c r="BF476" s="52">
        <v>679</v>
      </c>
      <c r="BG476" s="52">
        <v>808</v>
      </c>
      <c r="BH476" s="52">
        <v>809</v>
      </c>
      <c r="BI476" s="52">
        <v>784</v>
      </c>
      <c r="BJ476" s="52">
        <v>914</v>
      </c>
      <c r="BK476" s="52">
        <v>931</v>
      </c>
      <c r="BL476" s="52">
        <v>913</v>
      </c>
      <c r="BM476" s="52">
        <v>926</v>
      </c>
      <c r="BN476" s="52">
        <v>993</v>
      </c>
      <c r="BO476" s="52">
        <v>978</v>
      </c>
      <c r="BP476" s="52">
        <v>1044</v>
      </c>
      <c r="BQ476" s="52">
        <v>1012</v>
      </c>
      <c r="BR476" s="52">
        <v>1068</v>
      </c>
      <c r="BS476" s="52">
        <v>1001</v>
      </c>
      <c r="BT476" s="52">
        <v>994</v>
      </c>
      <c r="BU476" s="52">
        <v>1010</v>
      </c>
      <c r="BV476" s="52">
        <v>894</v>
      </c>
      <c r="BW476" s="52">
        <v>1000</v>
      </c>
      <c r="BX476" s="52">
        <v>945</v>
      </c>
      <c r="BY476" s="52">
        <v>923</v>
      </c>
      <c r="BZ476" s="52">
        <v>924</v>
      </c>
      <c r="CA476" s="52">
        <v>873</v>
      </c>
      <c r="CB476" s="52">
        <v>900</v>
      </c>
      <c r="CC476" s="52">
        <v>891</v>
      </c>
      <c r="CD476" s="52">
        <v>819</v>
      </c>
      <c r="CE476" s="52">
        <v>845</v>
      </c>
      <c r="CF476" s="52">
        <v>1048</v>
      </c>
      <c r="CG476" s="52">
        <v>960</v>
      </c>
      <c r="CH476" s="52">
        <v>1115</v>
      </c>
      <c r="CI476" s="52">
        <v>890</v>
      </c>
      <c r="CJ476" s="52">
        <v>856</v>
      </c>
      <c r="CK476" s="52">
        <v>855</v>
      </c>
      <c r="CL476" s="52">
        <v>716</v>
      </c>
      <c r="CM476" s="52">
        <v>605</v>
      </c>
      <c r="CN476" s="52">
        <v>531</v>
      </c>
      <c r="CO476" s="52">
        <v>491</v>
      </c>
      <c r="CP476" s="52">
        <v>496</v>
      </c>
      <c r="CQ476" s="52">
        <v>465</v>
      </c>
      <c r="CR476" s="52">
        <v>426</v>
      </c>
      <c r="CS476" s="52">
        <v>390</v>
      </c>
      <c r="CT476" s="52">
        <v>333</v>
      </c>
      <c r="CU476" s="52">
        <v>311</v>
      </c>
      <c r="CV476" s="52">
        <v>281</v>
      </c>
      <c r="CW476" s="52">
        <v>227</v>
      </c>
      <c r="CX476" s="52">
        <v>192</v>
      </c>
      <c r="CY476" s="52">
        <v>628</v>
      </c>
      <c r="CZ476" s="52">
        <v>504</v>
      </c>
      <c r="DA476" s="52">
        <v>602</v>
      </c>
      <c r="DB476" s="52">
        <v>650</v>
      </c>
      <c r="DC476" s="52">
        <v>672</v>
      </c>
      <c r="DD476" s="52">
        <v>672</v>
      </c>
      <c r="DE476" s="52">
        <v>740</v>
      </c>
      <c r="DF476" s="52">
        <v>777</v>
      </c>
      <c r="DG476" s="52">
        <v>739</v>
      </c>
      <c r="DH476" s="52">
        <v>756</v>
      </c>
      <c r="DI476" s="52">
        <v>731</v>
      </c>
      <c r="DJ476" s="52">
        <v>801</v>
      </c>
      <c r="DK476" s="52">
        <v>683</v>
      </c>
      <c r="DL476" s="52">
        <v>734</v>
      </c>
      <c r="DM476" s="52">
        <v>678</v>
      </c>
      <c r="DN476" s="52">
        <v>663</v>
      </c>
      <c r="DO476" s="52">
        <v>706</v>
      </c>
      <c r="DP476" s="52">
        <v>674</v>
      </c>
      <c r="DQ476" s="52">
        <v>637</v>
      </c>
      <c r="DR476" s="52">
        <v>622</v>
      </c>
      <c r="DS476" s="52">
        <v>464</v>
      </c>
      <c r="DT476" s="52">
        <v>486</v>
      </c>
      <c r="DU476" s="52">
        <v>477</v>
      </c>
      <c r="DV476" s="52">
        <v>572</v>
      </c>
      <c r="DW476" s="52">
        <v>573</v>
      </c>
      <c r="DX476" s="52">
        <v>639</v>
      </c>
      <c r="DY476" s="52">
        <v>642</v>
      </c>
      <c r="DZ476" s="52">
        <v>654</v>
      </c>
      <c r="EA476" s="52">
        <v>665</v>
      </c>
      <c r="EB476" s="52">
        <v>634</v>
      </c>
      <c r="EC476" s="52">
        <v>698</v>
      </c>
      <c r="ED476" s="52">
        <v>672</v>
      </c>
      <c r="EE476" s="52">
        <v>629</v>
      </c>
      <c r="EF476" s="52">
        <v>730</v>
      </c>
      <c r="EG476" s="52">
        <v>722</v>
      </c>
      <c r="EH476" s="52">
        <v>729</v>
      </c>
      <c r="EI476" s="52">
        <v>745</v>
      </c>
      <c r="EJ476" s="52">
        <v>658</v>
      </c>
      <c r="EK476" s="52">
        <v>684</v>
      </c>
      <c r="EL476" s="52">
        <v>718</v>
      </c>
      <c r="EM476" s="52">
        <v>743</v>
      </c>
      <c r="EN476" s="52">
        <v>747</v>
      </c>
      <c r="EO476" s="52">
        <v>649</v>
      </c>
      <c r="EP476" s="52">
        <v>675</v>
      </c>
      <c r="EQ476" s="52">
        <v>682</v>
      </c>
      <c r="ER476" s="52">
        <v>753</v>
      </c>
      <c r="ES476" s="52">
        <v>725</v>
      </c>
      <c r="ET476" s="52">
        <v>759</v>
      </c>
      <c r="EU476" s="52">
        <v>832</v>
      </c>
      <c r="EV476" s="52">
        <v>834</v>
      </c>
      <c r="EW476" s="52">
        <v>1003</v>
      </c>
      <c r="EX476" s="52">
        <v>1029</v>
      </c>
      <c r="EY476" s="52">
        <v>1044</v>
      </c>
      <c r="EZ476" s="52">
        <v>1002</v>
      </c>
      <c r="FA476" s="52">
        <v>975</v>
      </c>
      <c r="FB476" s="52">
        <v>1049</v>
      </c>
      <c r="FC476" s="52">
        <v>1161</v>
      </c>
      <c r="FD476" s="52">
        <v>1063</v>
      </c>
      <c r="FE476" s="52">
        <v>1059</v>
      </c>
      <c r="FF476" s="52">
        <v>1102</v>
      </c>
      <c r="FG476" s="52">
        <v>1048</v>
      </c>
      <c r="FH476" s="52">
        <v>1012</v>
      </c>
      <c r="FI476" s="52">
        <v>1018</v>
      </c>
      <c r="FJ476" s="52">
        <v>967</v>
      </c>
      <c r="FK476" s="52">
        <v>954</v>
      </c>
      <c r="FL476" s="52">
        <v>1002</v>
      </c>
      <c r="FM476" s="52">
        <v>939</v>
      </c>
      <c r="FN476" s="52">
        <v>946</v>
      </c>
      <c r="FO476" s="52">
        <v>1000</v>
      </c>
      <c r="FP476" s="52">
        <v>900</v>
      </c>
      <c r="FQ476" s="52">
        <v>1016</v>
      </c>
      <c r="FR476" s="52">
        <v>982</v>
      </c>
      <c r="FS476" s="52">
        <v>1051</v>
      </c>
      <c r="FT476" s="52">
        <v>1095</v>
      </c>
      <c r="FU476" s="52">
        <v>1198</v>
      </c>
      <c r="FV476" s="52">
        <v>881</v>
      </c>
      <c r="FW476" s="52">
        <v>854</v>
      </c>
      <c r="FX476" s="52">
        <v>909</v>
      </c>
      <c r="FY476" s="52">
        <v>819</v>
      </c>
      <c r="FZ476" s="52">
        <v>732</v>
      </c>
      <c r="GA476" s="52">
        <v>600</v>
      </c>
      <c r="GB476" s="52">
        <v>628</v>
      </c>
      <c r="GC476" s="52">
        <v>636</v>
      </c>
      <c r="GD476" s="52">
        <v>552</v>
      </c>
      <c r="GE476" s="52">
        <v>530</v>
      </c>
      <c r="GF476" s="52">
        <v>505</v>
      </c>
      <c r="GG476" s="52">
        <v>440</v>
      </c>
      <c r="GH476" s="52">
        <v>446</v>
      </c>
      <c r="GI476" s="52">
        <v>382</v>
      </c>
      <c r="GJ476" s="52">
        <v>345</v>
      </c>
      <c r="GK476" s="52">
        <v>322</v>
      </c>
      <c r="GL476" s="53">
        <v>1367</v>
      </c>
    </row>
    <row r="477" spans="1:194" s="1" customFormat="1" hidden="1" x14ac:dyDescent="0.25">
      <c r="A477" s="31" t="s">
        <v>247</v>
      </c>
      <c r="B477" s="1" t="s">
        <v>708</v>
      </c>
      <c r="C477" s="30" t="str">
        <f t="shared" si="134"/>
        <v>LA England - Torridge</v>
      </c>
      <c r="D477" s="51">
        <f t="shared" si="125"/>
        <v>27253</v>
      </c>
      <c r="E477" s="51">
        <f t="shared" si="126"/>
        <v>29127</v>
      </c>
      <c r="F477" s="52">
        <f t="shared" si="127"/>
        <v>68719</v>
      </c>
      <c r="G477" s="52">
        <f t="shared" si="128"/>
        <v>33676</v>
      </c>
      <c r="H477" s="53">
        <f t="shared" si="129"/>
        <v>35043</v>
      </c>
      <c r="I477" s="53">
        <f t="shared" si="130"/>
        <v>27253</v>
      </c>
      <c r="J477" s="53">
        <f t="shared" si="131"/>
        <v>29127</v>
      </c>
      <c r="K477" s="50">
        <f t="shared" si="132"/>
        <v>6423</v>
      </c>
      <c r="L477" s="51">
        <f t="shared" si="133"/>
        <v>5916</v>
      </c>
      <c r="M477" s="52">
        <v>282</v>
      </c>
      <c r="N477" s="52">
        <v>285</v>
      </c>
      <c r="O477" s="52">
        <v>299</v>
      </c>
      <c r="P477" s="52">
        <v>326</v>
      </c>
      <c r="Q477" s="52">
        <v>347</v>
      </c>
      <c r="R477" s="52">
        <v>329</v>
      </c>
      <c r="S477" s="52">
        <v>388</v>
      </c>
      <c r="T477" s="52">
        <v>362</v>
      </c>
      <c r="U477" s="52">
        <v>445</v>
      </c>
      <c r="V477" s="52">
        <v>357</v>
      </c>
      <c r="W477" s="52">
        <v>398</v>
      </c>
      <c r="X477" s="52">
        <v>414</v>
      </c>
      <c r="Y477" s="52">
        <v>392</v>
      </c>
      <c r="Z477" s="52">
        <v>388</v>
      </c>
      <c r="AA477" s="52">
        <v>374</v>
      </c>
      <c r="AB477" s="52">
        <v>338</v>
      </c>
      <c r="AC477" s="52">
        <v>346</v>
      </c>
      <c r="AD477" s="52">
        <v>353</v>
      </c>
      <c r="AE477" s="52">
        <v>327</v>
      </c>
      <c r="AF477" s="52">
        <v>268</v>
      </c>
      <c r="AG477" s="52">
        <v>259</v>
      </c>
      <c r="AH477" s="52">
        <v>261</v>
      </c>
      <c r="AI477" s="52">
        <v>286</v>
      </c>
      <c r="AJ477" s="52">
        <v>347</v>
      </c>
      <c r="AK477" s="52">
        <v>323</v>
      </c>
      <c r="AL477" s="52">
        <v>312</v>
      </c>
      <c r="AM477" s="52">
        <v>339</v>
      </c>
      <c r="AN477" s="52">
        <v>291</v>
      </c>
      <c r="AO477" s="52">
        <v>271</v>
      </c>
      <c r="AP477" s="52">
        <v>318</v>
      </c>
      <c r="AQ477" s="52">
        <v>384</v>
      </c>
      <c r="AR477" s="52">
        <v>345</v>
      </c>
      <c r="AS477" s="52">
        <v>374</v>
      </c>
      <c r="AT477" s="52">
        <v>264</v>
      </c>
      <c r="AU477" s="52">
        <v>313</v>
      </c>
      <c r="AV477" s="52">
        <v>287</v>
      </c>
      <c r="AW477" s="52">
        <v>298</v>
      </c>
      <c r="AX477" s="52">
        <v>321</v>
      </c>
      <c r="AY477" s="52">
        <v>311</v>
      </c>
      <c r="AZ477" s="52">
        <v>302</v>
      </c>
      <c r="BA477" s="52">
        <v>345</v>
      </c>
      <c r="BB477" s="52">
        <v>334</v>
      </c>
      <c r="BC477" s="52">
        <v>299</v>
      </c>
      <c r="BD477" s="52">
        <v>323</v>
      </c>
      <c r="BE477" s="52">
        <v>326</v>
      </c>
      <c r="BF477" s="52">
        <v>323</v>
      </c>
      <c r="BG477" s="52">
        <v>326</v>
      </c>
      <c r="BH477" s="52">
        <v>350</v>
      </c>
      <c r="BI477" s="52">
        <v>428</v>
      </c>
      <c r="BJ477" s="52">
        <v>459</v>
      </c>
      <c r="BK477" s="52">
        <v>469</v>
      </c>
      <c r="BL477" s="52">
        <v>468</v>
      </c>
      <c r="BM477" s="52">
        <v>485</v>
      </c>
      <c r="BN477" s="52">
        <v>489</v>
      </c>
      <c r="BO477" s="52">
        <v>550</v>
      </c>
      <c r="BP477" s="52">
        <v>552</v>
      </c>
      <c r="BQ477" s="52">
        <v>563</v>
      </c>
      <c r="BR477" s="52">
        <v>538</v>
      </c>
      <c r="BS477" s="52">
        <v>546</v>
      </c>
      <c r="BT477" s="52">
        <v>502</v>
      </c>
      <c r="BU477" s="52">
        <v>515</v>
      </c>
      <c r="BV477" s="52">
        <v>585</v>
      </c>
      <c r="BW477" s="52">
        <v>533</v>
      </c>
      <c r="BX477" s="52">
        <v>516</v>
      </c>
      <c r="BY477" s="52">
        <v>525</v>
      </c>
      <c r="BZ477" s="52">
        <v>508</v>
      </c>
      <c r="CA477" s="52">
        <v>511</v>
      </c>
      <c r="CB477" s="52">
        <v>515</v>
      </c>
      <c r="CC477" s="52">
        <v>531</v>
      </c>
      <c r="CD477" s="52">
        <v>516</v>
      </c>
      <c r="CE477" s="52">
        <v>532</v>
      </c>
      <c r="CF477" s="52">
        <v>510</v>
      </c>
      <c r="CG477" s="52">
        <v>544</v>
      </c>
      <c r="CH477" s="52">
        <v>634</v>
      </c>
      <c r="CI477" s="52">
        <v>457</v>
      </c>
      <c r="CJ477" s="52">
        <v>397</v>
      </c>
      <c r="CK477" s="52">
        <v>402</v>
      </c>
      <c r="CL477" s="52">
        <v>370</v>
      </c>
      <c r="CM477" s="52">
        <v>342</v>
      </c>
      <c r="CN477" s="52">
        <v>292</v>
      </c>
      <c r="CO477" s="52">
        <v>271</v>
      </c>
      <c r="CP477" s="52">
        <v>233</v>
      </c>
      <c r="CQ477" s="52">
        <v>246</v>
      </c>
      <c r="CR477" s="52">
        <v>194</v>
      </c>
      <c r="CS477" s="52">
        <v>171</v>
      </c>
      <c r="CT477" s="52">
        <v>167</v>
      </c>
      <c r="CU477" s="52">
        <v>157</v>
      </c>
      <c r="CV477" s="52">
        <v>131</v>
      </c>
      <c r="CW477" s="52">
        <v>89</v>
      </c>
      <c r="CX477" s="52">
        <v>104</v>
      </c>
      <c r="CY477" s="52">
        <v>279</v>
      </c>
      <c r="CZ477" s="52">
        <v>246</v>
      </c>
      <c r="DA477" s="52">
        <v>271</v>
      </c>
      <c r="DB477" s="52">
        <v>272</v>
      </c>
      <c r="DC477" s="52">
        <v>281</v>
      </c>
      <c r="DD477" s="52">
        <v>314</v>
      </c>
      <c r="DE477" s="52">
        <v>302</v>
      </c>
      <c r="DF477" s="52">
        <v>361</v>
      </c>
      <c r="DG477" s="52">
        <v>326</v>
      </c>
      <c r="DH477" s="52">
        <v>387</v>
      </c>
      <c r="DI477" s="52">
        <v>390</v>
      </c>
      <c r="DJ477" s="52">
        <v>393</v>
      </c>
      <c r="DK477" s="52">
        <v>358</v>
      </c>
      <c r="DL477" s="52">
        <v>315</v>
      </c>
      <c r="DM477" s="52">
        <v>343</v>
      </c>
      <c r="DN477" s="52">
        <v>342</v>
      </c>
      <c r="DO477" s="52">
        <v>350</v>
      </c>
      <c r="DP477" s="52">
        <v>293</v>
      </c>
      <c r="DQ477" s="52">
        <v>372</v>
      </c>
      <c r="DR477" s="52">
        <v>309</v>
      </c>
      <c r="DS477" s="52">
        <v>235</v>
      </c>
      <c r="DT477" s="52">
        <v>239</v>
      </c>
      <c r="DU477" s="52">
        <v>233</v>
      </c>
      <c r="DV477" s="52">
        <v>229</v>
      </c>
      <c r="DW477" s="52">
        <v>265</v>
      </c>
      <c r="DX477" s="52">
        <v>238</v>
      </c>
      <c r="DY477" s="52">
        <v>287</v>
      </c>
      <c r="DZ477" s="52">
        <v>300</v>
      </c>
      <c r="EA477" s="52">
        <v>273</v>
      </c>
      <c r="EB477" s="52">
        <v>339</v>
      </c>
      <c r="EC477" s="52">
        <v>314</v>
      </c>
      <c r="ED477" s="52">
        <v>358</v>
      </c>
      <c r="EE477" s="52">
        <v>342</v>
      </c>
      <c r="EF477" s="52">
        <v>349</v>
      </c>
      <c r="EG477" s="52">
        <v>364</v>
      </c>
      <c r="EH477" s="52">
        <v>312</v>
      </c>
      <c r="EI477" s="52">
        <v>335</v>
      </c>
      <c r="EJ477" s="52">
        <v>308</v>
      </c>
      <c r="EK477" s="52">
        <v>319</v>
      </c>
      <c r="EL477" s="52">
        <v>325</v>
      </c>
      <c r="EM477" s="52">
        <v>387</v>
      </c>
      <c r="EN477" s="52">
        <v>394</v>
      </c>
      <c r="EO477" s="52">
        <v>336</v>
      </c>
      <c r="EP477" s="52">
        <v>332</v>
      </c>
      <c r="EQ477" s="52">
        <v>352</v>
      </c>
      <c r="ER477" s="52">
        <v>382</v>
      </c>
      <c r="ES477" s="52">
        <v>396</v>
      </c>
      <c r="ET477" s="52">
        <v>353</v>
      </c>
      <c r="EU477" s="52">
        <v>455</v>
      </c>
      <c r="EV477" s="52">
        <v>449</v>
      </c>
      <c r="EW477" s="52">
        <v>509</v>
      </c>
      <c r="EX477" s="52">
        <v>511</v>
      </c>
      <c r="EY477" s="52">
        <v>482</v>
      </c>
      <c r="EZ477" s="52">
        <v>484</v>
      </c>
      <c r="FA477" s="52">
        <v>575</v>
      </c>
      <c r="FB477" s="52">
        <v>518</v>
      </c>
      <c r="FC477" s="52">
        <v>550</v>
      </c>
      <c r="FD477" s="52">
        <v>593</v>
      </c>
      <c r="FE477" s="52">
        <v>586</v>
      </c>
      <c r="FF477" s="52">
        <v>570</v>
      </c>
      <c r="FG477" s="52">
        <v>546</v>
      </c>
      <c r="FH477" s="52">
        <v>609</v>
      </c>
      <c r="FI477" s="52">
        <v>645</v>
      </c>
      <c r="FJ477" s="52">
        <v>584</v>
      </c>
      <c r="FK477" s="52">
        <v>582</v>
      </c>
      <c r="FL477" s="52">
        <v>527</v>
      </c>
      <c r="FM477" s="52">
        <v>496</v>
      </c>
      <c r="FN477" s="52">
        <v>588</v>
      </c>
      <c r="FO477" s="52">
        <v>535</v>
      </c>
      <c r="FP477" s="52">
        <v>500</v>
      </c>
      <c r="FQ477" s="52">
        <v>578</v>
      </c>
      <c r="FR477" s="52">
        <v>571</v>
      </c>
      <c r="FS477" s="52">
        <v>568</v>
      </c>
      <c r="FT477" s="52">
        <v>555</v>
      </c>
      <c r="FU477" s="52">
        <v>610</v>
      </c>
      <c r="FV477" s="52">
        <v>435</v>
      </c>
      <c r="FW477" s="52">
        <v>465</v>
      </c>
      <c r="FX477" s="52">
        <v>478</v>
      </c>
      <c r="FY477" s="52">
        <v>355</v>
      </c>
      <c r="FZ477" s="52">
        <v>368</v>
      </c>
      <c r="GA477" s="52">
        <v>297</v>
      </c>
      <c r="GB477" s="52">
        <v>279</v>
      </c>
      <c r="GC477" s="52">
        <v>258</v>
      </c>
      <c r="GD477" s="52">
        <v>281</v>
      </c>
      <c r="GE477" s="52">
        <v>243</v>
      </c>
      <c r="GF477" s="52">
        <v>213</v>
      </c>
      <c r="GG477" s="52">
        <v>219</v>
      </c>
      <c r="GH477" s="52">
        <v>196</v>
      </c>
      <c r="GI477" s="52">
        <v>163</v>
      </c>
      <c r="GJ477" s="52">
        <v>162</v>
      </c>
      <c r="GK477" s="52">
        <v>139</v>
      </c>
      <c r="GL477" s="53">
        <v>595</v>
      </c>
    </row>
    <row r="478" spans="1:194" s="1" customFormat="1" hidden="1" x14ac:dyDescent="0.25">
      <c r="A478" s="31" t="s">
        <v>247</v>
      </c>
      <c r="B478" s="1" t="s">
        <v>709</v>
      </c>
      <c r="C478" s="30" t="str">
        <f t="shared" si="134"/>
        <v>LA England - Tower Hamlets</v>
      </c>
      <c r="D478" s="51">
        <f t="shared" si="125"/>
        <v>136620</v>
      </c>
      <c r="E478" s="51">
        <f t="shared" si="126"/>
        <v>121300</v>
      </c>
      <c r="F478" s="52">
        <f t="shared" si="127"/>
        <v>331969</v>
      </c>
      <c r="G478" s="52">
        <f t="shared" si="128"/>
        <v>174543</v>
      </c>
      <c r="H478" s="53">
        <f t="shared" si="129"/>
        <v>157426</v>
      </c>
      <c r="I478" s="53">
        <f t="shared" si="130"/>
        <v>136620</v>
      </c>
      <c r="J478" s="53">
        <f t="shared" si="131"/>
        <v>121300</v>
      </c>
      <c r="K478" s="50">
        <f t="shared" si="132"/>
        <v>37923</v>
      </c>
      <c r="L478" s="51">
        <f t="shared" si="133"/>
        <v>36126</v>
      </c>
      <c r="M478" s="52">
        <v>2155</v>
      </c>
      <c r="N478" s="52">
        <v>2183</v>
      </c>
      <c r="O478" s="52">
        <v>2284</v>
      </c>
      <c r="P478" s="52">
        <v>2314</v>
      </c>
      <c r="Q478" s="52">
        <v>2235</v>
      </c>
      <c r="R478" s="52">
        <v>2295</v>
      </c>
      <c r="S478" s="52">
        <v>2183</v>
      </c>
      <c r="T478" s="52">
        <v>2295</v>
      </c>
      <c r="U478" s="52">
        <v>2422</v>
      </c>
      <c r="V478" s="52">
        <v>2166</v>
      </c>
      <c r="W478" s="52">
        <v>2151</v>
      </c>
      <c r="X478" s="52">
        <v>1961</v>
      </c>
      <c r="Y478" s="52">
        <v>1963</v>
      </c>
      <c r="Z478" s="52">
        <v>2001</v>
      </c>
      <c r="AA478" s="52">
        <v>1904</v>
      </c>
      <c r="AB478" s="52">
        <v>1848</v>
      </c>
      <c r="AC478" s="52">
        <v>1778</v>
      </c>
      <c r="AD478" s="52">
        <v>1785</v>
      </c>
      <c r="AE478" s="52">
        <v>1803</v>
      </c>
      <c r="AF478" s="52">
        <v>2083</v>
      </c>
      <c r="AG478" s="52">
        <v>2325</v>
      </c>
      <c r="AH478" s="52">
        <v>2514</v>
      </c>
      <c r="AI478" s="52">
        <v>2670</v>
      </c>
      <c r="AJ478" s="52">
        <v>3263</v>
      </c>
      <c r="AK478" s="52">
        <v>3608</v>
      </c>
      <c r="AL478" s="52">
        <v>3704</v>
      </c>
      <c r="AM478" s="52">
        <v>4018</v>
      </c>
      <c r="AN478" s="52">
        <v>4029</v>
      </c>
      <c r="AO478" s="52">
        <v>4333</v>
      </c>
      <c r="AP478" s="52">
        <v>4454</v>
      </c>
      <c r="AQ478" s="52">
        <v>4553</v>
      </c>
      <c r="AR478" s="52">
        <v>4538</v>
      </c>
      <c r="AS478" s="52">
        <v>4759</v>
      </c>
      <c r="AT478" s="52">
        <v>4724</v>
      </c>
      <c r="AU478" s="52">
        <v>4569</v>
      </c>
      <c r="AV478" s="52">
        <v>4440</v>
      </c>
      <c r="AW478" s="52">
        <v>4021</v>
      </c>
      <c r="AX478" s="52">
        <v>3848</v>
      </c>
      <c r="AY478" s="52">
        <v>3570</v>
      </c>
      <c r="AZ478" s="52">
        <v>3265</v>
      </c>
      <c r="BA478" s="52">
        <v>3269</v>
      </c>
      <c r="BB478" s="52">
        <v>2877</v>
      </c>
      <c r="BC478" s="52">
        <v>2814</v>
      </c>
      <c r="BD478" s="52">
        <v>2662</v>
      </c>
      <c r="BE478" s="52">
        <v>2496</v>
      </c>
      <c r="BF478" s="52">
        <v>2403</v>
      </c>
      <c r="BG478" s="52">
        <v>2211</v>
      </c>
      <c r="BH478" s="52">
        <v>2132</v>
      </c>
      <c r="BI478" s="52">
        <v>1949</v>
      </c>
      <c r="BJ478" s="52">
        <v>2115</v>
      </c>
      <c r="BK478" s="52">
        <v>1923</v>
      </c>
      <c r="BL478" s="52">
        <v>1752</v>
      </c>
      <c r="BM478" s="52">
        <v>1783</v>
      </c>
      <c r="BN478" s="52">
        <v>1675</v>
      </c>
      <c r="BO478" s="52">
        <v>1593</v>
      </c>
      <c r="BP478" s="52">
        <v>1470</v>
      </c>
      <c r="BQ478" s="52">
        <v>1429</v>
      </c>
      <c r="BR478" s="52">
        <v>1334</v>
      </c>
      <c r="BS478" s="52">
        <v>1263</v>
      </c>
      <c r="BT478" s="52">
        <v>1226</v>
      </c>
      <c r="BU478" s="52">
        <v>1116</v>
      </c>
      <c r="BV478" s="52">
        <v>1079</v>
      </c>
      <c r="BW478" s="52">
        <v>1063</v>
      </c>
      <c r="BX478" s="52">
        <v>1008</v>
      </c>
      <c r="BY478" s="52">
        <v>906</v>
      </c>
      <c r="BZ478" s="52">
        <v>862</v>
      </c>
      <c r="CA478" s="52">
        <v>771</v>
      </c>
      <c r="CB478" s="52">
        <v>761</v>
      </c>
      <c r="CC478" s="52">
        <v>702</v>
      </c>
      <c r="CD478" s="52">
        <v>571</v>
      </c>
      <c r="CE478" s="52">
        <v>496</v>
      </c>
      <c r="CF478" s="52">
        <v>502</v>
      </c>
      <c r="CG478" s="52">
        <v>510</v>
      </c>
      <c r="CH478" s="52">
        <v>532</v>
      </c>
      <c r="CI478" s="52">
        <v>419</v>
      </c>
      <c r="CJ478" s="52">
        <v>366</v>
      </c>
      <c r="CK478" s="52">
        <v>310</v>
      </c>
      <c r="CL478" s="52">
        <v>307</v>
      </c>
      <c r="CM478" s="52">
        <v>322</v>
      </c>
      <c r="CN478" s="52">
        <v>266</v>
      </c>
      <c r="CO478" s="52">
        <v>279</v>
      </c>
      <c r="CP478" s="52">
        <v>248</v>
      </c>
      <c r="CQ478" s="52">
        <v>259</v>
      </c>
      <c r="CR478" s="52">
        <v>205</v>
      </c>
      <c r="CS478" s="52">
        <v>217</v>
      </c>
      <c r="CT478" s="52">
        <v>175</v>
      </c>
      <c r="CU478" s="52">
        <v>143</v>
      </c>
      <c r="CV478" s="52">
        <v>152</v>
      </c>
      <c r="CW478" s="52">
        <v>139</v>
      </c>
      <c r="CX478" s="52">
        <v>109</v>
      </c>
      <c r="CY478" s="52">
        <v>358</v>
      </c>
      <c r="CZ478" s="52">
        <v>2144</v>
      </c>
      <c r="DA478" s="52">
        <v>2054</v>
      </c>
      <c r="DB478" s="52">
        <v>2139</v>
      </c>
      <c r="DC478" s="52">
        <v>2176</v>
      </c>
      <c r="DD478" s="52">
        <v>2199</v>
      </c>
      <c r="DE478" s="52">
        <v>2132</v>
      </c>
      <c r="DF478" s="52">
        <v>2139</v>
      </c>
      <c r="DG478" s="52">
        <v>2357</v>
      </c>
      <c r="DH478" s="52">
        <v>2241</v>
      </c>
      <c r="DI478" s="52">
        <v>1982</v>
      </c>
      <c r="DJ478" s="52">
        <v>1923</v>
      </c>
      <c r="DK478" s="52">
        <v>1878</v>
      </c>
      <c r="DL478" s="52">
        <v>1844</v>
      </c>
      <c r="DM478" s="52">
        <v>1895</v>
      </c>
      <c r="DN478" s="52">
        <v>1862</v>
      </c>
      <c r="DO478" s="52">
        <v>1665</v>
      </c>
      <c r="DP478" s="52">
        <v>1732</v>
      </c>
      <c r="DQ478" s="52">
        <v>1764</v>
      </c>
      <c r="DR478" s="52">
        <v>1683</v>
      </c>
      <c r="DS478" s="52">
        <v>2011</v>
      </c>
      <c r="DT478" s="52">
        <v>2196</v>
      </c>
      <c r="DU478" s="52">
        <v>2414</v>
      </c>
      <c r="DV478" s="52">
        <v>2575</v>
      </c>
      <c r="DW478" s="52">
        <v>3206</v>
      </c>
      <c r="DX478" s="52">
        <v>3496</v>
      </c>
      <c r="DY478" s="52">
        <v>3617</v>
      </c>
      <c r="DZ478" s="52">
        <v>3715</v>
      </c>
      <c r="EA478" s="52">
        <v>3921</v>
      </c>
      <c r="EB478" s="52">
        <v>3866</v>
      </c>
      <c r="EC478" s="52">
        <v>4371</v>
      </c>
      <c r="ED478" s="52">
        <v>3775</v>
      </c>
      <c r="EE478" s="52">
        <v>4195</v>
      </c>
      <c r="EF478" s="52">
        <v>4220</v>
      </c>
      <c r="EG478" s="52">
        <v>4060</v>
      </c>
      <c r="EH478" s="52">
        <v>3638</v>
      </c>
      <c r="EI478" s="52">
        <v>3294</v>
      </c>
      <c r="EJ478" s="52">
        <v>3215</v>
      </c>
      <c r="EK478" s="52">
        <v>3030</v>
      </c>
      <c r="EL478" s="52">
        <v>2948</v>
      </c>
      <c r="EM478" s="52">
        <v>2805</v>
      </c>
      <c r="EN478" s="52">
        <v>2576</v>
      </c>
      <c r="EO478" s="52">
        <v>2419</v>
      </c>
      <c r="EP478" s="52">
        <v>2326</v>
      </c>
      <c r="EQ478" s="52">
        <v>2267</v>
      </c>
      <c r="ER478" s="52">
        <v>1919</v>
      </c>
      <c r="ES478" s="52">
        <v>1863</v>
      </c>
      <c r="ET478" s="52">
        <v>1769</v>
      </c>
      <c r="EU478" s="52">
        <v>1680</v>
      </c>
      <c r="EV478" s="52">
        <v>1626</v>
      </c>
      <c r="EW478" s="52">
        <v>1518</v>
      </c>
      <c r="EX478" s="52">
        <v>1490</v>
      </c>
      <c r="EY478" s="52">
        <v>1500</v>
      </c>
      <c r="EZ478" s="52">
        <v>1373</v>
      </c>
      <c r="FA478" s="52">
        <v>1395</v>
      </c>
      <c r="FB478" s="52">
        <v>1250</v>
      </c>
      <c r="FC478" s="52">
        <v>1207</v>
      </c>
      <c r="FD478" s="52">
        <v>1253</v>
      </c>
      <c r="FE478" s="52">
        <v>1111</v>
      </c>
      <c r="FF478" s="52">
        <v>1067</v>
      </c>
      <c r="FG478" s="52">
        <v>1031</v>
      </c>
      <c r="FH478" s="52">
        <v>986</v>
      </c>
      <c r="FI478" s="52">
        <v>944</v>
      </c>
      <c r="FJ478" s="52">
        <v>912</v>
      </c>
      <c r="FK478" s="52">
        <v>891</v>
      </c>
      <c r="FL478" s="52">
        <v>886</v>
      </c>
      <c r="FM478" s="52">
        <v>841</v>
      </c>
      <c r="FN478" s="52">
        <v>825</v>
      </c>
      <c r="FO478" s="52">
        <v>761</v>
      </c>
      <c r="FP478" s="52">
        <v>823</v>
      </c>
      <c r="FQ478" s="52">
        <v>635</v>
      </c>
      <c r="FR478" s="52">
        <v>758</v>
      </c>
      <c r="FS478" s="52">
        <v>653</v>
      </c>
      <c r="FT478" s="52">
        <v>511</v>
      </c>
      <c r="FU478" s="52">
        <v>519</v>
      </c>
      <c r="FV478" s="52">
        <v>481</v>
      </c>
      <c r="FW478" s="52">
        <v>443</v>
      </c>
      <c r="FX478" s="52">
        <v>392</v>
      </c>
      <c r="FY478" s="52">
        <v>353</v>
      </c>
      <c r="FZ478" s="52">
        <v>342</v>
      </c>
      <c r="GA478" s="52">
        <v>395</v>
      </c>
      <c r="GB478" s="52">
        <v>367</v>
      </c>
      <c r="GC478" s="52">
        <v>319</v>
      </c>
      <c r="GD478" s="52">
        <v>273</v>
      </c>
      <c r="GE478" s="52">
        <v>264</v>
      </c>
      <c r="GF478" s="52">
        <v>256</v>
      </c>
      <c r="GG478" s="52">
        <v>244</v>
      </c>
      <c r="GH478" s="52">
        <v>221</v>
      </c>
      <c r="GI478" s="52">
        <v>183</v>
      </c>
      <c r="GJ478" s="52">
        <v>184</v>
      </c>
      <c r="GK478" s="52">
        <v>147</v>
      </c>
      <c r="GL478" s="53">
        <v>600</v>
      </c>
    </row>
    <row r="479" spans="1:194" s="1" customFormat="1" hidden="1" x14ac:dyDescent="0.25">
      <c r="A479" s="31" t="s">
        <v>247</v>
      </c>
      <c r="B479" s="1" t="s">
        <v>710</v>
      </c>
      <c r="C479" s="30" t="str">
        <f t="shared" si="134"/>
        <v>LA England - Trafford</v>
      </c>
      <c r="D479" s="51">
        <f t="shared" si="125"/>
        <v>87288</v>
      </c>
      <c r="E479" s="51">
        <f t="shared" si="126"/>
        <v>93665</v>
      </c>
      <c r="F479" s="52">
        <f t="shared" si="127"/>
        <v>237579</v>
      </c>
      <c r="G479" s="52">
        <f t="shared" si="128"/>
        <v>116212</v>
      </c>
      <c r="H479" s="53">
        <f t="shared" si="129"/>
        <v>121367</v>
      </c>
      <c r="I479" s="53">
        <f t="shared" si="130"/>
        <v>87288</v>
      </c>
      <c r="J479" s="53">
        <f t="shared" si="131"/>
        <v>93665</v>
      </c>
      <c r="K479" s="50">
        <f t="shared" si="132"/>
        <v>28924</v>
      </c>
      <c r="L479" s="51">
        <f t="shared" si="133"/>
        <v>27702</v>
      </c>
      <c r="M479" s="52">
        <v>1239</v>
      </c>
      <c r="N479" s="52">
        <v>1339</v>
      </c>
      <c r="O479" s="52">
        <v>1447</v>
      </c>
      <c r="P479" s="52">
        <v>1482</v>
      </c>
      <c r="Q479" s="52">
        <v>1598</v>
      </c>
      <c r="R479" s="52">
        <v>1562</v>
      </c>
      <c r="S479" s="52">
        <v>1678</v>
      </c>
      <c r="T479" s="52">
        <v>1673</v>
      </c>
      <c r="U479" s="52">
        <v>1837</v>
      </c>
      <c r="V479" s="52">
        <v>1794</v>
      </c>
      <c r="W479" s="52">
        <v>1718</v>
      </c>
      <c r="X479" s="52">
        <v>1752</v>
      </c>
      <c r="Y479" s="52">
        <v>1830</v>
      </c>
      <c r="Z479" s="52">
        <v>1666</v>
      </c>
      <c r="AA479" s="52">
        <v>1662</v>
      </c>
      <c r="AB479" s="52">
        <v>1639</v>
      </c>
      <c r="AC479" s="52">
        <v>1507</v>
      </c>
      <c r="AD479" s="52">
        <v>1501</v>
      </c>
      <c r="AE479" s="52">
        <v>1366</v>
      </c>
      <c r="AF479" s="52">
        <v>948</v>
      </c>
      <c r="AG479" s="52">
        <v>886</v>
      </c>
      <c r="AH479" s="52">
        <v>1030</v>
      </c>
      <c r="AI479" s="52">
        <v>1113</v>
      </c>
      <c r="AJ479" s="52">
        <v>1266</v>
      </c>
      <c r="AK479" s="52">
        <v>1197</v>
      </c>
      <c r="AL479" s="52">
        <v>1323</v>
      </c>
      <c r="AM479" s="52">
        <v>1340</v>
      </c>
      <c r="AN479" s="52">
        <v>1264</v>
      </c>
      <c r="AO479" s="52">
        <v>1326</v>
      </c>
      <c r="AP479" s="52">
        <v>1311</v>
      </c>
      <c r="AQ479" s="52">
        <v>1231</v>
      </c>
      <c r="AR479" s="52">
        <v>1411</v>
      </c>
      <c r="AS479" s="52">
        <v>1475</v>
      </c>
      <c r="AT479" s="52">
        <v>1332</v>
      </c>
      <c r="AU479" s="52">
        <v>1509</v>
      </c>
      <c r="AV479" s="52">
        <v>1498</v>
      </c>
      <c r="AW479" s="52">
        <v>1587</v>
      </c>
      <c r="AX479" s="52">
        <v>1620</v>
      </c>
      <c r="AY479" s="52">
        <v>1586</v>
      </c>
      <c r="AZ479" s="52">
        <v>1790</v>
      </c>
      <c r="BA479" s="52">
        <v>1703</v>
      </c>
      <c r="BB479" s="52">
        <v>1750</v>
      </c>
      <c r="BC479" s="52">
        <v>1661</v>
      </c>
      <c r="BD479" s="52">
        <v>1642</v>
      </c>
      <c r="BE479" s="52">
        <v>1530</v>
      </c>
      <c r="BF479" s="52">
        <v>1642</v>
      </c>
      <c r="BG479" s="52">
        <v>1662</v>
      </c>
      <c r="BH479" s="52">
        <v>1638</v>
      </c>
      <c r="BI479" s="52">
        <v>1749</v>
      </c>
      <c r="BJ479" s="52">
        <v>1709</v>
      </c>
      <c r="BK479" s="52">
        <v>1638</v>
      </c>
      <c r="BL479" s="52">
        <v>1714</v>
      </c>
      <c r="BM479" s="52">
        <v>1610</v>
      </c>
      <c r="BN479" s="52">
        <v>1548</v>
      </c>
      <c r="BO479" s="52">
        <v>1624</v>
      </c>
      <c r="BP479" s="52">
        <v>1656</v>
      </c>
      <c r="BQ479" s="52">
        <v>1638</v>
      </c>
      <c r="BR479" s="52">
        <v>1647</v>
      </c>
      <c r="BS479" s="52">
        <v>1560</v>
      </c>
      <c r="BT479" s="52">
        <v>1369</v>
      </c>
      <c r="BU479" s="52">
        <v>1408</v>
      </c>
      <c r="BV479" s="52">
        <v>1361</v>
      </c>
      <c r="BW479" s="52">
        <v>1314</v>
      </c>
      <c r="BX479" s="52">
        <v>1265</v>
      </c>
      <c r="BY479" s="52">
        <v>1184</v>
      </c>
      <c r="BZ479" s="52">
        <v>1153</v>
      </c>
      <c r="CA479" s="52">
        <v>1092</v>
      </c>
      <c r="CB479" s="52">
        <v>1020</v>
      </c>
      <c r="CC479" s="52">
        <v>1026</v>
      </c>
      <c r="CD479" s="52">
        <v>1035</v>
      </c>
      <c r="CE479" s="52">
        <v>1005</v>
      </c>
      <c r="CF479" s="52">
        <v>1009</v>
      </c>
      <c r="CG479" s="52">
        <v>1147</v>
      </c>
      <c r="CH479" s="52">
        <v>1091</v>
      </c>
      <c r="CI479" s="52">
        <v>815</v>
      </c>
      <c r="CJ479" s="52">
        <v>785</v>
      </c>
      <c r="CK479" s="52">
        <v>788</v>
      </c>
      <c r="CL479" s="52">
        <v>744</v>
      </c>
      <c r="CM479" s="52">
        <v>604</v>
      </c>
      <c r="CN479" s="52">
        <v>549</v>
      </c>
      <c r="CO479" s="52">
        <v>538</v>
      </c>
      <c r="CP479" s="52">
        <v>573</v>
      </c>
      <c r="CQ479" s="52">
        <v>511</v>
      </c>
      <c r="CR479" s="52">
        <v>460</v>
      </c>
      <c r="CS479" s="52">
        <v>419</v>
      </c>
      <c r="CT479" s="52">
        <v>372</v>
      </c>
      <c r="CU479" s="52">
        <v>327</v>
      </c>
      <c r="CV479" s="52">
        <v>312</v>
      </c>
      <c r="CW479" s="52">
        <v>250</v>
      </c>
      <c r="CX479" s="52">
        <v>236</v>
      </c>
      <c r="CY479" s="52">
        <v>796</v>
      </c>
      <c r="CZ479" s="52">
        <v>1177</v>
      </c>
      <c r="DA479" s="52">
        <v>1342</v>
      </c>
      <c r="DB479" s="52">
        <v>1335</v>
      </c>
      <c r="DC479" s="52">
        <v>1523</v>
      </c>
      <c r="DD479" s="52">
        <v>1581</v>
      </c>
      <c r="DE479" s="52">
        <v>1461</v>
      </c>
      <c r="DF479" s="52">
        <v>1622</v>
      </c>
      <c r="DG479" s="52">
        <v>1541</v>
      </c>
      <c r="DH479" s="52">
        <v>1645</v>
      </c>
      <c r="DI479" s="52">
        <v>1745</v>
      </c>
      <c r="DJ479" s="52">
        <v>1704</v>
      </c>
      <c r="DK479" s="52">
        <v>1687</v>
      </c>
      <c r="DL479" s="52">
        <v>1692</v>
      </c>
      <c r="DM479" s="52">
        <v>1618</v>
      </c>
      <c r="DN479" s="52">
        <v>1588</v>
      </c>
      <c r="DO479" s="52">
        <v>1518</v>
      </c>
      <c r="DP479" s="52">
        <v>1470</v>
      </c>
      <c r="DQ479" s="52">
        <v>1453</v>
      </c>
      <c r="DR479" s="52">
        <v>1386</v>
      </c>
      <c r="DS479" s="52">
        <v>842</v>
      </c>
      <c r="DT479" s="52">
        <v>788</v>
      </c>
      <c r="DU479" s="52">
        <v>891</v>
      </c>
      <c r="DV479" s="52">
        <v>990</v>
      </c>
      <c r="DW479" s="52">
        <v>1165</v>
      </c>
      <c r="DX479" s="52">
        <v>1188</v>
      </c>
      <c r="DY479" s="52">
        <v>1165</v>
      </c>
      <c r="DZ479" s="52">
        <v>1101</v>
      </c>
      <c r="EA479" s="52">
        <v>1077</v>
      </c>
      <c r="EB479" s="52">
        <v>1272</v>
      </c>
      <c r="EC479" s="52">
        <v>1337</v>
      </c>
      <c r="ED479" s="52">
        <v>1421</v>
      </c>
      <c r="EE479" s="52">
        <v>1416</v>
      </c>
      <c r="EF479" s="52">
        <v>1437</v>
      </c>
      <c r="EG479" s="52">
        <v>1473</v>
      </c>
      <c r="EH479" s="52">
        <v>1677</v>
      </c>
      <c r="EI479" s="52">
        <v>1755</v>
      </c>
      <c r="EJ479" s="52">
        <v>1813</v>
      </c>
      <c r="EK479" s="52">
        <v>1697</v>
      </c>
      <c r="EL479" s="52">
        <v>1856</v>
      </c>
      <c r="EM479" s="52">
        <v>1985</v>
      </c>
      <c r="EN479" s="52">
        <v>1776</v>
      </c>
      <c r="EO479" s="52">
        <v>1941</v>
      </c>
      <c r="EP479" s="52">
        <v>1839</v>
      </c>
      <c r="EQ479" s="52">
        <v>1668</v>
      </c>
      <c r="ER479" s="52">
        <v>1695</v>
      </c>
      <c r="ES479" s="52">
        <v>1692</v>
      </c>
      <c r="ET479" s="52">
        <v>1607</v>
      </c>
      <c r="EU479" s="52">
        <v>1738</v>
      </c>
      <c r="EV479" s="52">
        <v>1841</v>
      </c>
      <c r="EW479" s="52">
        <v>1806</v>
      </c>
      <c r="EX479" s="52">
        <v>1799</v>
      </c>
      <c r="EY479" s="52">
        <v>1717</v>
      </c>
      <c r="EZ479" s="52">
        <v>1749</v>
      </c>
      <c r="FA479" s="52">
        <v>1746</v>
      </c>
      <c r="FB479" s="52">
        <v>1771</v>
      </c>
      <c r="FC479" s="52">
        <v>1732</v>
      </c>
      <c r="FD479" s="52">
        <v>1765</v>
      </c>
      <c r="FE479" s="52">
        <v>1692</v>
      </c>
      <c r="FF479" s="52">
        <v>1568</v>
      </c>
      <c r="FG479" s="52">
        <v>1522</v>
      </c>
      <c r="FH479" s="52">
        <v>1383</v>
      </c>
      <c r="FI479" s="52">
        <v>1371</v>
      </c>
      <c r="FJ479" s="52">
        <v>1358</v>
      </c>
      <c r="FK479" s="52">
        <v>1232</v>
      </c>
      <c r="FL479" s="52">
        <v>1139</v>
      </c>
      <c r="FM479" s="52">
        <v>1191</v>
      </c>
      <c r="FN479" s="52">
        <v>1075</v>
      </c>
      <c r="FO479" s="52">
        <v>1088</v>
      </c>
      <c r="FP479" s="52">
        <v>1023</v>
      </c>
      <c r="FQ479" s="52">
        <v>1107</v>
      </c>
      <c r="FR479" s="52">
        <v>1163</v>
      </c>
      <c r="FS479" s="52">
        <v>1090</v>
      </c>
      <c r="FT479" s="52">
        <v>1164</v>
      </c>
      <c r="FU479" s="52">
        <v>1225</v>
      </c>
      <c r="FV479" s="52">
        <v>964</v>
      </c>
      <c r="FW479" s="52">
        <v>988</v>
      </c>
      <c r="FX479" s="52">
        <v>971</v>
      </c>
      <c r="FY479" s="52">
        <v>889</v>
      </c>
      <c r="FZ479" s="52">
        <v>749</v>
      </c>
      <c r="GA479" s="52">
        <v>706</v>
      </c>
      <c r="GB479" s="52">
        <v>787</v>
      </c>
      <c r="GC479" s="52">
        <v>755</v>
      </c>
      <c r="GD479" s="52">
        <v>679</v>
      </c>
      <c r="GE479" s="52">
        <v>644</v>
      </c>
      <c r="GF479" s="52">
        <v>634</v>
      </c>
      <c r="GG479" s="52">
        <v>574</v>
      </c>
      <c r="GH479" s="52">
        <v>522</v>
      </c>
      <c r="GI479" s="52">
        <v>418</v>
      </c>
      <c r="GJ479" s="52">
        <v>389</v>
      </c>
      <c r="GK479" s="52">
        <v>383</v>
      </c>
      <c r="GL479" s="53">
        <v>1608</v>
      </c>
    </row>
    <row r="480" spans="1:194" s="1" customFormat="1" hidden="1" x14ac:dyDescent="0.25">
      <c r="A480" s="31" t="s">
        <v>247</v>
      </c>
      <c r="B480" s="1" t="s">
        <v>711</v>
      </c>
      <c r="C480" s="30" t="str">
        <f t="shared" si="134"/>
        <v>LA England - Tunbridge Wells</v>
      </c>
      <c r="D480" s="51">
        <f t="shared" si="125"/>
        <v>44833</v>
      </c>
      <c r="E480" s="51">
        <f t="shared" si="126"/>
        <v>46979</v>
      </c>
      <c r="F480" s="52">
        <f t="shared" si="127"/>
        <v>118939</v>
      </c>
      <c r="G480" s="52">
        <f t="shared" si="128"/>
        <v>58599</v>
      </c>
      <c r="H480" s="53">
        <f t="shared" si="129"/>
        <v>60340</v>
      </c>
      <c r="I480" s="53">
        <f t="shared" si="130"/>
        <v>44833</v>
      </c>
      <c r="J480" s="53">
        <f t="shared" si="131"/>
        <v>46979</v>
      </c>
      <c r="K480" s="50">
        <f t="shared" si="132"/>
        <v>13766</v>
      </c>
      <c r="L480" s="51">
        <f t="shared" si="133"/>
        <v>13361</v>
      </c>
      <c r="M480" s="52">
        <v>571</v>
      </c>
      <c r="N480" s="52">
        <v>629</v>
      </c>
      <c r="O480" s="52">
        <v>642</v>
      </c>
      <c r="P480" s="52">
        <v>679</v>
      </c>
      <c r="Q480" s="52">
        <v>704</v>
      </c>
      <c r="R480" s="52">
        <v>746</v>
      </c>
      <c r="S480" s="52">
        <v>694</v>
      </c>
      <c r="T480" s="52">
        <v>792</v>
      </c>
      <c r="U480" s="52">
        <v>814</v>
      </c>
      <c r="V480" s="52">
        <v>809</v>
      </c>
      <c r="W480" s="52">
        <v>835</v>
      </c>
      <c r="X480" s="52">
        <v>877</v>
      </c>
      <c r="Y480" s="52">
        <v>862</v>
      </c>
      <c r="Z480" s="52">
        <v>905</v>
      </c>
      <c r="AA480" s="52">
        <v>844</v>
      </c>
      <c r="AB480" s="52">
        <v>776</v>
      </c>
      <c r="AC480" s="52">
        <v>809</v>
      </c>
      <c r="AD480" s="52">
        <v>778</v>
      </c>
      <c r="AE480" s="52">
        <v>667</v>
      </c>
      <c r="AF480" s="52">
        <v>467</v>
      </c>
      <c r="AG480" s="52">
        <v>323</v>
      </c>
      <c r="AH480" s="52">
        <v>476</v>
      </c>
      <c r="AI480" s="52">
        <v>484</v>
      </c>
      <c r="AJ480" s="52">
        <v>537</v>
      </c>
      <c r="AK480" s="52">
        <v>514</v>
      </c>
      <c r="AL480" s="52">
        <v>653</v>
      </c>
      <c r="AM480" s="52">
        <v>481</v>
      </c>
      <c r="AN480" s="52">
        <v>441</v>
      </c>
      <c r="AO480" s="52">
        <v>599</v>
      </c>
      <c r="AP480" s="52">
        <v>548</v>
      </c>
      <c r="AQ480" s="52">
        <v>558</v>
      </c>
      <c r="AR480" s="52">
        <v>599</v>
      </c>
      <c r="AS480" s="52">
        <v>716</v>
      </c>
      <c r="AT480" s="52">
        <v>652</v>
      </c>
      <c r="AU480" s="52">
        <v>711</v>
      </c>
      <c r="AV480" s="52">
        <v>778</v>
      </c>
      <c r="AW480" s="52">
        <v>697</v>
      </c>
      <c r="AX480" s="52">
        <v>685</v>
      </c>
      <c r="AY480" s="52">
        <v>813</v>
      </c>
      <c r="AZ480" s="52">
        <v>887</v>
      </c>
      <c r="BA480" s="52">
        <v>858</v>
      </c>
      <c r="BB480" s="52">
        <v>843</v>
      </c>
      <c r="BC480" s="52">
        <v>711</v>
      </c>
      <c r="BD480" s="52">
        <v>817</v>
      </c>
      <c r="BE480" s="52">
        <v>799</v>
      </c>
      <c r="BF480" s="52">
        <v>878</v>
      </c>
      <c r="BG480" s="52">
        <v>848</v>
      </c>
      <c r="BH480" s="52">
        <v>990</v>
      </c>
      <c r="BI480" s="52">
        <v>983</v>
      </c>
      <c r="BJ480" s="52">
        <v>944</v>
      </c>
      <c r="BK480" s="52">
        <v>903</v>
      </c>
      <c r="BL480" s="52">
        <v>916</v>
      </c>
      <c r="BM480" s="52">
        <v>992</v>
      </c>
      <c r="BN480" s="52">
        <v>1030</v>
      </c>
      <c r="BO480" s="52">
        <v>940</v>
      </c>
      <c r="BP480" s="52">
        <v>904</v>
      </c>
      <c r="BQ480" s="52">
        <v>899</v>
      </c>
      <c r="BR480" s="52">
        <v>864</v>
      </c>
      <c r="BS480" s="52">
        <v>795</v>
      </c>
      <c r="BT480" s="52">
        <v>719</v>
      </c>
      <c r="BU480" s="52">
        <v>713</v>
      </c>
      <c r="BV480" s="52">
        <v>699</v>
      </c>
      <c r="BW480" s="52">
        <v>692</v>
      </c>
      <c r="BX480" s="52">
        <v>624</v>
      </c>
      <c r="BY480" s="52">
        <v>617</v>
      </c>
      <c r="BZ480" s="52">
        <v>603</v>
      </c>
      <c r="CA480" s="52">
        <v>599</v>
      </c>
      <c r="CB480" s="52">
        <v>514</v>
      </c>
      <c r="CC480" s="52">
        <v>473</v>
      </c>
      <c r="CD480" s="52">
        <v>497</v>
      </c>
      <c r="CE480" s="52">
        <v>579</v>
      </c>
      <c r="CF480" s="52">
        <v>626</v>
      </c>
      <c r="CG480" s="52">
        <v>595</v>
      </c>
      <c r="CH480" s="52">
        <v>677</v>
      </c>
      <c r="CI480" s="52">
        <v>506</v>
      </c>
      <c r="CJ480" s="52">
        <v>487</v>
      </c>
      <c r="CK480" s="52">
        <v>466</v>
      </c>
      <c r="CL480" s="52">
        <v>454</v>
      </c>
      <c r="CM480" s="52">
        <v>368</v>
      </c>
      <c r="CN480" s="52">
        <v>308</v>
      </c>
      <c r="CO480" s="52">
        <v>317</v>
      </c>
      <c r="CP480" s="52">
        <v>331</v>
      </c>
      <c r="CQ480" s="52">
        <v>301</v>
      </c>
      <c r="CR480" s="52">
        <v>247</v>
      </c>
      <c r="CS480" s="52">
        <v>217</v>
      </c>
      <c r="CT480" s="52">
        <v>192</v>
      </c>
      <c r="CU480" s="52">
        <v>180</v>
      </c>
      <c r="CV480" s="52">
        <v>209</v>
      </c>
      <c r="CW480" s="52">
        <v>134</v>
      </c>
      <c r="CX480" s="52">
        <v>155</v>
      </c>
      <c r="CY480" s="52">
        <v>534</v>
      </c>
      <c r="CZ480" s="52">
        <v>562</v>
      </c>
      <c r="DA480" s="52">
        <v>578</v>
      </c>
      <c r="DB480" s="52">
        <v>635</v>
      </c>
      <c r="DC480" s="52">
        <v>622</v>
      </c>
      <c r="DD480" s="52">
        <v>643</v>
      </c>
      <c r="DE480" s="52">
        <v>657</v>
      </c>
      <c r="DF480" s="52">
        <v>696</v>
      </c>
      <c r="DG480" s="52">
        <v>703</v>
      </c>
      <c r="DH480" s="52">
        <v>814</v>
      </c>
      <c r="DI480" s="52">
        <v>798</v>
      </c>
      <c r="DJ480" s="52">
        <v>825</v>
      </c>
      <c r="DK480" s="52">
        <v>822</v>
      </c>
      <c r="DL480" s="52">
        <v>848</v>
      </c>
      <c r="DM480" s="52">
        <v>863</v>
      </c>
      <c r="DN480" s="52">
        <v>835</v>
      </c>
      <c r="DO480" s="52">
        <v>837</v>
      </c>
      <c r="DP480" s="52">
        <v>830</v>
      </c>
      <c r="DQ480" s="52">
        <v>793</v>
      </c>
      <c r="DR480" s="52">
        <v>680</v>
      </c>
      <c r="DS480" s="52">
        <v>417</v>
      </c>
      <c r="DT480" s="52">
        <v>422</v>
      </c>
      <c r="DU480" s="52">
        <v>387</v>
      </c>
      <c r="DV480" s="52">
        <v>481</v>
      </c>
      <c r="DW480" s="52">
        <v>518</v>
      </c>
      <c r="DX480" s="52">
        <v>499</v>
      </c>
      <c r="DY480" s="52">
        <v>517</v>
      </c>
      <c r="DZ480" s="52">
        <v>566</v>
      </c>
      <c r="EA480" s="52">
        <v>540</v>
      </c>
      <c r="EB480" s="52">
        <v>522</v>
      </c>
      <c r="EC480" s="52">
        <v>588</v>
      </c>
      <c r="ED480" s="52">
        <v>604</v>
      </c>
      <c r="EE480" s="52">
        <v>599</v>
      </c>
      <c r="EF480" s="52">
        <v>674</v>
      </c>
      <c r="EG480" s="52">
        <v>664</v>
      </c>
      <c r="EH480" s="52">
        <v>759</v>
      </c>
      <c r="EI480" s="52">
        <v>682</v>
      </c>
      <c r="EJ480" s="52">
        <v>813</v>
      </c>
      <c r="EK480" s="52">
        <v>786</v>
      </c>
      <c r="EL480" s="52">
        <v>837</v>
      </c>
      <c r="EM480" s="52">
        <v>801</v>
      </c>
      <c r="EN480" s="52">
        <v>848</v>
      </c>
      <c r="EO480" s="52">
        <v>789</v>
      </c>
      <c r="EP480" s="52">
        <v>850</v>
      </c>
      <c r="EQ480" s="52">
        <v>747</v>
      </c>
      <c r="ER480" s="52">
        <v>793</v>
      </c>
      <c r="ES480" s="52">
        <v>834</v>
      </c>
      <c r="ET480" s="52">
        <v>899</v>
      </c>
      <c r="EU480" s="52">
        <v>876</v>
      </c>
      <c r="EV480" s="52">
        <v>975</v>
      </c>
      <c r="EW480" s="52">
        <v>902</v>
      </c>
      <c r="EX480" s="52">
        <v>900</v>
      </c>
      <c r="EY480" s="52">
        <v>960</v>
      </c>
      <c r="EZ480" s="52">
        <v>891</v>
      </c>
      <c r="FA480" s="52">
        <v>947</v>
      </c>
      <c r="FB480" s="52">
        <v>848</v>
      </c>
      <c r="FC480" s="52">
        <v>995</v>
      </c>
      <c r="FD480" s="52">
        <v>876</v>
      </c>
      <c r="FE480" s="52">
        <v>841</v>
      </c>
      <c r="FF480" s="52">
        <v>785</v>
      </c>
      <c r="FG480" s="52">
        <v>735</v>
      </c>
      <c r="FH480" s="52">
        <v>732</v>
      </c>
      <c r="FI480" s="52">
        <v>763</v>
      </c>
      <c r="FJ480" s="52">
        <v>706</v>
      </c>
      <c r="FK480" s="52">
        <v>634</v>
      </c>
      <c r="FL480" s="52">
        <v>656</v>
      </c>
      <c r="FM480" s="52">
        <v>601</v>
      </c>
      <c r="FN480" s="52">
        <v>643</v>
      </c>
      <c r="FO480" s="52">
        <v>587</v>
      </c>
      <c r="FP480" s="52">
        <v>555</v>
      </c>
      <c r="FQ480" s="52">
        <v>617</v>
      </c>
      <c r="FR480" s="52">
        <v>647</v>
      </c>
      <c r="FS480" s="52">
        <v>646</v>
      </c>
      <c r="FT480" s="52">
        <v>666</v>
      </c>
      <c r="FU480" s="52">
        <v>690</v>
      </c>
      <c r="FV480" s="52">
        <v>554</v>
      </c>
      <c r="FW480" s="52">
        <v>561</v>
      </c>
      <c r="FX480" s="52">
        <v>564</v>
      </c>
      <c r="FY480" s="52">
        <v>481</v>
      </c>
      <c r="FZ480" s="52">
        <v>445</v>
      </c>
      <c r="GA480" s="52">
        <v>379</v>
      </c>
      <c r="GB480" s="52">
        <v>411</v>
      </c>
      <c r="GC480" s="52">
        <v>369</v>
      </c>
      <c r="GD480" s="52">
        <v>365</v>
      </c>
      <c r="GE480" s="52">
        <v>316</v>
      </c>
      <c r="GF480" s="52">
        <v>318</v>
      </c>
      <c r="GG480" s="52">
        <v>299</v>
      </c>
      <c r="GH480" s="52">
        <v>306</v>
      </c>
      <c r="GI480" s="52">
        <v>266</v>
      </c>
      <c r="GJ480" s="52">
        <v>245</v>
      </c>
      <c r="GK480" s="52">
        <v>223</v>
      </c>
      <c r="GL480" s="53">
        <v>1087</v>
      </c>
    </row>
    <row r="481" spans="1:194" s="1" customFormat="1" hidden="1" x14ac:dyDescent="0.25">
      <c r="A481" s="31" t="s">
        <v>247</v>
      </c>
      <c r="B481" s="1" t="s">
        <v>712</v>
      </c>
      <c r="C481" s="30" t="str">
        <f t="shared" si="134"/>
        <v>LA England - Uttlesford</v>
      </c>
      <c r="D481" s="51">
        <f t="shared" si="125"/>
        <v>35018</v>
      </c>
      <c r="E481" s="51">
        <f t="shared" si="126"/>
        <v>37077</v>
      </c>
      <c r="F481" s="52">
        <f t="shared" si="127"/>
        <v>92759</v>
      </c>
      <c r="G481" s="52">
        <f t="shared" si="128"/>
        <v>45552</v>
      </c>
      <c r="H481" s="53">
        <f t="shared" si="129"/>
        <v>47207</v>
      </c>
      <c r="I481" s="53">
        <f t="shared" si="130"/>
        <v>35018</v>
      </c>
      <c r="J481" s="53">
        <f t="shared" si="131"/>
        <v>37077</v>
      </c>
      <c r="K481" s="50">
        <f t="shared" si="132"/>
        <v>10534</v>
      </c>
      <c r="L481" s="51">
        <f t="shared" si="133"/>
        <v>10130</v>
      </c>
      <c r="M481" s="52">
        <v>501</v>
      </c>
      <c r="N481" s="52">
        <v>524</v>
      </c>
      <c r="O481" s="52">
        <v>533</v>
      </c>
      <c r="P481" s="52">
        <v>549</v>
      </c>
      <c r="Q481" s="52">
        <v>600</v>
      </c>
      <c r="R481" s="52">
        <v>592</v>
      </c>
      <c r="S481" s="52">
        <v>621</v>
      </c>
      <c r="T481" s="52">
        <v>630</v>
      </c>
      <c r="U481" s="52">
        <v>594</v>
      </c>
      <c r="V481" s="52">
        <v>654</v>
      </c>
      <c r="W481" s="52">
        <v>623</v>
      </c>
      <c r="X481" s="52">
        <v>576</v>
      </c>
      <c r="Y481" s="52">
        <v>619</v>
      </c>
      <c r="Z481" s="52">
        <v>601</v>
      </c>
      <c r="AA481" s="52">
        <v>631</v>
      </c>
      <c r="AB481" s="52">
        <v>552</v>
      </c>
      <c r="AC481" s="52">
        <v>578</v>
      </c>
      <c r="AD481" s="52">
        <v>556</v>
      </c>
      <c r="AE481" s="52">
        <v>558</v>
      </c>
      <c r="AF481" s="52">
        <v>377</v>
      </c>
      <c r="AG481" s="52">
        <v>349</v>
      </c>
      <c r="AH481" s="52">
        <v>335</v>
      </c>
      <c r="AI481" s="52">
        <v>432</v>
      </c>
      <c r="AJ481" s="52">
        <v>474</v>
      </c>
      <c r="AK481" s="52">
        <v>478</v>
      </c>
      <c r="AL481" s="52">
        <v>451</v>
      </c>
      <c r="AM481" s="52">
        <v>485</v>
      </c>
      <c r="AN481" s="52">
        <v>453</v>
      </c>
      <c r="AO481" s="52">
        <v>466</v>
      </c>
      <c r="AP481" s="52">
        <v>463</v>
      </c>
      <c r="AQ481" s="52">
        <v>474</v>
      </c>
      <c r="AR481" s="52">
        <v>493</v>
      </c>
      <c r="AS481" s="52">
        <v>527</v>
      </c>
      <c r="AT481" s="52">
        <v>435</v>
      </c>
      <c r="AU481" s="52">
        <v>499</v>
      </c>
      <c r="AV481" s="52">
        <v>506</v>
      </c>
      <c r="AW481" s="52">
        <v>521</v>
      </c>
      <c r="AX481" s="52">
        <v>495</v>
      </c>
      <c r="AY481" s="52">
        <v>516</v>
      </c>
      <c r="AZ481" s="52">
        <v>579</v>
      </c>
      <c r="BA481" s="52">
        <v>593</v>
      </c>
      <c r="BB481" s="52">
        <v>631</v>
      </c>
      <c r="BC481" s="52">
        <v>577</v>
      </c>
      <c r="BD481" s="52">
        <v>598</v>
      </c>
      <c r="BE481" s="52">
        <v>536</v>
      </c>
      <c r="BF481" s="52">
        <v>558</v>
      </c>
      <c r="BG481" s="52">
        <v>618</v>
      </c>
      <c r="BH481" s="52">
        <v>708</v>
      </c>
      <c r="BI481" s="52">
        <v>675</v>
      </c>
      <c r="BJ481" s="52">
        <v>736</v>
      </c>
      <c r="BK481" s="52">
        <v>699</v>
      </c>
      <c r="BL481" s="52">
        <v>729</v>
      </c>
      <c r="BM481" s="52">
        <v>714</v>
      </c>
      <c r="BN481" s="52">
        <v>778</v>
      </c>
      <c r="BO481" s="52">
        <v>716</v>
      </c>
      <c r="BP481" s="52">
        <v>721</v>
      </c>
      <c r="BQ481" s="52">
        <v>636</v>
      </c>
      <c r="BR481" s="52">
        <v>738</v>
      </c>
      <c r="BS481" s="52">
        <v>669</v>
      </c>
      <c r="BT481" s="52">
        <v>678</v>
      </c>
      <c r="BU481" s="52">
        <v>607</v>
      </c>
      <c r="BV481" s="52">
        <v>594</v>
      </c>
      <c r="BW481" s="52">
        <v>566</v>
      </c>
      <c r="BX481" s="52">
        <v>552</v>
      </c>
      <c r="BY481" s="52">
        <v>501</v>
      </c>
      <c r="BZ481" s="52">
        <v>491</v>
      </c>
      <c r="CA481" s="52">
        <v>486</v>
      </c>
      <c r="CB481" s="52">
        <v>497</v>
      </c>
      <c r="CC481" s="52">
        <v>433</v>
      </c>
      <c r="CD481" s="52">
        <v>426</v>
      </c>
      <c r="CE481" s="52">
        <v>484</v>
      </c>
      <c r="CF481" s="52">
        <v>492</v>
      </c>
      <c r="CG481" s="52">
        <v>510</v>
      </c>
      <c r="CH481" s="52">
        <v>536</v>
      </c>
      <c r="CI481" s="52">
        <v>434</v>
      </c>
      <c r="CJ481" s="52">
        <v>381</v>
      </c>
      <c r="CK481" s="52">
        <v>423</v>
      </c>
      <c r="CL481" s="52">
        <v>327</v>
      </c>
      <c r="CM481" s="52">
        <v>324</v>
      </c>
      <c r="CN481" s="52">
        <v>240</v>
      </c>
      <c r="CO481" s="52">
        <v>246</v>
      </c>
      <c r="CP481" s="52">
        <v>239</v>
      </c>
      <c r="CQ481" s="52">
        <v>230</v>
      </c>
      <c r="CR481" s="52">
        <v>199</v>
      </c>
      <c r="CS481" s="52">
        <v>162</v>
      </c>
      <c r="CT481" s="52">
        <v>190</v>
      </c>
      <c r="CU481" s="52">
        <v>182</v>
      </c>
      <c r="CV481" s="52">
        <v>108</v>
      </c>
      <c r="CW481" s="52">
        <v>108</v>
      </c>
      <c r="CX481" s="52">
        <v>88</v>
      </c>
      <c r="CY481" s="52">
        <v>288</v>
      </c>
      <c r="CZ481" s="52">
        <v>431</v>
      </c>
      <c r="DA481" s="52">
        <v>434</v>
      </c>
      <c r="DB481" s="52">
        <v>542</v>
      </c>
      <c r="DC481" s="52">
        <v>525</v>
      </c>
      <c r="DD481" s="52">
        <v>610</v>
      </c>
      <c r="DE481" s="52">
        <v>597</v>
      </c>
      <c r="DF481" s="52">
        <v>568</v>
      </c>
      <c r="DG481" s="52">
        <v>576</v>
      </c>
      <c r="DH481" s="52">
        <v>576</v>
      </c>
      <c r="DI481" s="52">
        <v>592</v>
      </c>
      <c r="DJ481" s="52">
        <v>619</v>
      </c>
      <c r="DK481" s="52">
        <v>579</v>
      </c>
      <c r="DL481" s="52">
        <v>591</v>
      </c>
      <c r="DM481" s="52">
        <v>569</v>
      </c>
      <c r="DN481" s="52">
        <v>594</v>
      </c>
      <c r="DO481" s="52">
        <v>554</v>
      </c>
      <c r="DP481" s="52">
        <v>618</v>
      </c>
      <c r="DQ481" s="52">
        <v>555</v>
      </c>
      <c r="DR481" s="52">
        <v>526</v>
      </c>
      <c r="DS481" s="52">
        <v>338</v>
      </c>
      <c r="DT481" s="52">
        <v>227</v>
      </c>
      <c r="DU481" s="52">
        <v>330</v>
      </c>
      <c r="DV481" s="52">
        <v>409</v>
      </c>
      <c r="DW481" s="52">
        <v>442</v>
      </c>
      <c r="DX481" s="52">
        <v>416</v>
      </c>
      <c r="DY481" s="52">
        <v>483</v>
      </c>
      <c r="DZ481" s="52">
        <v>444</v>
      </c>
      <c r="EA481" s="52">
        <v>487</v>
      </c>
      <c r="EB481" s="52">
        <v>413</v>
      </c>
      <c r="EC481" s="52">
        <v>453</v>
      </c>
      <c r="ED481" s="52">
        <v>498</v>
      </c>
      <c r="EE481" s="52">
        <v>530</v>
      </c>
      <c r="EF481" s="52">
        <v>611</v>
      </c>
      <c r="EG481" s="52">
        <v>514</v>
      </c>
      <c r="EH481" s="52">
        <v>601</v>
      </c>
      <c r="EI481" s="52">
        <v>516</v>
      </c>
      <c r="EJ481" s="52">
        <v>551</v>
      </c>
      <c r="EK481" s="52">
        <v>577</v>
      </c>
      <c r="EL481" s="52">
        <v>653</v>
      </c>
      <c r="EM481" s="52">
        <v>669</v>
      </c>
      <c r="EN481" s="52">
        <v>649</v>
      </c>
      <c r="EO481" s="52">
        <v>685</v>
      </c>
      <c r="EP481" s="52">
        <v>606</v>
      </c>
      <c r="EQ481" s="52">
        <v>571</v>
      </c>
      <c r="ER481" s="52">
        <v>581</v>
      </c>
      <c r="ES481" s="52">
        <v>670</v>
      </c>
      <c r="ET481" s="52">
        <v>655</v>
      </c>
      <c r="EU481" s="52">
        <v>664</v>
      </c>
      <c r="EV481" s="52">
        <v>756</v>
      </c>
      <c r="EW481" s="52">
        <v>698</v>
      </c>
      <c r="EX481" s="52">
        <v>755</v>
      </c>
      <c r="EY481" s="52">
        <v>696</v>
      </c>
      <c r="EZ481" s="52">
        <v>742</v>
      </c>
      <c r="FA481" s="52">
        <v>732</v>
      </c>
      <c r="FB481" s="52">
        <v>765</v>
      </c>
      <c r="FC481" s="52">
        <v>724</v>
      </c>
      <c r="FD481" s="52">
        <v>766</v>
      </c>
      <c r="FE481" s="52">
        <v>728</v>
      </c>
      <c r="FF481" s="52">
        <v>654</v>
      </c>
      <c r="FG481" s="52">
        <v>664</v>
      </c>
      <c r="FH481" s="52">
        <v>637</v>
      </c>
      <c r="FI481" s="52">
        <v>583</v>
      </c>
      <c r="FJ481" s="52">
        <v>576</v>
      </c>
      <c r="FK481" s="52">
        <v>553</v>
      </c>
      <c r="FL481" s="52">
        <v>563</v>
      </c>
      <c r="FM481" s="52">
        <v>481</v>
      </c>
      <c r="FN481" s="52">
        <v>497</v>
      </c>
      <c r="FO481" s="52">
        <v>470</v>
      </c>
      <c r="FP481" s="52">
        <v>478</v>
      </c>
      <c r="FQ481" s="52">
        <v>488</v>
      </c>
      <c r="FR481" s="52">
        <v>466</v>
      </c>
      <c r="FS481" s="52">
        <v>516</v>
      </c>
      <c r="FT481" s="52">
        <v>527</v>
      </c>
      <c r="FU481" s="52">
        <v>565</v>
      </c>
      <c r="FV481" s="52">
        <v>431</v>
      </c>
      <c r="FW481" s="52">
        <v>423</v>
      </c>
      <c r="FX481" s="52">
        <v>436</v>
      </c>
      <c r="FY481" s="52">
        <v>376</v>
      </c>
      <c r="FZ481" s="52">
        <v>309</v>
      </c>
      <c r="GA481" s="52">
        <v>290</v>
      </c>
      <c r="GB481" s="52">
        <v>326</v>
      </c>
      <c r="GC481" s="52">
        <v>274</v>
      </c>
      <c r="GD481" s="52">
        <v>264</v>
      </c>
      <c r="GE481" s="52">
        <v>213</v>
      </c>
      <c r="GF481" s="52">
        <v>242</v>
      </c>
      <c r="GG481" s="52">
        <v>209</v>
      </c>
      <c r="GH481" s="52">
        <v>222</v>
      </c>
      <c r="GI481" s="52">
        <v>167</v>
      </c>
      <c r="GJ481" s="52">
        <v>156</v>
      </c>
      <c r="GK481" s="52">
        <v>165</v>
      </c>
      <c r="GL481" s="53">
        <v>725</v>
      </c>
    </row>
    <row r="482" spans="1:194" s="1" customFormat="1" hidden="1" x14ac:dyDescent="0.25">
      <c r="A482" s="31" t="s">
        <v>247</v>
      </c>
      <c r="B482" s="1" t="s">
        <v>713</v>
      </c>
      <c r="C482" s="30" t="str">
        <f t="shared" si="134"/>
        <v>LA England - Vale of White Horse</v>
      </c>
      <c r="D482" s="51">
        <f t="shared" si="125"/>
        <v>53248</v>
      </c>
      <c r="E482" s="51">
        <f t="shared" si="126"/>
        <v>54845</v>
      </c>
      <c r="F482" s="52">
        <f t="shared" si="127"/>
        <v>137910</v>
      </c>
      <c r="G482" s="52">
        <f t="shared" si="128"/>
        <v>68800</v>
      </c>
      <c r="H482" s="53">
        <f t="shared" si="129"/>
        <v>69110</v>
      </c>
      <c r="I482" s="53">
        <f t="shared" si="130"/>
        <v>53248</v>
      </c>
      <c r="J482" s="53">
        <f t="shared" si="131"/>
        <v>54845</v>
      </c>
      <c r="K482" s="50">
        <f t="shared" si="132"/>
        <v>15552</v>
      </c>
      <c r="L482" s="51">
        <f t="shared" si="133"/>
        <v>14265</v>
      </c>
      <c r="M482" s="52">
        <v>779</v>
      </c>
      <c r="N482" s="52">
        <v>802</v>
      </c>
      <c r="O482" s="52">
        <v>796</v>
      </c>
      <c r="P482" s="52">
        <v>862</v>
      </c>
      <c r="Q482" s="52">
        <v>926</v>
      </c>
      <c r="R482" s="52">
        <v>867</v>
      </c>
      <c r="S482" s="52">
        <v>875</v>
      </c>
      <c r="T482" s="52">
        <v>837</v>
      </c>
      <c r="U482" s="52">
        <v>883</v>
      </c>
      <c r="V482" s="52">
        <v>981</v>
      </c>
      <c r="W482" s="52">
        <v>894</v>
      </c>
      <c r="X482" s="52">
        <v>810</v>
      </c>
      <c r="Y482" s="52">
        <v>892</v>
      </c>
      <c r="Z482" s="52">
        <v>867</v>
      </c>
      <c r="AA482" s="52">
        <v>849</v>
      </c>
      <c r="AB482" s="52">
        <v>856</v>
      </c>
      <c r="AC482" s="52">
        <v>933</v>
      </c>
      <c r="AD482" s="52">
        <v>843</v>
      </c>
      <c r="AE482" s="52">
        <v>836</v>
      </c>
      <c r="AF482" s="52">
        <v>591</v>
      </c>
      <c r="AG482" s="52">
        <v>525</v>
      </c>
      <c r="AH482" s="52">
        <v>603</v>
      </c>
      <c r="AI482" s="52">
        <v>624</v>
      </c>
      <c r="AJ482" s="52">
        <v>776</v>
      </c>
      <c r="AK482" s="52">
        <v>818</v>
      </c>
      <c r="AL482" s="52">
        <v>825</v>
      </c>
      <c r="AM482" s="52">
        <v>728</v>
      </c>
      <c r="AN482" s="52">
        <v>794</v>
      </c>
      <c r="AO482" s="52">
        <v>751</v>
      </c>
      <c r="AP482" s="52">
        <v>777</v>
      </c>
      <c r="AQ482" s="52">
        <v>768</v>
      </c>
      <c r="AR482" s="52">
        <v>886</v>
      </c>
      <c r="AS482" s="52">
        <v>869</v>
      </c>
      <c r="AT482" s="52">
        <v>886</v>
      </c>
      <c r="AU482" s="52">
        <v>967</v>
      </c>
      <c r="AV482" s="52">
        <v>894</v>
      </c>
      <c r="AW482" s="52">
        <v>881</v>
      </c>
      <c r="AX482" s="52">
        <v>913</v>
      </c>
      <c r="AY482" s="52">
        <v>854</v>
      </c>
      <c r="AZ482" s="52">
        <v>902</v>
      </c>
      <c r="BA482" s="52">
        <v>931</v>
      </c>
      <c r="BB482" s="52">
        <v>932</v>
      </c>
      <c r="BC482" s="52">
        <v>885</v>
      </c>
      <c r="BD482" s="52">
        <v>895</v>
      </c>
      <c r="BE482" s="52">
        <v>864</v>
      </c>
      <c r="BF482" s="52">
        <v>917</v>
      </c>
      <c r="BG482" s="52">
        <v>901</v>
      </c>
      <c r="BH482" s="52">
        <v>930</v>
      </c>
      <c r="BI482" s="52">
        <v>956</v>
      </c>
      <c r="BJ482" s="52">
        <v>1014</v>
      </c>
      <c r="BK482" s="52">
        <v>923</v>
      </c>
      <c r="BL482" s="52">
        <v>1005</v>
      </c>
      <c r="BM482" s="52">
        <v>1014</v>
      </c>
      <c r="BN482" s="52">
        <v>928</v>
      </c>
      <c r="BO482" s="52">
        <v>999</v>
      </c>
      <c r="BP482" s="52">
        <v>1029</v>
      </c>
      <c r="BQ482" s="52">
        <v>1005</v>
      </c>
      <c r="BR482" s="52">
        <v>937</v>
      </c>
      <c r="BS482" s="52">
        <v>923</v>
      </c>
      <c r="BT482" s="52">
        <v>906</v>
      </c>
      <c r="BU482" s="52">
        <v>795</v>
      </c>
      <c r="BV482" s="52">
        <v>838</v>
      </c>
      <c r="BW482" s="52">
        <v>784</v>
      </c>
      <c r="BX482" s="52">
        <v>759</v>
      </c>
      <c r="BY482" s="52">
        <v>714</v>
      </c>
      <c r="BZ482" s="52">
        <v>706</v>
      </c>
      <c r="CA482" s="52">
        <v>693</v>
      </c>
      <c r="CB482" s="52">
        <v>687</v>
      </c>
      <c r="CC482" s="52">
        <v>653</v>
      </c>
      <c r="CD482" s="52">
        <v>693</v>
      </c>
      <c r="CE482" s="52">
        <v>712</v>
      </c>
      <c r="CF482" s="52">
        <v>742</v>
      </c>
      <c r="CG482" s="52">
        <v>752</v>
      </c>
      <c r="CH482" s="52">
        <v>865</v>
      </c>
      <c r="CI482" s="52">
        <v>562</v>
      </c>
      <c r="CJ482" s="52">
        <v>624</v>
      </c>
      <c r="CK482" s="52">
        <v>563</v>
      </c>
      <c r="CL482" s="52">
        <v>474</v>
      </c>
      <c r="CM482" s="52">
        <v>477</v>
      </c>
      <c r="CN482" s="52">
        <v>425</v>
      </c>
      <c r="CO482" s="52">
        <v>422</v>
      </c>
      <c r="CP482" s="52">
        <v>377</v>
      </c>
      <c r="CQ482" s="52">
        <v>337</v>
      </c>
      <c r="CR482" s="52">
        <v>340</v>
      </c>
      <c r="CS482" s="52">
        <v>346</v>
      </c>
      <c r="CT482" s="52">
        <v>272</v>
      </c>
      <c r="CU482" s="52">
        <v>225</v>
      </c>
      <c r="CV482" s="52">
        <v>198</v>
      </c>
      <c r="CW482" s="52">
        <v>173</v>
      </c>
      <c r="CX482" s="52">
        <v>136</v>
      </c>
      <c r="CY482" s="52">
        <v>542</v>
      </c>
      <c r="CZ482" s="52">
        <v>667</v>
      </c>
      <c r="DA482" s="52">
        <v>718</v>
      </c>
      <c r="DB482" s="52">
        <v>770</v>
      </c>
      <c r="DC482" s="52">
        <v>822</v>
      </c>
      <c r="DD482" s="52">
        <v>818</v>
      </c>
      <c r="DE482" s="52">
        <v>841</v>
      </c>
      <c r="DF482" s="52">
        <v>800</v>
      </c>
      <c r="DG482" s="52">
        <v>893</v>
      </c>
      <c r="DH482" s="52">
        <v>847</v>
      </c>
      <c r="DI482" s="52">
        <v>836</v>
      </c>
      <c r="DJ482" s="52">
        <v>792</v>
      </c>
      <c r="DK482" s="52">
        <v>809</v>
      </c>
      <c r="DL482" s="52">
        <v>816</v>
      </c>
      <c r="DM482" s="52">
        <v>789</v>
      </c>
      <c r="DN482" s="52">
        <v>775</v>
      </c>
      <c r="DO482" s="52">
        <v>792</v>
      </c>
      <c r="DP482" s="52">
        <v>780</v>
      </c>
      <c r="DQ482" s="52">
        <v>700</v>
      </c>
      <c r="DR482" s="52">
        <v>623</v>
      </c>
      <c r="DS482" s="52">
        <v>603</v>
      </c>
      <c r="DT482" s="52">
        <v>492</v>
      </c>
      <c r="DU482" s="52">
        <v>500</v>
      </c>
      <c r="DV482" s="52">
        <v>526</v>
      </c>
      <c r="DW482" s="52">
        <v>695</v>
      </c>
      <c r="DX482" s="52">
        <v>671</v>
      </c>
      <c r="DY482" s="52">
        <v>762</v>
      </c>
      <c r="DZ482" s="52">
        <v>702</v>
      </c>
      <c r="EA482" s="52">
        <v>679</v>
      </c>
      <c r="EB482" s="52">
        <v>867</v>
      </c>
      <c r="EC482" s="52">
        <v>791</v>
      </c>
      <c r="ED482" s="52">
        <v>803</v>
      </c>
      <c r="EE482" s="52">
        <v>837</v>
      </c>
      <c r="EF482" s="52">
        <v>932</v>
      </c>
      <c r="EG482" s="52">
        <v>992</v>
      </c>
      <c r="EH482" s="52">
        <v>884</v>
      </c>
      <c r="EI482" s="52">
        <v>941</v>
      </c>
      <c r="EJ482" s="52">
        <v>929</v>
      </c>
      <c r="EK482" s="52">
        <v>875</v>
      </c>
      <c r="EL482" s="52">
        <v>914</v>
      </c>
      <c r="EM482" s="52">
        <v>969</v>
      </c>
      <c r="EN482" s="52">
        <v>951</v>
      </c>
      <c r="EO482" s="52">
        <v>943</v>
      </c>
      <c r="EP482" s="52">
        <v>858</v>
      </c>
      <c r="EQ482" s="52">
        <v>925</v>
      </c>
      <c r="ER482" s="52">
        <v>829</v>
      </c>
      <c r="ES482" s="52">
        <v>953</v>
      </c>
      <c r="ET482" s="52">
        <v>898</v>
      </c>
      <c r="EU482" s="52">
        <v>955</v>
      </c>
      <c r="EV482" s="52">
        <v>924</v>
      </c>
      <c r="EW482" s="52">
        <v>1009</v>
      </c>
      <c r="EX482" s="52">
        <v>925</v>
      </c>
      <c r="EY482" s="52">
        <v>971</v>
      </c>
      <c r="EZ482" s="52">
        <v>1029</v>
      </c>
      <c r="FA482" s="52">
        <v>930</v>
      </c>
      <c r="FB482" s="52">
        <v>994</v>
      </c>
      <c r="FC482" s="52">
        <v>998</v>
      </c>
      <c r="FD482" s="52">
        <v>915</v>
      </c>
      <c r="FE482" s="52">
        <v>985</v>
      </c>
      <c r="FF482" s="52">
        <v>942</v>
      </c>
      <c r="FG482" s="52">
        <v>929</v>
      </c>
      <c r="FH482" s="52">
        <v>879</v>
      </c>
      <c r="FI482" s="52">
        <v>892</v>
      </c>
      <c r="FJ482" s="52">
        <v>820</v>
      </c>
      <c r="FK482" s="52">
        <v>769</v>
      </c>
      <c r="FL482" s="52">
        <v>720</v>
      </c>
      <c r="FM482" s="52">
        <v>695</v>
      </c>
      <c r="FN482" s="52">
        <v>770</v>
      </c>
      <c r="FO482" s="52">
        <v>715</v>
      </c>
      <c r="FP482" s="52">
        <v>663</v>
      </c>
      <c r="FQ482" s="52">
        <v>751</v>
      </c>
      <c r="FR482" s="52">
        <v>727</v>
      </c>
      <c r="FS482" s="52">
        <v>726</v>
      </c>
      <c r="FT482" s="52">
        <v>807</v>
      </c>
      <c r="FU482" s="52">
        <v>867</v>
      </c>
      <c r="FV482" s="52">
        <v>660</v>
      </c>
      <c r="FW482" s="52">
        <v>664</v>
      </c>
      <c r="FX482" s="52">
        <v>698</v>
      </c>
      <c r="FY482" s="52">
        <v>590</v>
      </c>
      <c r="FZ482" s="52">
        <v>520</v>
      </c>
      <c r="GA482" s="52">
        <v>477</v>
      </c>
      <c r="GB482" s="52">
        <v>445</v>
      </c>
      <c r="GC482" s="52">
        <v>450</v>
      </c>
      <c r="GD482" s="52">
        <v>447</v>
      </c>
      <c r="GE482" s="52">
        <v>417</v>
      </c>
      <c r="GF482" s="52">
        <v>396</v>
      </c>
      <c r="GG482" s="52">
        <v>356</v>
      </c>
      <c r="GH482" s="52">
        <v>288</v>
      </c>
      <c r="GI482" s="52">
        <v>287</v>
      </c>
      <c r="GJ482" s="52">
        <v>270</v>
      </c>
      <c r="GK482" s="52">
        <v>235</v>
      </c>
      <c r="GL482" s="53">
        <v>994</v>
      </c>
    </row>
    <row r="483" spans="1:194" s="1" customFormat="1" hidden="1" x14ac:dyDescent="0.25">
      <c r="A483" s="31" t="s">
        <v>247</v>
      </c>
      <c r="B483" s="1" t="s">
        <v>714</v>
      </c>
      <c r="C483" s="30" t="str">
        <f t="shared" si="134"/>
        <v>LA England - Wakefield</v>
      </c>
      <c r="D483" s="51">
        <f t="shared" si="125"/>
        <v>134520</v>
      </c>
      <c r="E483" s="51">
        <f t="shared" si="126"/>
        <v>142086</v>
      </c>
      <c r="F483" s="52">
        <f t="shared" si="127"/>
        <v>351592</v>
      </c>
      <c r="G483" s="52">
        <f t="shared" si="128"/>
        <v>172868</v>
      </c>
      <c r="H483" s="53">
        <f t="shared" si="129"/>
        <v>178724</v>
      </c>
      <c r="I483" s="53">
        <f t="shared" si="130"/>
        <v>134520</v>
      </c>
      <c r="J483" s="53">
        <f t="shared" si="131"/>
        <v>142086</v>
      </c>
      <c r="K483" s="50">
        <f t="shared" si="132"/>
        <v>38348</v>
      </c>
      <c r="L483" s="51">
        <f t="shared" si="133"/>
        <v>36638</v>
      </c>
      <c r="M483" s="52">
        <v>2036</v>
      </c>
      <c r="N483" s="52">
        <v>2102</v>
      </c>
      <c r="O483" s="52">
        <v>2131</v>
      </c>
      <c r="P483" s="52">
        <v>2277</v>
      </c>
      <c r="Q483" s="52">
        <v>2281</v>
      </c>
      <c r="R483" s="52">
        <v>2178</v>
      </c>
      <c r="S483" s="52">
        <v>2246</v>
      </c>
      <c r="T483" s="52">
        <v>2219</v>
      </c>
      <c r="U483" s="52">
        <v>2328</v>
      </c>
      <c r="V483" s="52">
        <v>2198</v>
      </c>
      <c r="W483" s="52">
        <v>2179</v>
      </c>
      <c r="X483" s="52">
        <v>2124</v>
      </c>
      <c r="Y483" s="52">
        <v>2154</v>
      </c>
      <c r="Z483" s="52">
        <v>2032</v>
      </c>
      <c r="AA483" s="52">
        <v>2092</v>
      </c>
      <c r="AB483" s="52">
        <v>1972</v>
      </c>
      <c r="AC483" s="52">
        <v>2010</v>
      </c>
      <c r="AD483" s="52">
        <v>1789</v>
      </c>
      <c r="AE483" s="52">
        <v>1734</v>
      </c>
      <c r="AF483" s="52">
        <v>1551</v>
      </c>
      <c r="AG483" s="52">
        <v>1515</v>
      </c>
      <c r="AH483" s="52">
        <v>1602</v>
      </c>
      <c r="AI483" s="52">
        <v>1705</v>
      </c>
      <c r="AJ483" s="52">
        <v>1979</v>
      </c>
      <c r="AK483" s="52">
        <v>2075</v>
      </c>
      <c r="AL483" s="52">
        <v>2045</v>
      </c>
      <c r="AM483" s="52">
        <v>2204</v>
      </c>
      <c r="AN483" s="52">
        <v>2291</v>
      </c>
      <c r="AO483" s="52">
        <v>2451</v>
      </c>
      <c r="AP483" s="52">
        <v>2382</v>
      </c>
      <c r="AQ483" s="52">
        <v>2299</v>
      </c>
      <c r="AR483" s="52">
        <v>2310</v>
      </c>
      <c r="AS483" s="52">
        <v>2358</v>
      </c>
      <c r="AT483" s="52">
        <v>2356</v>
      </c>
      <c r="AU483" s="52">
        <v>2337</v>
      </c>
      <c r="AV483" s="52">
        <v>2480</v>
      </c>
      <c r="AW483" s="52">
        <v>2191</v>
      </c>
      <c r="AX483" s="52">
        <v>2357</v>
      </c>
      <c r="AY483" s="52">
        <v>2257</v>
      </c>
      <c r="AZ483" s="52">
        <v>2085</v>
      </c>
      <c r="BA483" s="52">
        <v>2126</v>
      </c>
      <c r="BB483" s="52">
        <v>1996</v>
      </c>
      <c r="BC483" s="52">
        <v>1841</v>
      </c>
      <c r="BD483" s="52">
        <v>1812</v>
      </c>
      <c r="BE483" s="52">
        <v>2024</v>
      </c>
      <c r="BF483" s="52">
        <v>2055</v>
      </c>
      <c r="BG483" s="52">
        <v>2089</v>
      </c>
      <c r="BH483" s="52">
        <v>2262</v>
      </c>
      <c r="BI483" s="52">
        <v>2365</v>
      </c>
      <c r="BJ483" s="52">
        <v>2592</v>
      </c>
      <c r="BK483" s="52">
        <v>2583</v>
      </c>
      <c r="BL483" s="52">
        <v>2520</v>
      </c>
      <c r="BM483" s="52">
        <v>2574</v>
      </c>
      <c r="BN483" s="52">
        <v>2576</v>
      </c>
      <c r="BO483" s="52">
        <v>2704</v>
      </c>
      <c r="BP483" s="52">
        <v>2526</v>
      </c>
      <c r="BQ483" s="52">
        <v>2542</v>
      </c>
      <c r="BR483" s="52">
        <v>2475</v>
      </c>
      <c r="BS483" s="52">
        <v>2422</v>
      </c>
      <c r="BT483" s="52">
        <v>2329</v>
      </c>
      <c r="BU483" s="52">
        <v>2266</v>
      </c>
      <c r="BV483" s="52">
        <v>2208</v>
      </c>
      <c r="BW483" s="52">
        <v>2183</v>
      </c>
      <c r="BX483" s="52">
        <v>2007</v>
      </c>
      <c r="BY483" s="52">
        <v>1961</v>
      </c>
      <c r="BZ483" s="52">
        <v>1872</v>
      </c>
      <c r="CA483" s="52">
        <v>1899</v>
      </c>
      <c r="CB483" s="52">
        <v>1845</v>
      </c>
      <c r="CC483" s="52">
        <v>1702</v>
      </c>
      <c r="CD483" s="52">
        <v>1723</v>
      </c>
      <c r="CE483" s="52">
        <v>1806</v>
      </c>
      <c r="CF483" s="52">
        <v>1866</v>
      </c>
      <c r="CG483" s="52">
        <v>1796</v>
      </c>
      <c r="CH483" s="52">
        <v>1969</v>
      </c>
      <c r="CI483" s="52">
        <v>1496</v>
      </c>
      <c r="CJ483" s="52">
        <v>1429</v>
      </c>
      <c r="CK483" s="52">
        <v>1471</v>
      </c>
      <c r="CL483" s="52">
        <v>1264</v>
      </c>
      <c r="CM483" s="52">
        <v>1002</v>
      </c>
      <c r="CN483" s="52">
        <v>944</v>
      </c>
      <c r="CO483" s="52">
        <v>930</v>
      </c>
      <c r="CP483" s="52">
        <v>867</v>
      </c>
      <c r="CQ483" s="52">
        <v>852</v>
      </c>
      <c r="CR483" s="52">
        <v>709</v>
      </c>
      <c r="CS483" s="52">
        <v>583</v>
      </c>
      <c r="CT483" s="52">
        <v>557</v>
      </c>
      <c r="CU483" s="52">
        <v>490</v>
      </c>
      <c r="CV483" s="52">
        <v>413</v>
      </c>
      <c r="CW483" s="52">
        <v>338</v>
      </c>
      <c r="CX483" s="52">
        <v>246</v>
      </c>
      <c r="CY483" s="52">
        <v>849</v>
      </c>
      <c r="CZ483" s="52">
        <v>1925</v>
      </c>
      <c r="DA483" s="52">
        <v>1932</v>
      </c>
      <c r="DB483" s="52">
        <v>2123</v>
      </c>
      <c r="DC483" s="52">
        <v>2183</v>
      </c>
      <c r="DD483" s="52">
        <v>2113</v>
      </c>
      <c r="DE483" s="52">
        <v>2108</v>
      </c>
      <c r="DF483" s="52">
        <v>2075</v>
      </c>
      <c r="DG483" s="52">
        <v>2214</v>
      </c>
      <c r="DH483" s="52">
        <v>2231</v>
      </c>
      <c r="DI483" s="52">
        <v>2126</v>
      </c>
      <c r="DJ483" s="52">
        <v>2061</v>
      </c>
      <c r="DK483" s="52">
        <v>2060</v>
      </c>
      <c r="DL483" s="52">
        <v>2015</v>
      </c>
      <c r="DM483" s="52">
        <v>2036</v>
      </c>
      <c r="DN483" s="52">
        <v>1931</v>
      </c>
      <c r="DO483" s="52">
        <v>1852</v>
      </c>
      <c r="DP483" s="52">
        <v>1869</v>
      </c>
      <c r="DQ483" s="52">
        <v>1784</v>
      </c>
      <c r="DR483" s="52">
        <v>1660</v>
      </c>
      <c r="DS483" s="52">
        <v>1343</v>
      </c>
      <c r="DT483" s="52">
        <v>1368</v>
      </c>
      <c r="DU483" s="52">
        <v>1584</v>
      </c>
      <c r="DV483" s="52">
        <v>1803</v>
      </c>
      <c r="DW483" s="52">
        <v>1954</v>
      </c>
      <c r="DX483" s="52">
        <v>2086</v>
      </c>
      <c r="DY483" s="52">
        <v>2203</v>
      </c>
      <c r="DZ483" s="52">
        <v>2276</v>
      </c>
      <c r="EA483" s="52">
        <v>2239</v>
      </c>
      <c r="EB483" s="52">
        <v>2459</v>
      </c>
      <c r="EC483" s="52">
        <v>2566</v>
      </c>
      <c r="ED483" s="52">
        <v>2554</v>
      </c>
      <c r="EE483" s="52">
        <v>2397</v>
      </c>
      <c r="EF483" s="52">
        <v>2592</v>
      </c>
      <c r="EG483" s="52">
        <v>2608</v>
      </c>
      <c r="EH483" s="52">
        <v>2570</v>
      </c>
      <c r="EI483" s="52">
        <v>2488</v>
      </c>
      <c r="EJ483" s="52">
        <v>2431</v>
      </c>
      <c r="EK483" s="52">
        <v>2396</v>
      </c>
      <c r="EL483" s="52">
        <v>2337</v>
      </c>
      <c r="EM483" s="52">
        <v>2237</v>
      </c>
      <c r="EN483" s="52">
        <v>2381</v>
      </c>
      <c r="EO483" s="52">
        <v>2144</v>
      </c>
      <c r="EP483" s="52">
        <v>1871</v>
      </c>
      <c r="EQ483" s="52">
        <v>1803</v>
      </c>
      <c r="ER483" s="52">
        <v>2052</v>
      </c>
      <c r="ES483" s="52">
        <v>2119</v>
      </c>
      <c r="ET483" s="52">
        <v>2085</v>
      </c>
      <c r="EU483" s="52">
        <v>2316</v>
      </c>
      <c r="EV483" s="52">
        <v>2531</v>
      </c>
      <c r="EW483" s="52">
        <v>2561</v>
      </c>
      <c r="EX483" s="52">
        <v>2582</v>
      </c>
      <c r="EY483" s="52">
        <v>2569</v>
      </c>
      <c r="EZ483" s="52">
        <v>2593</v>
      </c>
      <c r="FA483" s="52">
        <v>2674</v>
      </c>
      <c r="FB483" s="52">
        <v>2531</v>
      </c>
      <c r="FC483" s="52">
        <v>2503</v>
      </c>
      <c r="FD483" s="52">
        <v>2543</v>
      </c>
      <c r="FE483" s="52">
        <v>2444</v>
      </c>
      <c r="FF483" s="52">
        <v>2374</v>
      </c>
      <c r="FG483" s="52">
        <v>2428</v>
      </c>
      <c r="FH483" s="52">
        <v>2240</v>
      </c>
      <c r="FI483" s="52">
        <v>2283</v>
      </c>
      <c r="FJ483" s="52">
        <v>2166</v>
      </c>
      <c r="FK483" s="52">
        <v>2058</v>
      </c>
      <c r="FL483" s="52">
        <v>2041</v>
      </c>
      <c r="FM483" s="52">
        <v>1885</v>
      </c>
      <c r="FN483" s="52">
        <v>1913</v>
      </c>
      <c r="FO483" s="52">
        <v>1931</v>
      </c>
      <c r="FP483" s="52">
        <v>1781</v>
      </c>
      <c r="FQ483" s="52">
        <v>1786</v>
      </c>
      <c r="FR483" s="52">
        <v>1883</v>
      </c>
      <c r="FS483" s="52">
        <v>1879</v>
      </c>
      <c r="FT483" s="52">
        <v>1985</v>
      </c>
      <c r="FU483" s="52">
        <v>2121</v>
      </c>
      <c r="FV483" s="52">
        <v>1682</v>
      </c>
      <c r="FW483" s="52">
        <v>1629</v>
      </c>
      <c r="FX483" s="52">
        <v>1599</v>
      </c>
      <c r="FY483" s="52">
        <v>1443</v>
      </c>
      <c r="FZ483" s="52">
        <v>1268</v>
      </c>
      <c r="GA483" s="52">
        <v>1141</v>
      </c>
      <c r="GB483" s="52">
        <v>1117</v>
      </c>
      <c r="GC483" s="52">
        <v>1110</v>
      </c>
      <c r="GD483" s="52">
        <v>1025</v>
      </c>
      <c r="GE483" s="52">
        <v>904</v>
      </c>
      <c r="GF483" s="52">
        <v>850</v>
      </c>
      <c r="GG483" s="52">
        <v>729</v>
      </c>
      <c r="GH483" s="52">
        <v>768</v>
      </c>
      <c r="GI483" s="52">
        <v>643</v>
      </c>
      <c r="GJ483" s="52">
        <v>524</v>
      </c>
      <c r="GK483" s="52">
        <v>434</v>
      </c>
      <c r="GL483" s="53">
        <v>2013</v>
      </c>
    </row>
    <row r="484" spans="1:194" s="1" customFormat="1" hidden="1" x14ac:dyDescent="0.25">
      <c r="A484" s="31" t="s">
        <v>247</v>
      </c>
      <c r="B484" s="1" t="s">
        <v>715</v>
      </c>
      <c r="C484" s="30" t="str">
        <f t="shared" si="134"/>
        <v>LA England - Walsall</v>
      </c>
      <c r="D484" s="51">
        <f t="shared" si="125"/>
        <v>105583</v>
      </c>
      <c r="E484" s="51">
        <f t="shared" si="126"/>
        <v>111758</v>
      </c>
      <c r="F484" s="52">
        <f t="shared" si="127"/>
        <v>286716</v>
      </c>
      <c r="G484" s="52">
        <f t="shared" si="128"/>
        <v>140962</v>
      </c>
      <c r="H484" s="53">
        <f t="shared" si="129"/>
        <v>145754</v>
      </c>
      <c r="I484" s="53">
        <f t="shared" si="130"/>
        <v>105583</v>
      </c>
      <c r="J484" s="53">
        <f t="shared" si="131"/>
        <v>111758</v>
      </c>
      <c r="K484" s="50">
        <f t="shared" si="132"/>
        <v>35379</v>
      </c>
      <c r="L484" s="51">
        <f t="shared" si="133"/>
        <v>33996</v>
      </c>
      <c r="M484" s="52">
        <v>1795</v>
      </c>
      <c r="N484" s="52">
        <v>1835</v>
      </c>
      <c r="O484" s="52">
        <v>2000</v>
      </c>
      <c r="P484" s="52">
        <v>1965</v>
      </c>
      <c r="Q484" s="52">
        <v>2053</v>
      </c>
      <c r="R484" s="52">
        <v>2004</v>
      </c>
      <c r="S484" s="52">
        <v>2060</v>
      </c>
      <c r="T484" s="52">
        <v>2086</v>
      </c>
      <c r="U484" s="52">
        <v>2131</v>
      </c>
      <c r="V484" s="52">
        <v>2047</v>
      </c>
      <c r="W484" s="52">
        <v>1979</v>
      </c>
      <c r="X484" s="52">
        <v>1984</v>
      </c>
      <c r="Y484" s="52">
        <v>2016</v>
      </c>
      <c r="Z484" s="52">
        <v>1959</v>
      </c>
      <c r="AA484" s="52">
        <v>1973</v>
      </c>
      <c r="AB484" s="52">
        <v>1837</v>
      </c>
      <c r="AC484" s="52">
        <v>1853</v>
      </c>
      <c r="AD484" s="52">
        <v>1802</v>
      </c>
      <c r="AE484" s="52">
        <v>1721</v>
      </c>
      <c r="AF484" s="52">
        <v>1582</v>
      </c>
      <c r="AG484" s="52">
        <v>1612</v>
      </c>
      <c r="AH484" s="52">
        <v>1554</v>
      </c>
      <c r="AI484" s="52">
        <v>1720</v>
      </c>
      <c r="AJ484" s="52">
        <v>1750</v>
      </c>
      <c r="AK484" s="52">
        <v>1753</v>
      </c>
      <c r="AL484" s="52">
        <v>1789</v>
      </c>
      <c r="AM484" s="52">
        <v>1789</v>
      </c>
      <c r="AN484" s="52">
        <v>1880</v>
      </c>
      <c r="AO484" s="52">
        <v>1828</v>
      </c>
      <c r="AP484" s="52">
        <v>1978</v>
      </c>
      <c r="AQ484" s="52">
        <v>1824</v>
      </c>
      <c r="AR484" s="52">
        <v>1914</v>
      </c>
      <c r="AS484" s="52">
        <v>1940</v>
      </c>
      <c r="AT484" s="52">
        <v>1855</v>
      </c>
      <c r="AU484" s="52">
        <v>1851</v>
      </c>
      <c r="AV484" s="52">
        <v>2024</v>
      </c>
      <c r="AW484" s="52">
        <v>1868</v>
      </c>
      <c r="AX484" s="52">
        <v>1924</v>
      </c>
      <c r="AY484" s="52">
        <v>1808</v>
      </c>
      <c r="AZ484" s="52">
        <v>1732</v>
      </c>
      <c r="BA484" s="52">
        <v>1822</v>
      </c>
      <c r="BB484" s="52">
        <v>1852</v>
      </c>
      <c r="BC484" s="52">
        <v>1564</v>
      </c>
      <c r="BD484" s="52">
        <v>1531</v>
      </c>
      <c r="BE484" s="52">
        <v>1684</v>
      </c>
      <c r="BF484" s="52">
        <v>1650</v>
      </c>
      <c r="BG484" s="52">
        <v>1635</v>
      </c>
      <c r="BH484" s="52">
        <v>1765</v>
      </c>
      <c r="BI484" s="52">
        <v>1938</v>
      </c>
      <c r="BJ484" s="52">
        <v>1963</v>
      </c>
      <c r="BK484" s="52">
        <v>1980</v>
      </c>
      <c r="BL484" s="52">
        <v>1918</v>
      </c>
      <c r="BM484" s="52">
        <v>1875</v>
      </c>
      <c r="BN484" s="52">
        <v>1859</v>
      </c>
      <c r="BO484" s="52">
        <v>1887</v>
      </c>
      <c r="BP484" s="52">
        <v>1823</v>
      </c>
      <c r="BQ484" s="52">
        <v>1840</v>
      </c>
      <c r="BR484" s="52">
        <v>1800</v>
      </c>
      <c r="BS484" s="52">
        <v>1826</v>
      </c>
      <c r="BT484" s="52">
        <v>1744</v>
      </c>
      <c r="BU484" s="52">
        <v>1561</v>
      </c>
      <c r="BV484" s="52">
        <v>1506</v>
      </c>
      <c r="BW484" s="52">
        <v>1449</v>
      </c>
      <c r="BX484" s="52">
        <v>1427</v>
      </c>
      <c r="BY484" s="52">
        <v>1374</v>
      </c>
      <c r="BZ484" s="52">
        <v>1333</v>
      </c>
      <c r="CA484" s="52">
        <v>1271</v>
      </c>
      <c r="CB484" s="52">
        <v>1345</v>
      </c>
      <c r="CC484" s="52">
        <v>1224</v>
      </c>
      <c r="CD484" s="52">
        <v>1216</v>
      </c>
      <c r="CE484" s="52">
        <v>1193</v>
      </c>
      <c r="CF484" s="52">
        <v>1203</v>
      </c>
      <c r="CG484" s="52">
        <v>1251</v>
      </c>
      <c r="CH484" s="52">
        <v>1332</v>
      </c>
      <c r="CI484" s="52">
        <v>989</v>
      </c>
      <c r="CJ484" s="52">
        <v>1050</v>
      </c>
      <c r="CK484" s="52">
        <v>993</v>
      </c>
      <c r="CL484" s="52">
        <v>912</v>
      </c>
      <c r="CM484" s="52">
        <v>870</v>
      </c>
      <c r="CN484" s="52">
        <v>776</v>
      </c>
      <c r="CO484" s="52">
        <v>742</v>
      </c>
      <c r="CP484" s="52">
        <v>751</v>
      </c>
      <c r="CQ484" s="52">
        <v>633</v>
      </c>
      <c r="CR484" s="52">
        <v>600</v>
      </c>
      <c r="CS484" s="52">
        <v>532</v>
      </c>
      <c r="CT484" s="52">
        <v>487</v>
      </c>
      <c r="CU484" s="52">
        <v>368</v>
      </c>
      <c r="CV484" s="52">
        <v>275</v>
      </c>
      <c r="CW484" s="52">
        <v>328</v>
      </c>
      <c r="CX484" s="52">
        <v>223</v>
      </c>
      <c r="CY484" s="52">
        <v>717</v>
      </c>
      <c r="CZ484" s="52">
        <v>1881</v>
      </c>
      <c r="DA484" s="52">
        <v>1859</v>
      </c>
      <c r="DB484" s="52">
        <v>1916</v>
      </c>
      <c r="DC484" s="52">
        <v>1989</v>
      </c>
      <c r="DD484" s="52">
        <v>1972</v>
      </c>
      <c r="DE484" s="52">
        <v>1950</v>
      </c>
      <c r="DF484" s="52">
        <v>1971</v>
      </c>
      <c r="DG484" s="52">
        <v>1888</v>
      </c>
      <c r="DH484" s="52">
        <v>2020</v>
      </c>
      <c r="DI484" s="52">
        <v>1948</v>
      </c>
      <c r="DJ484" s="52">
        <v>1865</v>
      </c>
      <c r="DK484" s="52">
        <v>1963</v>
      </c>
      <c r="DL484" s="52">
        <v>1925</v>
      </c>
      <c r="DM484" s="52">
        <v>1826</v>
      </c>
      <c r="DN484" s="52">
        <v>1831</v>
      </c>
      <c r="DO484" s="52">
        <v>1791</v>
      </c>
      <c r="DP484" s="52">
        <v>1704</v>
      </c>
      <c r="DQ484" s="52">
        <v>1697</v>
      </c>
      <c r="DR484" s="52">
        <v>1646</v>
      </c>
      <c r="DS484" s="52">
        <v>1404</v>
      </c>
      <c r="DT484" s="52">
        <v>1391</v>
      </c>
      <c r="DU484" s="52">
        <v>1551</v>
      </c>
      <c r="DV484" s="52">
        <v>1614</v>
      </c>
      <c r="DW484" s="52">
        <v>1826</v>
      </c>
      <c r="DX484" s="52">
        <v>1738</v>
      </c>
      <c r="DY484" s="52">
        <v>1743</v>
      </c>
      <c r="DZ484" s="52">
        <v>1874</v>
      </c>
      <c r="EA484" s="52">
        <v>1971</v>
      </c>
      <c r="EB484" s="52">
        <v>2034</v>
      </c>
      <c r="EC484" s="52">
        <v>2033</v>
      </c>
      <c r="ED484" s="52">
        <v>2104</v>
      </c>
      <c r="EE484" s="52">
        <v>2040</v>
      </c>
      <c r="EF484" s="52">
        <v>2115</v>
      </c>
      <c r="EG484" s="52">
        <v>1984</v>
      </c>
      <c r="EH484" s="52">
        <v>1939</v>
      </c>
      <c r="EI484" s="52">
        <v>1986</v>
      </c>
      <c r="EJ484" s="52">
        <v>1911</v>
      </c>
      <c r="EK484" s="52">
        <v>1963</v>
      </c>
      <c r="EL484" s="52">
        <v>1898</v>
      </c>
      <c r="EM484" s="52">
        <v>1813</v>
      </c>
      <c r="EN484" s="52">
        <v>1891</v>
      </c>
      <c r="EO484" s="52">
        <v>1707</v>
      </c>
      <c r="EP484" s="52">
        <v>1545</v>
      </c>
      <c r="EQ484" s="52">
        <v>1584</v>
      </c>
      <c r="ER484" s="52">
        <v>1584</v>
      </c>
      <c r="ES484" s="52">
        <v>1609</v>
      </c>
      <c r="ET484" s="52">
        <v>1739</v>
      </c>
      <c r="EU484" s="52">
        <v>1728</v>
      </c>
      <c r="EV484" s="52">
        <v>1909</v>
      </c>
      <c r="EW484" s="52">
        <v>1987</v>
      </c>
      <c r="EX484" s="52">
        <v>1919</v>
      </c>
      <c r="EY484" s="52">
        <v>1938</v>
      </c>
      <c r="EZ484" s="52">
        <v>1903</v>
      </c>
      <c r="FA484" s="52">
        <v>1929</v>
      </c>
      <c r="FB484" s="52">
        <v>1953</v>
      </c>
      <c r="FC484" s="52">
        <v>1832</v>
      </c>
      <c r="FD484" s="52">
        <v>1917</v>
      </c>
      <c r="FE484" s="52">
        <v>1812</v>
      </c>
      <c r="FF484" s="52">
        <v>1885</v>
      </c>
      <c r="FG484" s="52">
        <v>1737</v>
      </c>
      <c r="FH484" s="52">
        <v>1640</v>
      </c>
      <c r="FI484" s="52">
        <v>1519</v>
      </c>
      <c r="FJ484" s="52">
        <v>1590</v>
      </c>
      <c r="FK484" s="52">
        <v>1422</v>
      </c>
      <c r="FL484" s="52">
        <v>1462</v>
      </c>
      <c r="FM484" s="52">
        <v>1338</v>
      </c>
      <c r="FN484" s="52">
        <v>1368</v>
      </c>
      <c r="FO484" s="52">
        <v>1260</v>
      </c>
      <c r="FP484" s="52">
        <v>1263</v>
      </c>
      <c r="FQ484" s="52">
        <v>1327</v>
      </c>
      <c r="FR484" s="52">
        <v>1319</v>
      </c>
      <c r="FS484" s="52">
        <v>1358</v>
      </c>
      <c r="FT484" s="52">
        <v>1362</v>
      </c>
      <c r="FU484" s="52">
        <v>1388</v>
      </c>
      <c r="FV484" s="52">
        <v>1200</v>
      </c>
      <c r="FW484" s="52">
        <v>1145</v>
      </c>
      <c r="FX484" s="52">
        <v>1258</v>
      </c>
      <c r="FY484" s="52">
        <v>1204</v>
      </c>
      <c r="FZ484" s="52">
        <v>1049</v>
      </c>
      <c r="GA484" s="52">
        <v>947</v>
      </c>
      <c r="GB484" s="52">
        <v>913</v>
      </c>
      <c r="GC484" s="52">
        <v>910</v>
      </c>
      <c r="GD484" s="52">
        <v>930</v>
      </c>
      <c r="GE484" s="52">
        <v>839</v>
      </c>
      <c r="GF484" s="52">
        <v>781</v>
      </c>
      <c r="GG484" s="52">
        <v>660</v>
      </c>
      <c r="GH484" s="52">
        <v>578</v>
      </c>
      <c r="GI484" s="52">
        <v>538</v>
      </c>
      <c r="GJ484" s="52">
        <v>530</v>
      </c>
      <c r="GK484" s="52">
        <v>424</v>
      </c>
      <c r="GL484" s="53">
        <v>1550</v>
      </c>
    </row>
    <row r="485" spans="1:194" s="1" customFormat="1" hidden="1" x14ac:dyDescent="0.25">
      <c r="A485" s="31" t="s">
        <v>247</v>
      </c>
      <c r="B485" s="1" t="s">
        <v>716</v>
      </c>
      <c r="C485" s="30" t="str">
        <f t="shared" si="134"/>
        <v>LA England - Waltham Forest</v>
      </c>
      <c r="D485" s="51">
        <f t="shared" si="125"/>
        <v>105146</v>
      </c>
      <c r="E485" s="51">
        <f t="shared" si="126"/>
        <v>104656</v>
      </c>
      <c r="F485" s="52">
        <f t="shared" si="127"/>
        <v>276940</v>
      </c>
      <c r="G485" s="52">
        <f t="shared" si="128"/>
        <v>139772</v>
      </c>
      <c r="H485" s="53">
        <f t="shared" si="129"/>
        <v>137168</v>
      </c>
      <c r="I485" s="53">
        <f t="shared" si="130"/>
        <v>105146</v>
      </c>
      <c r="J485" s="53">
        <f t="shared" si="131"/>
        <v>104656</v>
      </c>
      <c r="K485" s="50">
        <f t="shared" si="132"/>
        <v>34626</v>
      </c>
      <c r="L485" s="51">
        <f t="shared" si="133"/>
        <v>32512</v>
      </c>
      <c r="M485" s="52">
        <v>2284</v>
      </c>
      <c r="N485" s="52">
        <v>2288</v>
      </c>
      <c r="O485" s="52">
        <v>2102</v>
      </c>
      <c r="P485" s="52">
        <v>2136</v>
      </c>
      <c r="Q485" s="52">
        <v>2150</v>
      </c>
      <c r="R485" s="52">
        <v>2084</v>
      </c>
      <c r="S485" s="52">
        <v>1975</v>
      </c>
      <c r="T485" s="52">
        <v>2016</v>
      </c>
      <c r="U485" s="52">
        <v>2182</v>
      </c>
      <c r="V485" s="52">
        <v>1883</v>
      </c>
      <c r="W485" s="52">
        <v>1809</v>
      </c>
      <c r="X485" s="52">
        <v>1774</v>
      </c>
      <c r="Y485" s="52">
        <v>1783</v>
      </c>
      <c r="Z485" s="52">
        <v>1724</v>
      </c>
      <c r="AA485" s="52">
        <v>1576</v>
      </c>
      <c r="AB485" s="52">
        <v>1661</v>
      </c>
      <c r="AC485" s="52">
        <v>1576</v>
      </c>
      <c r="AD485" s="52">
        <v>1623</v>
      </c>
      <c r="AE485" s="52">
        <v>1399</v>
      </c>
      <c r="AF485" s="52">
        <v>1367</v>
      </c>
      <c r="AG485" s="52">
        <v>1250</v>
      </c>
      <c r="AH485" s="52">
        <v>1469</v>
      </c>
      <c r="AI485" s="52">
        <v>1534</v>
      </c>
      <c r="AJ485" s="52">
        <v>1677</v>
      </c>
      <c r="AK485" s="52">
        <v>1841</v>
      </c>
      <c r="AL485" s="52">
        <v>2022</v>
      </c>
      <c r="AM485" s="52">
        <v>2000</v>
      </c>
      <c r="AN485" s="52">
        <v>2066</v>
      </c>
      <c r="AO485" s="52">
        <v>2259</v>
      </c>
      <c r="AP485" s="52">
        <v>2419</v>
      </c>
      <c r="AQ485" s="52">
        <v>2698</v>
      </c>
      <c r="AR485" s="52">
        <v>2835</v>
      </c>
      <c r="AS485" s="52">
        <v>2839</v>
      </c>
      <c r="AT485" s="52">
        <v>2739</v>
      </c>
      <c r="AU485" s="52">
        <v>2934</v>
      </c>
      <c r="AV485" s="52">
        <v>2975</v>
      </c>
      <c r="AW485" s="52">
        <v>2812</v>
      </c>
      <c r="AX485" s="52">
        <v>2830</v>
      </c>
      <c r="AY485" s="52">
        <v>2628</v>
      </c>
      <c r="AZ485" s="52">
        <v>2498</v>
      </c>
      <c r="BA485" s="52">
        <v>2429</v>
      </c>
      <c r="BB485" s="52">
        <v>2243</v>
      </c>
      <c r="BC485" s="52">
        <v>2219</v>
      </c>
      <c r="BD485" s="52">
        <v>2010</v>
      </c>
      <c r="BE485" s="52">
        <v>2079</v>
      </c>
      <c r="BF485" s="52">
        <v>2032</v>
      </c>
      <c r="BG485" s="52">
        <v>1894</v>
      </c>
      <c r="BH485" s="52">
        <v>1864</v>
      </c>
      <c r="BI485" s="52">
        <v>1946</v>
      </c>
      <c r="BJ485" s="52">
        <v>1978</v>
      </c>
      <c r="BK485" s="52">
        <v>1918</v>
      </c>
      <c r="BL485" s="52">
        <v>1826</v>
      </c>
      <c r="BM485" s="52">
        <v>1815</v>
      </c>
      <c r="BN485" s="52">
        <v>1633</v>
      </c>
      <c r="BO485" s="52">
        <v>1639</v>
      </c>
      <c r="BP485" s="52">
        <v>1567</v>
      </c>
      <c r="BQ485" s="52">
        <v>1627</v>
      </c>
      <c r="BR485" s="52">
        <v>1443</v>
      </c>
      <c r="BS485" s="52">
        <v>1320</v>
      </c>
      <c r="BT485" s="52">
        <v>1291</v>
      </c>
      <c r="BU485" s="52">
        <v>1312</v>
      </c>
      <c r="BV485" s="52">
        <v>1241</v>
      </c>
      <c r="BW485" s="52">
        <v>1067</v>
      </c>
      <c r="BX485" s="52">
        <v>1056</v>
      </c>
      <c r="BY485" s="52">
        <v>985</v>
      </c>
      <c r="BZ485" s="52">
        <v>960</v>
      </c>
      <c r="CA485" s="52">
        <v>893</v>
      </c>
      <c r="CB485" s="52">
        <v>821</v>
      </c>
      <c r="CC485" s="52">
        <v>804</v>
      </c>
      <c r="CD485" s="52">
        <v>763</v>
      </c>
      <c r="CE485" s="52">
        <v>700</v>
      </c>
      <c r="CF485" s="52">
        <v>749</v>
      </c>
      <c r="CG485" s="52">
        <v>781</v>
      </c>
      <c r="CH485" s="52">
        <v>764</v>
      </c>
      <c r="CI485" s="52">
        <v>601</v>
      </c>
      <c r="CJ485" s="52">
        <v>501</v>
      </c>
      <c r="CK485" s="52">
        <v>501</v>
      </c>
      <c r="CL485" s="52">
        <v>488</v>
      </c>
      <c r="CM485" s="52">
        <v>468</v>
      </c>
      <c r="CN485" s="52">
        <v>402</v>
      </c>
      <c r="CO485" s="52">
        <v>426</v>
      </c>
      <c r="CP485" s="52">
        <v>417</v>
      </c>
      <c r="CQ485" s="52">
        <v>338</v>
      </c>
      <c r="CR485" s="52">
        <v>346</v>
      </c>
      <c r="CS485" s="52">
        <v>321</v>
      </c>
      <c r="CT485" s="52">
        <v>256</v>
      </c>
      <c r="CU485" s="52">
        <v>234</v>
      </c>
      <c r="CV485" s="52">
        <v>182</v>
      </c>
      <c r="CW485" s="52">
        <v>179</v>
      </c>
      <c r="CX485" s="52">
        <v>156</v>
      </c>
      <c r="CY485" s="52">
        <v>570</v>
      </c>
      <c r="CZ485" s="52">
        <v>2032</v>
      </c>
      <c r="DA485" s="52">
        <v>2093</v>
      </c>
      <c r="DB485" s="52">
        <v>2037</v>
      </c>
      <c r="DC485" s="52">
        <v>2109</v>
      </c>
      <c r="DD485" s="52">
        <v>2098</v>
      </c>
      <c r="DE485" s="52">
        <v>2055</v>
      </c>
      <c r="DF485" s="52">
        <v>1917</v>
      </c>
      <c r="DG485" s="52">
        <v>1985</v>
      </c>
      <c r="DH485" s="52">
        <v>2021</v>
      </c>
      <c r="DI485" s="52">
        <v>1729</v>
      </c>
      <c r="DJ485" s="52">
        <v>1615</v>
      </c>
      <c r="DK485" s="52">
        <v>1656</v>
      </c>
      <c r="DL485" s="52">
        <v>1704</v>
      </c>
      <c r="DM485" s="52">
        <v>1613</v>
      </c>
      <c r="DN485" s="52">
        <v>1547</v>
      </c>
      <c r="DO485" s="52">
        <v>1399</v>
      </c>
      <c r="DP485" s="52">
        <v>1454</v>
      </c>
      <c r="DQ485" s="52">
        <v>1448</v>
      </c>
      <c r="DR485" s="52">
        <v>1390</v>
      </c>
      <c r="DS485" s="52">
        <v>1158</v>
      </c>
      <c r="DT485" s="52">
        <v>1086</v>
      </c>
      <c r="DU485" s="52">
        <v>1174</v>
      </c>
      <c r="DV485" s="52">
        <v>1387</v>
      </c>
      <c r="DW485" s="52">
        <v>1473</v>
      </c>
      <c r="DX485" s="52">
        <v>1789</v>
      </c>
      <c r="DY485" s="52">
        <v>1864</v>
      </c>
      <c r="DZ485" s="52">
        <v>1879</v>
      </c>
      <c r="EA485" s="52">
        <v>1926</v>
      </c>
      <c r="EB485" s="52">
        <v>2032</v>
      </c>
      <c r="EC485" s="52">
        <v>2383</v>
      </c>
      <c r="ED485" s="52">
        <v>2360</v>
      </c>
      <c r="EE485" s="52">
        <v>2307</v>
      </c>
      <c r="EF485" s="52">
        <v>2696</v>
      </c>
      <c r="EG485" s="52">
        <v>2719</v>
      </c>
      <c r="EH485" s="52">
        <v>2820</v>
      </c>
      <c r="EI485" s="52">
        <v>2753</v>
      </c>
      <c r="EJ485" s="52">
        <v>2771</v>
      </c>
      <c r="EK485" s="52">
        <v>2681</v>
      </c>
      <c r="EL485" s="52">
        <v>2644</v>
      </c>
      <c r="EM485" s="52">
        <v>2432</v>
      </c>
      <c r="EN485" s="52">
        <v>2306</v>
      </c>
      <c r="EO485" s="52">
        <v>2292</v>
      </c>
      <c r="EP485" s="52">
        <v>2039</v>
      </c>
      <c r="EQ485" s="52">
        <v>1965</v>
      </c>
      <c r="ER485" s="52">
        <v>1839</v>
      </c>
      <c r="ES485" s="52">
        <v>1782</v>
      </c>
      <c r="ET485" s="52">
        <v>1796</v>
      </c>
      <c r="EU485" s="52">
        <v>1791</v>
      </c>
      <c r="EV485" s="52">
        <v>1818</v>
      </c>
      <c r="EW485" s="52">
        <v>1729</v>
      </c>
      <c r="EX485" s="52">
        <v>1804</v>
      </c>
      <c r="EY485" s="52">
        <v>1874</v>
      </c>
      <c r="EZ485" s="52">
        <v>1771</v>
      </c>
      <c r="FA485" s="52">
        <v>1807</v>
      </c>
      <c r="FB485" s="52">
        <v>1699</v>
      </c>
      <c r="FC485" s="52">
        <v>1639</v>
      </c>
      <c r="FD485" s="52">
        <v>1601</v>
      </c>
      <c r="FE485" s="52">
        <v>1512</v>
      </c>
      <c r="FF485" s="52">
        <v>1474</v>
      </c>
      <c r="FG485" s="52">
        <v>1336</v>
      </c>
      <c r="FH485" s="52">
        <v>1322</v>
      </c>
      <c r="FI485" s="52">
        <v>1342</v>
      </c>
      <c r="FJ485" s="52">
        <v>1235</v>
      </c>
      <c r="FK485" s="52">
        <v>1171</v>
      </c>
      <c r="FL485" s="52">
        <v>1102</v>
      </c>
      <c r="FM485" s="52">
        <v>1063</v>
      </c>
      <c r="FN485" s="52">
        <v>1074</v>
      </c>
      <c r="FO485" s="52">
        <v>944</v>
      </c>
      <c r="FP485" s="52">
        <v>982</v>
      </c>
      <c r="FQ485" s="52">
        <v>878</v>
      </c>
      <c r="FR485" s="52">
        <v>814</v>
      </c>
      <c r="FS485" s="52">
        <v>852</v>
      </c>
      <c r="FT485" s="52">
        <v>837</v>
      </c>
      <c r="FU485" s="52">
        <v>810</v>
      </c>
      <c r="FV485" s="52">
        <v>742</v>
      </c>
      <c r="FW485" s="52">
        <v>653</v>
      </c>
      <c r="FX485" s="52">
        <v>618</v>
      </c>
      <c r="FY485" s="52">
        <v>613</v>
      </c>
      <c r="FZ485" s="52">
        <v>547</v>
      </c>
      <c r="GA485" s="52">
        <v>430</v>
      </c>
      <c r="GB485" s="52">
        <v>481</v>
      </c>
      <c r="GC485" s="52">
        <v>467</v>
      </c>
      <c r="GD485" s="52">
        <v>505</v>
      </c>
      <c r="GE485" s="52">
        <v>441</v>
      </c>
      <c r="GF485" s="52">
        <v>394</v>
      </c>
      <c r="GG485" s="52">
        <v>366</v>
      </c>
      <c r="GH485" s="52">
        <v>356</v>
      </c>
      <c r="GI485" s="52">
        <v>353</v>
      </c>
      <c r="GJ485" s="52">
        <v>276</v>
      </c>
      <c r="GK485" s="52">
        <v>201</v>
      </c>
      <c r="GL485" s="53">
        <v>1189</v>
      </c>
    </row>
    <row r="486" spans="1:194" s="1" customFormat="1" hidden="1" x14ac:dyDescent="0.25">
      <c r="A486" s="31" t="s">
        <v>247</v>
      </c>
      <c r="B486" s="1" t="s">
        <v>717</v>
      </c>
      <c r="C486" s="30" t="str">
        <f t="shared" si="134"/>
        <v>LA England - Wandsworth</v>
      </c>
      <c r="D486" s="51">
        <f t="shared" si="125"/>
        <v>124791</v>
      </c>
      <c r="E486" s="51">
        <f t="shared" si="126"/>
        <v>139958</v>
      </c>
      <c r="F486" s="52">
        <f t="shared" si="127"/>
        <v>329735</v>
      </c>
      <c r="G486" s="52">
        <f t="shared" si="128"/>
        <v>158074</v>
      </c>
      <c r="H486" s="53">
        <f t="shared" si="129"/>
        <v>171661</v>
      </c>
      <c r="I486" s="53">
        <f t="shared" si="130"/>
        <v>124791</v>
      </c>
      <c r="J486" s="53">
        <f t="shared" si="131"/>
        <v>139958</v>
      </c>
      <c r="K486" s="50">
        <f t="shared" si="132"/>
        <v>33283</v>
      </c>
      <c r="L486" s="51">
        <f t="shared" si="133"/>
        <v>31703</v>
      </c>
      <c r="M486" s="52">
        <v>2193</v>
      </c>
      <c r="N486" s="52">
        <v>2232</v>
      </c>
      <c r="O486" s="52">
        <v>2093</v>
      </c>
      <c r="P486" s="52">
        <v>2139</v>
      </c>
      <c r="Q486" s="52">
        <v>2084</v>
      </c>
      <c r="R486" s="52">
        <v>2163</v>
      </c>
      <c r="S486" s="52">
        <v>1997</v>
      </c>
      <c r="T486" s="52">
        <v>2108</v>
      </c>
      <c r="U486" s="52">
        <v>2088</v>
      </c>
      <c r="V486" s="52">
        <v>1968</v>
      </c>
      <c r="W486" s="52">
        <v>1832</v>
      </c>
      <c r="X486" s="52">
        <v>1765</v>
      </c>
      <c r="Y486" s="52">
        <v>1612</v>
      </c>
      <c r="Z486" s="52">
        <v>1668</v>
      </c>
      <c r="AA486" s="52">
        <v>1479</v>
      </c>
      <c r="AB486" s="52">
        <v>1259</v>
      </c>
      <c r="AC486" s="52">
        <v>1320</v>
      </c>
      <c r="AD486" s="52">
        <v>1283</v>
      </c>
      <c r="AE486" s="52">
        <v>1257</v>
      </c>
      <c r="AF486" s="52">
        <v>1275</v>
      </c>
      <c r="AG486" s="52">
        <v>1255</v>
      </c>
      <c r="AH486" s="52">
        <v>1454</v>
      </c>
      <c r="AI486" s="52">
        <v>1757</v>
      </c>
      <c r="AJ486" s="52">
        <v>2233</v>
      </c>
      <c r="AK486" s="52">
        <v>2608</v>
      </c>
      <c r="AL486" s="52">
        <v>3158</v>
      </c>
      <c r="AM486" s="52">
        <v>3333</v>
      </c>
      <c r="AN486" s="52">
        <v>3351</v>
      </c>
      <c r="AO486" s="52">
        <v>3712</v>
      </c>
      <c r="AP486" s="52">
        <v>3497</v>
      </c>
      <c r="AQ486" s="52">
        <v>3517</v>
      </c>
      <c r="AR486" s="52">
        <v>3710</v>
      </c>
      <c r="AS486" s="52">
        <v>3761</v>
      </c>
      <c r="AT486" s="52">
        <v>3927</v>
      </c>
      <c r="AU486" s="52">
        <v>4081</v>
      </c>
      <c r="AV486" s="52">
        <v>3929</v>
      </c>
      <c r="AW486" s="52">
        <v>3807</v>
      </c>
      <c r="AX486" s="52">
        <v>3574</v>
      </c>
      <c r="AY486" s="52">
        <v>3396</v>
      </c>
      <c r="AZ486" s="52">
        <v>3270</v>
      </c>
      <c r="BA486" s="52">
        <v>2917</v>
      </c>
      <c r="BB486" s="52">
        <v>2772</v>
      </c>
      <c r="BC486" s="52">
        <v>2566</v>
      </c>
      <c r="BD486" s="52">
        <v>2330</v>
      </c>
      <c r="BE486" s="52">
        <v>2091</v>
      </c>
      <c r="BF486" s="52">
        <v>2226</v>
      </c>
      <c r="BG486" s="52">
        <v>2083</v>
      </c>
      <c r="BH486" s="52">
        <v>2128</v>
      </c>
      <c r="BI486" s="52">
        <v>2011</v>
      </c>
      <c r="BJ486" s="52">
        <v>1824</v>
      </c>
      <c r="BK486" s="52">
        <v>1873</v>
      </c>
      <c r="BL486" s="52">
        <v>1802</v>
      </c>
      <c r="BM486" s="52">
        <v>1801</v>
      </c>
      <c r="BN486" s="52">
        <v>1700</v>
      </c>
      <c r="BO486" s="52">
        <v>1712</v>
      </c>
      <c r="BP486" s="52">
        <v>1533</v>
      </c>
      <c r="BQ486" s="52">
        <v>1766</v>
      </c>
      <c r="BR486" s="52">
        <v>1500</v>
      </c>
      <c r="BS486" s="52">
        <v>1271</v>
      </c>
      <c r="BT486" s="52">
        <v>1382</v>
      </c>
      <c r="BU486" s="52">
        <v>1246</v>
      </c>
      <c r="BV486" s="52">
        <v>1279</v>
      </c>
      <c r="BW486" s="52">
        <v>1040</v>
      </c>
      <c r="BX486" s="52">
        <v>1093</v>
      </c>
      <c r="BY486" s="52">
        <v>1046</v>
      </c>
      <c r="BZ486" s="52">
        <v>941</v>
      </c>
      <c r="CA486" s="52">
        <v>860</v>
      </c>
      <c r="CB486" s="52">
        <v>790</v>
      </c>
      <c r="CC486" s="52">
        <v>758</v>
      </c>
      <c r="CD486" s="52">
        <v>786</v>
      </c>
      <c r="CE486" s="52">
        <v>820</v>
      </c>
      <c r="CF486" s="52">
        <v>837</v>
      </c>
      <c r="CG486" s="52">
        <v>729</v>
      </c>
      <c r="CH486" s="52">
        <v>873</v>
      </c>
      <c r="CI486" s="52">
        <v>646</v>
      </c>
      <c r="CJ486" s="52">
        <v>586</v>
      </c>
      <c r="CK486" s="52">
        <v>500</v>
      </c>
      <c r="CL486" s="52">
        <v>495</v>
      </c>
      <c r="CM486" s="52">
        <v>445</v>
      </c>
      <c r="CN486" s="52">
        <v>437</v>
      </c>
      <c r="CO486" s="52">
        <v>433</v>
      </c>
      <c r="CP486" s="52">
        <v>402</v>
      </c>
      <c r="CQ486" s="52">
        <v>377</v>
      </c>
      <c r="CR486" s="52">
        <v>367</v>
      </c>
      <c r="CS486" s="52">
        <v>283</v>
      </c>
      <c r="CT486" s="52">
        <v>263</v>
      </c>
      <c r="CU486" s="52">
        <v>247</v>
      </c>
      <c r="CV486" s="52">
        <v>196</v>
      </c>
      <c r="CW486" s="52">
        <v>145</v>
      </c>
      <c r="CX486" s="52">
        <v>143</v>
      </c>
      <c r="CY486" s="52">
        <v>578</v>
      </c>
      <c r="CZ486" s="52">
        <v>2123</v>
      </c>
      <c r="DA486" s="52">
        <v>2067</v>
      </c>
      <c r="DB486" s="52">
        <v>2035</v>
      </c>
      <c r="DC486" s="52">
        <v>1988</v>
      </c>
      <c r="DD486" s="52">
        <v>2026</v>
      </c>
      <c r="DE486" s="52">
        <v>2000</v>
      </c>
      <c r="DF486" s="52">
        <v>2007</v>
      </c>
      <c r="DG486" s="52">
        <v>1955</v>
      </c>
      <c r="DH486" s="52">
        <v>1959</v>
      </c>
      <c r="DI486" s="52">
        <v>1818</v>
      </c>
      <c r="DJ486" s="52">
        <v>1759</v>
      </c>
      <c r="DK486" s="52">
        <v>1627</v>
      </c>
      <c r="DL486" s="52">
        <v>1577</v>
      </c>
      <c r="DM486" s="52">
        <v>1650</v>
      </c>
      <c r="DN486" s="52">
        <v>1360</v>
      </c>
      <c r="DO486" s="52">
        <v>1241</v>
      </c>
      <c r="DP486" s="52">
        <v>1285</v>
      </c>
      <c r="DQ486" s="52">
        <v>1226</v>
      </c>
      <c r="DR486" s="52">
        <v>1267</v>
      </c>
      <c r="DS486" s="52">
        <v>1346</v>
      </c>
      <c r="DT486" s="52">
        <v>1280</v>
      </c>
      <c r="DU486" s="52">
        <v>1640</v>
      </c>
      <c r="DV486" s="52">
        <v>2018</v>
      </c>
      <c r="DW486" s="52">
        <v>2848</v>
      </c>
      <c r="DX486" s="52">
        <v>3770</v>
      </c>
      <c r="DY486" s="52">
        <v>4597</v>
      </c>
      <c r="DZ486" s="52">
        <v>4598</v>
      </c>
      <c r="EA486" s="52">
        <v>4738</v>
      </c>
      <c r="EB486" s="52">
        <v>4773</v>
      </c>
      <c r="EC486" s="52">
        <v>4753</v>
      </c>
      <c r="ED486" s="52">
        <v>4132</v>
      </c>
      <c r="EE486" s="52">
        <v>3944</v>
      </c>
      <c r="EF486" s="52">
        <v>4291</v>
      </c>
      <c r="EG486" s="52">
        <v>4035</v>
      </c>
      <c r="EH486" s="52">
        <v>3994</v>
      </c>
      <c r="EI486" s="52">
        <v>3872</v>
      </c>
      <c r="EJ486" s="52">
        <v>3542</v>
      </c>
      <c r="EK486" s="52">
        <v>3524</v>
      </c>
      <c r="EL486" s="52">
        <v>3591</v>
      </c>
      <c r="EM486" s="52">
        <v>2874</v>
      </c>
      <c r="EN486" s="52">
        <v>2741</v>
      </c>
      <c r="EO486" s="52">
        <v>2739</v>
      </c>
      <c r="EP486" s="52">
        <v>2413</v>
      </c>
      <c r="EQ486" s="52">
        <v>2258</v>
      </c>
      <c r="ER486" s="52">
        <v>2333</v>
      </c>
      <c r="ES486" s="52">
        <v>2180</v>
      </c>
      <c r="ET486" s="52">
        <v>2170</v>
      </c>
      <c r="EU486" s="52">
        <v>1968</v>
      </c>
      <c r="EV486" s="52">
        <v>2079</v>
      </c>
      <c r="EW486" s="52">
        <v>1981</v>
      </c>
      <c r="EX486" s="52">
        <v>1994</v>
      </c>
      <c r="EY486" s="52">
        <v>2015</v>
      </c>
      <c r="EZ486" s="52">
        <v>1947</v>
      </c>
      <c r="FA486" s="52">
        <v>1848</v>
      </c>
      <c r="FB486" s="52">
        <v>1870</v>
      </c>
      <c r="FC486" s="52">
        <v>1685</v>
      </c>
      <c r="FD486" s="52">
        <v>1600</v>
      </c>
      <c r="FE486" s="52">
        <v>1644</v>
      </c>
      <c r="FF486" s="52">
        <v>1514</v>
      </c>
      <c r="FG486" s="52">
        <v>1394</v>
      </c>
      <c r="FH486" s="52">
        <v>1332</v>
      </c>
      <c r="FI486" s="52">
        <v>1225</v>
      </c>
      <c r="FJ486" s="52">
        <v>1237</v>
      </c>
      <c r="FK486" s="52">
        <v>1137</v>
      </c>
      <c r="FL486" s="52">
        <v>1164</v>
      </c>
      <c r="FM486" s="52">
        <v>1024</v>
      </c>
      <c r="FN486" s="52">
        <v>1049</v>
      </c>
      <c r="FO486" s="52">
        <v>1061</v>
      </c>
      <c r="FP486" s="52">
        <v>981</v>
      </c>
      <c r="FQ486" s="52">
        <v>994</v>
      </c>
      <c r="FR486" s="52">
        <v>933</v>
      </c>
      <c r="FS486" s="52">
        <v>948</v>
      </c>
      <c r="FT486" s="52">
        <v>912</v>
      </c>
      <c r="FU486" s="52">
        <v>936</v>
      </c>
      <c r="FV486" s="52">
        <v>749</v>
      </c>
      <c r="FW486" s="52">
        <v>711</v>
      </c>
      <c r="FX486" s="52">
        <v>708</v>
      </c>
      <c r="FY486" s="52">
        <v>662</v>
      </c>
      <c r="FZ486" s="52">
        <v>611</v>
      </c>
      <c r="GA486" s="52">
        <v>598</v>
      </c>
      <c r="GB486" s="52">
        <v>585</v>
      </c>
      <c r="GC486" s="52">
        <v>600</v>
      </c>
      <c r="GD486" s="52">
        <v>534</v>
      </c>
      <c r="GE486" s="52">
        <v>495</v>
      </c>
      <c r="GF486" s="52">
        <v>439</v>
      </c>
      <c r="GG486" s="52">
        <v>374</v>
      </c>
      <c r="GH486" s="52">
        <v>329</v>
      </c>
      <c r="GI486" s="52">
        <v>304</v>
      </c>
      <c r="GJ486" s="52">
        <v>298</v>
      </c>
      <c r="GK486" s="52">
        <v>230</v>
      </c>
      <c r="GL486" s="53">
        <v>998</v>
      </c>
    </row>
    <row r="487" spans="1:194" s="1" customFormat="1" hidden="1" x14ac:dyDescent="0.25">
      <c r="A487" s="31" t="s">
        <v>247</v>
      </c>
      <c r="B487" s="1" t="s">
        <v>718</v>
      </c>
      <c r="C487" s="30" t="str">
        <f t="shared" si="134"/>
        <v>LA England - Warrington</v>
      </c>
      <c r="D487" s="51">
        <f t="shared" si="125"/>
        <v>81158</v>
      </c>
      <c r="E487" s="51">
        <f t="shared" si="126"/>
        <v>84062</v>
      </c>
      <c r="F487" s="52">
        <f t="shared" si="127"/>
        <v>209397</v>
      </c>
      <c r="G487" s="52">
        <f t="shared" si="128"/>
        <v>103843</v>
      </c>
      <c r="H487" s="53">
        <f t="shared" si="129"/>
        <v>105554</v>
      </c>
      <c r="I487" s="53">
        <f t="shared" si="130"/>
        <v>81158</v>
      </c>
      <c r="J487" s="53">
        <f t="shared" si="131"/>
        <v>84062</v>
      </c>
      <c r="K487" s="50">
        <f t="shared" si="132"/>
        <v>22685</v>
      </c>
      <c r="L487" s="51">
        <f t="shared" si="133"/>
        <v>21492</v>
      </c>
      <c r="M487" s="52">
        <v>1046</v>
      </c>
      <c r="N487" s="52">
        <v>1083</v>
      </c>
      <c r="O487" s="52">
        <v>1176</v>
      </c>
      <c r="P487" s="52">
        <v>1174</v>
      </c>
      <c r="Q487" s="52">
        <v>1298</v>
      </c>
      <c r="R487" s="52">
        <v>1306</v>
      </c>
      <c r="S487" s="52">
        <v>1331</v>
      </c>
      <c r="T487" s="52">
        <v>1334</v>
      </c>
      <c r="U487" s="52">
        <v>1403</v>
      </c>
      <c r="V487" s="52">
        <v>1267</v>
      </c>
      <c r="W487" s="52">
        <v>1346</v>
      </c>
      <c r="X487" s="52">
        <v>1381</v>
      </c>
      <c r="Y487" s="52">
        <v>1281</v>
      </c>
      <c r="Z487" s="52">
        <v>1301</v>
      </c>
      <c r="AA487" s="52">
        <v>1257</v>
      </c>
      <c r="AB487" s="52">
        <v>1273</v>
      </c>
      <c r="AC487" s="52">
        <v>1214</v>
      </c>
      <c r="AD487" s="52">
        <v>1214</v>
      </c>
      <c r="AE487" s="52">
        <v>1192</v>
      </c>
      <c r="AF487" s="52">
        <v>949</v>
      </c>
      <c r="AG487" s="52">
        <v>954</v>
      </c>
      <c r="AH487" s="52">
        <v>965</v>
      </c>
      <c r="AI487" s="52">
        <v>1047</v>
      </c>
      <c r="AJ487" s="52">
        <v>1214</v>
      </c>
      <c r="AK487" s="52">
        <v>1172</v>
      </c>
      <c r="AL487" s="52">
        <v>1176</v>
      </c>
      <c r="AM487" s="52">
        <v>1299</v>
      </c>
      <c r="AN487" s="52">
        <v>1290</v>
      </c>
      <c r="AO487" s="52">
        <v>1264</v>
      </c>
      <c r="AP487" s="52">
        <v>1343</v>
      </c>
      <c r="AQ487" s="52">
        <v>1332</v>
      </c>
      <c r="AR487" s="52">
        <v>1335</v>
      </c>
      <c r="AS487" s="52">
        <v>1259</v>
      </c>
      <c r="AT487" s="52">
        <v>1390</v>
      </c>
      <c r="AU487" s="52">
        <v>1300</v>
      </c>
      <c r="AV487" s="52">
        <v>1300</v>
      </c>
      <c r="AW487" s="52">
        <v>1329</v>
      </c>
      <c r="AX487" s="52">
        <v>1379</v>
      </c>
      <c r="AY487" s="52">
        <v>1362</v>
      </c>
      <c r="AZ487" s="52">
        <v>1384</v>
      </c>
      <c r="BA487" s="52">
        <v>1334</v>
      </c>
      <c r="BB487" s="52">
        <v>1277</v>
      </c>
      <c r="BC487" s="52">
        <v>1238</v>
      </c>
      <c r="BD487" s="52">
        <v>1198</v>
      </c>
      <c r="BE487" s="52">
        <v>1278</v>
      </c>
      <c r="BF487" s="52">
        <v>1382</v>
      </c>
      <c r="BG487" s="52">
        <v>1376</v>
      </c>
      <c r="BH487" s="52">
        <v>1527</v>
      </c>
      <c r="BI487" s="52">
        <v>1587</v>
      </c>
      <c r="BJ487" s="52">
        <v>1570</v>
      </c>
      <c r="BK487" s="52">
        <v>1550</v>
      </c>
      <c r="BL487" s="52">
        <v>1558</v>
      </c>
      <c r="BM487" s="52">
        <v>1549</v>
      </c>
      <c r="BN487" s="52">
        <v>1608</v>
      </c>
      <c r="BO487" s="52">
        <v>1678</v>
      </c>
      <c r="BP487" s="52">
        <v>1607</v>
      </c>
      <c r="BQ487" s="52">
        <v>1620</v>
      </c>
      <c r="BR487" s="52">
        <v>1659</v>
      </c>
      <c r="BS487" s="52">
        <v>1469</v>
      </c>
      <c r="BT487" s="52">
        <v>1435</v>
      </c>
      <c r="BU487" s="52">
        <v>1321</v>
      </c>
      <c r="BV487" s="52">
        <v>1300</v>
      </c>
      <c r="BW487" s="52">
        <v>1224</v>
      </c>
      <c r="BX487" s="52">
        <v>1159</v>
      </c>
      <c r="BY487" s="52">
        <v>1136</v>
      </c>
      <c r="BZ487" s="52">
        <v>1077</v>
      </c>
      <c r="CA487" s="52">
        <v>1041</v>
      </c>
      <c r="CB487" s="52">
        <v>1068</v>
      </c>
      <c r="CC487" s="52">
        <v>1024</v>
      </c>
      <c r="CD487" s="52">
        <v>956</v>
      </c>
      <c r="CE487" s="52">
        <v>1046</v>
      </c>
      <c r="CF487" s="52">
        <v>1042</v>
      </c>
      <c r="CG487" s="52">
        <v>1016</v>
      </c>
      <c r="CH487" s="52">
        <v>1156</v>
      </c>
      <c r="CI487" s="52">
        <v>898</v>
      </c>
      <c r="CJ487" s="52">
        <v>899</v>
      </c>
      <c r="CK487" s="52">
        <v>848</v>
      </c>
      <c r="CL487" s="52">
        <v>738</v>
      </c>
      <c r="CM487" s="52">
        <v>646</v>
      </c>
      <c r="CN487" s="52">
        <v>568</v>
      </c>
      <c r="CO487" s="52">
        <v>604</v>
      </c>
      <c r="CP487" s="52">
        <v>562</v>
      </c>
      <c r="CQ487" s="52">
        <v>485</v>
      </c>
      <c r="CR487" s="52">
        <v>449</v>
      </c>
      <c r="CS487" s="52">
        <v>408</v>
      </c>
      <c r="CT487" s="52">
        <v>372</v>
      </c>
      <c r="CU487" s="52">
        <v>316</v>
      </c>
      <c r="CV487" s="52">
        <v>252</v>
      </c>
      <c r="CW487" s="52">
        <v>193</v>
      </c>
      <c r="CX487" s="52">
        <v>156</v>
      </c>
      <c r="CY487" s="52">
        <v>463</v>
      </c>
      <c r="CZ487" s="52">
        <v>1019</v>
      </c>
      <c r="DA487" s="52">
        <v>1063</v>
      </c>
      <c r="DB487" s="52">
        <v>1109</v>
      </c>
      <c r="DC487" s="52">
        <v>1102</v>
      </c>
      <c r="DD487" s="52">
        <v>1197</v>
      </c>
      <c r="DE487" s="52">
        <v>1232</v>
      </c>
      <c r="DF487" s="52">
        <v>1220</v>
      </c>
      <c r="DG487" s="52">
        <v>1229</v>
      </c>
      <c r="DH487" s="52">
        <v>1295</v>
      </c>
      <c r="DI487" s="52">
        <v>1384</v>
      </c>
      <c r="DJ487" s="52">
        <v>1239</v>
      </c>
      <c r="DK487" s="52">
        <v>1251</v>
      </c>
      <c r="DL487" s="52">
        <v>1266</v>
      </c>
      <c r="DM487" s="52">
        <v>1222</v>
      </c>
      <c r="DN487" s="52">
        <v>1177</v>
      </c>
      <c r="DO487" s="52">
        <v>1170</v>
      </c>
      <c r="DP487" s="52">
        <v>1214</v>
      </c>
      <c r="DQ487" s="52">
        <v>1103</v>
      </c>
      <c r="DR487" s="52">
        <v>1142</v>
      </c>
      <c r="DS487" s="52">
        <v>768</v>
      </c>
      <c r="DT487" s="52">
        <v>795</v>
      </c>
      <c r="DU487" s="52">
        <v>906</v>
      </c>
      <c r="DV487" s="52">
        <v>957</v>
      </c>
      <c r="DW487" s="52">
        <v>1063</v>
      </c>
      <c r="DX487" s="52">
        <v>1187</v>
      </c>
      <c r="DY487" s="52">
        <v>1083</v>
      </c>
      <c r="DZ487" s="52">
        <v>1069</v>
      </c>
      <c r="EA487" s="52">
        <v>1197</v>
      </c>
      <c r="EB487" s="52">
        <v>1192</v>
      </c>
      <c r="EC487" s="52">
        <v>1415</v>
      </c>
      <c r="ED487" s="52">
        <v>1286</v>
      </c>
      <c r="EE487" s="52">
        <v>1310</v>
      </c>
      <c r="EF487" s="52">
        <v>1411</v>
      </c>
      <c r="EG487" s="52">
        <v>1323</v>
      </c>
      <c r="EH487" s="52">
        <v>1410</v>
      </c>
      <c r="EI487" s="52">
        <v>1373</v>
      </c>
      <c r="EJ487" s="52">
        <v>1376</v>
      </c>
      <c r="EK487" s="52">
        <v>1348</v>
      </c>
      <c r="EL487" s="52">
        <v>1370</v>
      </c>
      <c r="EM487" s="52">
        <v>1465</v>
      </c>
      <c r="EN487" s="52">
        <v>1440</v>
      </c>
      <c r="EO487" s="52">
        <v>1365</v>
      </c>
      <c r="EP487" s="52">
        <v>1221</v>
      </c>
      <c r="EQ487" s="52">
        <v>1263</v>
      </c>
      <c r="ER487" s="52">
        <v>1330</v>
      </c>
      <c r="ES487" s="52">
        <v>1306</v>
      </c>
      <c r="ET487" s="52">
        <v>1346</v>
      </c>
      <c r="EU487" s="52">
        <v>1452</v>
      </c>
      <c r="EV487" s="52">
        <v>1518</v>
      </c>
      <c r="EW487" s="52">
        <v>1629</v>
      </c>
      <c r="EX487" s="52">
        <v>1604</v>
      </c>
      <c r="EY487" s="52">
        <v>1594</v>
      </c>
      <c r="EZ487" s="52">
        <v>1569</v>
      </c>
      <c r="FA487" s="52">
        <v>1644</v>
      </c>
      <c r="FB487" s="52">
        <v>1626</v>
      </c>
      <c r="FC487" s="52">
        <v>1621</v>
      </c>
      <c r="FD487" s="52">
        <v>1628</v>
      </c>
      <c r="FE487" s="52">
        <v>1581</v>
      </c>
      <c r="FF487" s="52">
        <v>1521</v>
      </c>
      <c r="FG487" s="52">
        <v>1428</v>
      </c>
      <c r="FH487" s="52">
        <v>1271</v>
      </c>
      <c r="FI487" s="52">
        <v>1344</v>
      </c>
      <c r="FJ487" s="52">
        <v>1231</v>
      </c>
      <c r="FK487" s="52">
        <v>1188</v>
      </c>
      <c r="FL487" s="52">
        <v>1127</v>
      </c>
      <c r="FM487" s="52">
        <v>1137</v>
      </c>
      <c r="FN487" s="52">
        <v>1147</v>
      </c>
      <c r="FO487" s="52">
        <v>1075</v>
      </c>
      <c r="FP487" s="52">
        <v>1027</v>
      </c>
      <c r="FQ487" s="52">
        <v>1085</v>
      </c>
      <c r="FR487" s="52">
        <v>1070</v>
      </c>
      <c r="FS487" s="52">
        <v>1054</v>
      </c>
      <c r="FT487" s="52">
        <v>1213</v>
      </c>
      <c r="FU487" s="52">
        <v>1402</v>
      </c>
      <c r="FV487" s="52">
        <v>986</v>
      </c>
      <c r="FW487" s="52">
        <v>939</v>
      </c>
      <c r="FX487" s="52">
        <v>971</v>
      </c>
      <c r="FY487" s="52">
        <v>847</v>
      </c>
      <c r="FZ487" s="52">
        <v>890</v>
      </c>
      <c r="GA487" s="52">
        <v>723</v>
      </c>
      <c r="GB487" s="52">
        <v>756</v>
      </c>
      <c r="GC487" s="52">
        <v>762</v>
      </c>
      <c r="GD487" s="52">
        <v>666</v>
      </c>
      <c r="GE487" s="52">
        <v>567</v>
      </c>
      <c r="GF487" s="52">
        <v>529</v>
      </c>
      <c r="GG487" s="52">
        <v>449</v>
      </c>
      <c r="GH487" s="52">
        <v>407</v>
      </c>
      <c r="GI487" s="52">
        <v>367</v>
      </c>
      <c r="GJ487" s="52">
        <v>296</v>
      </c>
      <c r="GK487" s="52">
        <v>286</v>
      </c>
      <c r="GL487" s="53">
        <v>1118</v>
      </c>
    </row>
    <row r="488" spans="1:194" s="1" customFormat="1" hidden="1" x14ac:dyDescent="0.25">
      <c r="A488" s="31" t="s">
        <v>247</v>
      </c>
      <c r="B488" s="1" t="s">
        <v>719</v>
      </c>
      <c r="C488" s="30" t="str">
        <f t="shared" si="134"/>
        <v>LA England - Warwick</v>
      </c>
      <c r="D488" s="51">
        <f t="shared" si="125"/>
        <v>58385</v>
      </c>
      <c r="E488" s="51">
        <f t="shared" si="126"/>
        <v>58734</v>
      </c>
      <c r="F488" s="52">
        <f t="shared" si="127"/>
        <v>144909</v>
      </c>
      <c r="G488" s="52">
        <f t="shared" si="128"/>
        <v>72591</v>
      </c>
      <c r="H488" s="53">
        <f t="shared" si="129"/>
        <v>72318</v>
      </c>
      <c r="I488" s="53">
        <f t="shared" si="130"/>
        <v>58385</v>
      </c>
      <c r="J488" s="53">
        <f t="shared" si="131"/>
        <v>58734</v>
      </c>
      <c r="K488" s="50">
        <f t="shared" si="132"/>
        <v>14206</v>
      </c>
      <c r="L488" s="51">
        <f t="shared" si="133"/>
        <v>13584</v>
      </c>
      <c r="M488" s="52">
        <v>770</v>
      </c>
      <c r="N488" s="52">
        <v>752</v>
      </c>
      <c r="O488" s="52">
        <v>797</v>
      </c>
      <c r="P488" s="52">
        <v>782</v>
      </c>
      <c r="Q488" s="52">
        <v>764</v>
      </c>
      <c r="R488" s="52">
        <v>823</v>
      </c>
      <c r="S488" s="52">
        <v>790</v>
      </c>
      <c r="T488" s="52">
        <v>809</v>
      </c>
      <c r="U488" s="52">
        <v>903</v>
      </c>
      <c r="V488" s="52">
        <v>747</v>
      </c>
      <c r="W488" s="52">
        <v>821</v>
      </c>
      <c r="X488" s="52">
        <v>866</v>
      </c>
      <c r="Y488" s="52">
        <v>794</v>
      </c>
      <c r="Z488" s="52">
        <v>788</v>
      </c>
      <c r="AA488" s="52">
        <v>735</v>
      </c>
      <c r="AB488" s="52">
        <v>830</v>
      </c>
      <c r="AC488" s="52">
        <v>770</v>
      </c>
      <c r="AD488" s="52">
        <v>665</v>
      </c>
      <c r="AE488" s="52">
        <v>831</v>
      </c>
      <c r="AF488" s="52">
        <v>1100</v>
      </c>
      <c r="AG488" s="52">
        <v>1708</v>
      </c>
      <c r="AH488" s="52">
        <v>1587</v>
      </c>
      <c r="AI488" s="52">
        <v>1369</v>
      </c>
      <c r="AJ488" s="52">
        <v>1259</v>
      </c>
      <c r="AK488" s="52">
        <v>814</v>
      </c>
      <c r="AL488" s="52">
        <v>1059</v>
      </c>
      <c r="AM488" s="52">
        <v>1070</v>
      </c>
      <c r="AN488" s="52">
        <v>1141</v>
      </c>
      <c r="AO488" s="52">
        <v>1374</v>
      </c>
      <c r="AP488" s="52">
        <v>1501</v>
      </c>
      <c r="AQ488" s="52">
        <v>1398</v>
      </c>
      <c r="AR488" s="52">
        <v>1027</v>
      </c>
      <c r="AS488" s="52">
        <v>724</v>
      </c>
      <c r="AT488" s="52">
        <v>814</v>
      </c>
      <c r="AU488" s="52">
        <v>853</v>
      </c>
      <c r="AV488" s="52">
        <v>792</v>
      </c>
      <c r="AW488" s="52">
        <v>765</v>
      </c>
      <c r="AX488" s="52">
        <v>801</v>
      </c>
      <c r="AY488" s="52">
        <v>831</v>
      </c>
      <c r="AZ488" s="52">
        <v>1019</v>
      </c>
      <c r="BA488" s="52">
        <v>849</v>
      </c>
      <c r="BB488" s="52">
        <v>868</v>
      </c>
      <c r="BC488" s="52">
        <v>850</v>
      </c>
      <c r="BD488" s="52">
        <v>860</v>
      </c>
      <c r="BE488" s="52">
        <v>854</v>
      </c>
      <c r="BF488" s="52">
        <v>892</v>
      </c>
      <c r="BG488" s="52">
        <v>892</v>
      </c>
      <c r="BH488" s="52">
        <v>903</v>
      </c>
      <c r="BI488" s="52">
        <v>1008</v>
      </c>
      <c r="BJ488" s="52">
        <v>905</v>
      </c>
      <c r="BK488" s="52">
        <v>913</v>
      </c>
      <c r="BL488" s="52">
        <v>987</v>
      </c>
      <c r="BM488" s="52">
        <v>1007</v>
      </c>
      <c r="BN488" s="52">
        <v>895</v>
      </c>
      <c r="BO488" s="52">
        <v>987</v>
      </c>
      <c r="BP488" s="52">
        <v>950</v>
      </c>
      <c r="BQ488" s="52">
        <v>983</v>
      </c>
      <c r="BR488" s="52">
        <v>937</v>
      </c>
      <c r="BS488" s="52">
        <v>890</v>
      </c>
      <c r="BT488" s="52">
        <v>863</v>
      </c>
      <c r="BU488" s="52">
        <v>834</v>
      </c>
      <c r="BV488" s="52">
        <v>800</v>
      </c>
      <c r="BW488" s="52">
        <v>726</v>
      </c>
      <c r="BX488" s="52">
        <v>779</v>
      </c>
      <c r="BY488" s="52">
        <v>740</v>
      </c>
      <c r="BZ488" s="52">
        <v>660</v>
      </c>
      <c r="CA488" s="52">
        <v>648</v>
      </c>
      <c r="CB488" s="52">
        <v>659</v>
      </c>
      <c r="CC488" s="52">
        <v>605</v>
      </c>
      <c r="CD488" s="52">
        <v>661</v>
      </c>
      <c r="CE488" s="52">
        <v>678</v>
      </c>
      <c r="CF488" s="52">
        <v>660</v>
      </c>
      <c r="CG488" s="52">
        <v>710</v>
      </c>
      <c r="CH488" s="52">
        <v>763</v>
      </c>
      <c r="CI488" s="52">
        <v>613</v>
      </c>
      <c r="CJ488" s="52">
        <v>604</v>
      </c>
      <c r="CK488" s="52">
        <v>560</v>
      </c>
      <c r="CL488" s="52">
        <v>519</v>
      </c>
      <c r="CM488" s="52">
        <v>436</v>
      </c>
      <c r="CN488" s="52">
        <v>373</v>
      </c>
      <c r="CO488" s="52">
        <v>364</v>
      </c>
      <c r="CP488" s="52">
        <v>372</v>
      </c>
      <c r="CQ488" s="52">
        <v>354</v>
      </c>
      <c r="CR488" s="52">
        <v>335</v>
      </c>
      <c r="CS488" s="52">
        <v>324</v>
      </c>
      <c r="CT488" s="52">
        <v>226</v>
      </c>
      <c r="CU488" s="52">
        <v>221</v>
      </c>
      <c r="CV488" s="52">
        <v>207</v>
      </c>
      <c r="CW488" s="52">
        <v>189</v>
      </c>
      <c r="CX488" s="52">
        <v>135</v>
      </c>
      <c r="CY488" s="52">
        <v>500</v>
      </c>
      <c r="CZ488" s="52">
        <v>659</v>
      </c>
      <c r="DA488" s="52">
        <v>703</v>
      </c>
      <c r="DB488" s="52">
        <v>752</v>
      </c>
      <c r="DC488" s="52">
        <v>705</v>
      </c>
      <c r="DD488" s="52">
        <v>747</v>
      </c>
      <c r="DE488" s="52">
        <v>792</v>
      </c>
      <c r="DF488" s="52">
        <v>784</v>
      </c>
      <c r="DG488" s="52">
        <v>724</v>
      </c>
      <c r="DH488" s="52">
        <v>809</v>
      </c>
      <c r="DI488" s="52">
        <v>871</v>
      </c>
      <c r="DJ488" s="52">
        <v>797</v>
      </c>
      <c r="DK488" s="52">
        <v>792</v>
      </c>
      <c r="DL488" s="52">
        <v>808</v>
      </c>
      <c r="DM488" s="52">
        <v>748</v>
      </c>
      <c r="DN488" s="52">
        <v>764</v>
      </c>
      <c r="DO488" s="52">
        <v>700</v>
      </c>
      <c r="DP488" s="52">
        <v>724</v>
      </c>
      <c r="DQ488" s="52">
        <v>705</v>
      </c>
      <c r="DR488" s="52">
        <v>747</v>
      </c>
      <c r="DS488" s="52">
        <v>944</v>
      </c>
      <c r="DT488" s="52">
        <v>1459</v>
      </c>
      <c r="DU488" s="52">
        <v>1409</v>
      </c>
      <c r="DV488" s="52">
        <v>1296</v>
      </c>
      <c r="DW488" s="52">
        <v>1289</v>
      </c>
      <c r="DX488" s="52">
        <v>776</v>
      </c>
      <c r="DY488" s="52">
        <v>979</v>
      </c>
      <c r="DZ488" s="52">
        <v>1031</v>
      </c>
      <c r="EA488" s="52">
        <v>929</v>
      </c>
      <c r="EB488" s="52">
        <v>1097</v>
      </c>
      <c r="EC488" s="52">
        <v>1184</v>
      </c>
      <c r="ED488" s="52">
        <v>1025</v>
      </c>
      <c r="EE488" s="52">
        <v>826</v>
      </c>
      <c r="EF488" s="52">
        <v>740</v>
      </c>
      <c r="EG488" s="52">
        <v>708</v>
      </c>
      <c r="EH488" s="52">
        <v>745</v>
      </c>
      <c r="EI488" s="52">
        <v>794</v>
      </c>
      <c r="EJ488" s="52">
        <v>852</v>
      </c>
      <c r="EK488" s="52">
        <v>890</v>
      </c>
      <c r="EL488" s="52">
        <v>849</v>
      </c>
      <c r="EM488" s="52">
        <v>875</v>
      </c>
      <c r="EN488" s="52">
        <v>922</v>
      </c>
      <c r="EO488" s="52">
        <v>954</v>
      </c>
      <c r="EP488" s="52">
        <v>859</v>
      </c>
      <c r="EQ488" s="52">
        <v>868</v>
      </c>
      <c r="ER488" s="52">
        <v>859</v>
      </c>
      <c r="ES488" s="52">
        <v>816</v>
      </c>
      <c r="ET488" s="52">
        <v>923</v>
      </c>
      <c r="EU488" s="52">
        <v>953</v>
      </c>
      <c r="EV488" s="52">
        <v>934</v>
      </c>
      <c r="EW488" s="52">
        <v>1017</v>
      </c>
      <c r="EX488" s="52">
        <v>950</v>
      </c>
      <c r="EY488" s="52">
        <v>947</v>
      </c>
      <c r="EZ488" s="52">
        <v>1009</v>
      </c>
      <c r="FA488" s="52">
        <v>967</v>
      </c>
      <c r="FB488" s="52">
        <v>969</v>
      </c>
      <c r="FC488" s="52">
        <v>944</v>
      </c>
      <c r="FD488" s="52">
        <v>987</v>
      </c>
      <c r="FE488" s="52">
        <v>935</v>
      </c>
      <c r="FF488" s="52">
        <v>884</v>
      </c>
      <c r="FG488" s="52">
        <v>950</v>
      </c>
      <c r="FH488" s="52">
        <v>773</v>
      </c>
      <c r="FI488" s="52">
        <v>805</v>
      </c>
      <c r="FJ488" s="52">
        <v>717</v>
      </c>
      <c r="FK488" s="52">
        <v>733</v>
      </c>
      <c r="FL488" s="52">
        <v>716</v>
      </c>
      <c r="FM488" s="52">
        <v>715</v>
      </c>
      <c r="FN488" s="52">
        <v>698</v>
      </c>
      <c r="FO488" s="52">
        <v>702</v>
      </c>
      <c r="FP488" s="52">
        <v>727</v>
      </c>
      <c r="FQ488" s="52">
        <v>699</v>
      </c>
      <c r="FR488" s="52">
        <v>718</v>
      </c>
      <c r="FS488" s="52">
        <v>795</v>
      </c>
      <c r="FT488" s="52">
        <v>740</v>
      </c>
      <c r="FU488" s="52">
        <v>791</v>
      </c>
      <c r="FV488" s="52">
        <v>644</v>
      </c>
      <c r="FW488" s="52">
        <v>651</v>
      </c>
      <c r="FX488" s="52">
        <v>657</v>
      </c>
      <c r="FY488" s="52">
        <v>641</v>
      </c>
      <c r="FZ488" s="52">
        <v>534</v>
      </c>
      <c r="GA488" s="52">
        <v>450</v>
      </c>
      <c r="GB488" s="52">
        <v>502</v>
      </c>
      <c r="GC488" s="52">
        <v>468</v>
      </c>
      <c r="GD488" s="52">
        <v>409</v>
      </c>
      <c r="GE488" s="52">
        <v>412</v>
      </c>
      <c r="GF488" s="52">
        <v>384</v>
      </c>
      <c r="GG488" s="52">
        <v>398</v>
      </c>
      <c r="GH488" s="52">
        <v>274</v>
      </c>
      <c r="GI488" s="52">
        <v>296</v>
      </c>
      <c r="GJ488" s="52">
        <v>243</v>
      </c>
      <c r="GK488" s="52">
        <v>262</v>
      </c>
      <c r="GL488" s="53">
        <v>1089</v>
      </c>
    </row>
    <row r="489" spans="1:194" s="1" customFormat="1" hidden="1" x14ac:dyDescent="0.25">
      <c r="A489" s="31" t="s">
        <v>247</v>
      </c>
      <c r="B489" s="1" t="s">
        <v>720</v>
      </c>
      <c r="C489" s="30" t="str">
        <f t="shared" si="134"/>
        <v>LA England - Watford</v>
      </c>
      <c r="D489" s="51">
        <f t="shared" si="125"/>
        <v>35754</v>
      </c>
      <c r="E489" s="51">
        <f t="shared" si="126"/>
        <v>36951</v>
      </c>
      <c r="F489" s="52">
        <f t="shared" si="127"/>
        <v>96623</v>
      </c>
      <c r="G489" s="52">
        <f t="shared" si="128"/>
        <v>47933</v>
      </c>
      <c r="H489" s="53">
        <f t="shared" si="129"/>
        <v>48690</v>
      </c>
      <c r="I489" s="53">
        <f t="shared" si="130"/>
        <v>35754</v>
      </c>
      <c r="J489" s="53">
        <f t="shared" si="131"/>
        <v>36951</v>
      </c>
      <c r="K489" s="50">
        <f t="shared" si="132"/>
        <v>12179</v>
      </c>
      <c r="L489" s="51">
        <f t="shared" si="133"/>
        <v>11739</v>
      </c>
      <c r="M489" s="52">
        <v>678</v>
      </c>
      <c r="N489" s="52">
        <v>690</v>
      </c>
      <c r="O489" s="52">
        <v>723</v>
      </c>
      <c r="P489" s="52">
        <v>678</v>
      </c>
      <c r="Q489" s="52">
        <v>742</v>
      </c>
      <c r="R489" s="52">
        <v>701</v>
      </c>
      <c r="S489" s="52">
        <v>750</v>
      </c>
      <c r="T489" s="52">
        <v>720</v>
      </c>
      <c r="U489" s="52">
        <v>690</v>
      </c>
      <c r="V489" s="52">
        <v>654</v>
      </c>
      <c r="W489" s="52">
        <v>674</v>
      </c>
      <c r="X489" s="52">
        <v>699</v>
      </c>
      <c r="Y489" s="52">
        <v>703</v>
      </c>
      <c r="Z489" s="52">
        <v>663</v>
      </c>
      <c r="AA489" s="52">
        <v>584</v>
      </c>
      <c r="AB489" s="52">
        <v>601</v>
      </c>
      <c r="AC489" s="52">
        <v>629</v>
      </c>
      <c r="AD489" s="52">
        <v>600</v>
      </c>
      <c r="AE489" s="52">
        <v>556</v>
      </c>
      <c r="AF489" s="52">
        <v>434</v>
      </c>
      <c r="AG489" s="52">
        <v>384</v>
      </c>
      <c r="AH489" s="52">
        <v>454</v>
      </c>
      <c r="AI489" s="52">
        <v>508</v>
      </c>
      <c r="AJ489" s="52">
        <v>534</v>
      </c>
      <c r="AK489" s="52">
        <v>562</v>
      </c>
      <c r="AL489" s="52">
        <v>553</v>
      </c>
      <c r="AM489" s="52">
        <v>578</v>
      </c>
      <c r="AN489" s="52">
        <v>652</v>
      </c>
      <c r="AO489" s="52">
        <v>632</v>
      </c>
      <c r="AP489" s="52">
        <v>612</v>
      </c>
      <c r="AQ489" s="52">
        <v>707</v>
      </c>
      <c r="AR489" s="52">
        <v>729</v>
      </c>
      <c r="AS489" s="52">
        <v>769</v>
      </c>
      <c r="AT489" s="52">
        <v>778</v>
      </c>
      <c r="AU489" s="52">
        <v>779</v>
      </c>
      <c r="AV489" s="52">
        <v>785</v>
      </c>
      <c r="AW489" s="52">
        <v>728</v>
      </c>
      <c r="AX489" s="52">
        <v>821</v>
      </c>
      <c r="AY489" s="52">
        <v>908</v>
      </c>
      <c r="AZ489" s="52">
        <v>810</v>
      </c>
      <c r="BA489" s="52">
        <v>864</v>
      </c>
      <c r="BB489" s="52">
        <v>793</v>
      </c>
      <c r="BC489" s="52">
        <v>715</v>
      </c>
      <c r="BD489" s="52">
        <v>807</v>
      </c>
      <c r="BE489" s="52">
        <v>765</v>
      </c>
      <c r="BF489" s="52">
        <v>729</v>
      </c>
      <c r="BG489" s="52">
        <v>760</v>
      </c>
      <c r="BH489" s="52">
        <v>667</v>
      </c>
      <c r="BI489" s="52">
        <v>646</v>
      </c>
      <c r="BJ489" s="52">
        <v>666</v>
      </c>
      <c r="BK489" s="52">
        <v>725</v>
      </c>
      <c r="BL489" s="52">
        <v>634</v>
      </c>
      <c r="BM489" s="52">
        <v>650</v>
      </c>
      <c r="BN489" s="52">
        <v>596</v>
      </c>
      <c r="BO489" s="52">
        <v>629</v>
      </c>
      <c r="BP489" s="52">
        <v>571</v>
      </c>
      <c r="BQ489" s="52">
        <v>580</v>
      </c>
      <c r="BR489" s="52">
        <v>606</v>
      </c>
      <c r="BS489" s="52">
        <v>563</v>
      </c>
      <c r="BT489" s="52">
        <v>510</v>
      </c>
      <c r="BU489" s="52">
        <v>451</v>
      </c>
      <c r="BV489" s="52">
        <v>485</v>
      </c>
      <c r="BW489" s="52">
        <v>444</v>
      </c>
      <c r="BX489" s="52">
        <v>461</v>
      </c>
      <c r="BY489" s="52">
        <v>388</v>
      </c>
      <c r="BZ489" s="52">
        <v>340</v>
      </c>
      <c r="CA489" s="52">
        <v>399</v>
      </c>
      <c r="CB489" s="52">
        <v>296</v>
      </c>
      <c r="CC489" s="52">
        <v>342</v>
      </c>
      <c r="CD489" s="52">
        <v>317</v>
      </c>
      <c r="CE489" s="52">
        <v>284</v>
      </c>
      <c r="CF489" s="52">
        <v>292</v>
      </c>
      <c r="CG489" s="52">
        <v>306</v>
      </c>
      <c r="CH489" s="52">
        <v>348</v>
      </c>
      <c r="CI489" s="52">
        <v>254</v>
      </c>
      <c r="CJ489" s="52">
        <v>273</v>
      </c>
      <c r="CK489" s="52">
        <v>232</v>
      </c>
      <c r="CL489" s="52">
        <v>231</v>
      </c>
      <c r="CM489" s="52">
        <v>191</v>
      </c>
      <c r="CN489" s="52">
        <v>157</v>
      </c>
      <c r="CO489" s="52">
        <v>181</v>
      </c>
      <c r="CP489" s="52">
        <v>190</v>
      </c>
      <c r="CQ489" s="52">
        <v>141</v>
      </c>
      <c r="CR489" s="52">
        <v>170</v>
      </c>
      <c r="CS489" s="52">
        <v>121</v>
      </c>
      <c r="CT489" s="52">
        <v>107</v>
      </c>
      <c r="CU489" s="52">
        <v>130</v>
      </c>
      <c r="CV489" s="52">
        <v>90</v>
      </c>
      <c r="CW489" s="52">
        <v>91</v>
      </c>
      <c r="CX489" s="52">
        <v>82</v>
      </c>
      <c r="CY489" s="52">
        <v>211</v>
      </c>
      <c r="CZ489" s="52">
        <v>680</v>
      </c>
      <c r="DA489" s="52">
        <v>635</v>
      </c>
      <c r="DB489" s="52">
        <v>652</v>
      </c>
      <c r="DC489" s="52">
        <v>661</v>
      </c>
      <c r="DD489" s="52">
        <v>691</v>
      </c>
      <c r="DE489" s="52">
        <v>689</v>
      </c>
      <c r="DF489" s="52">
        <v>680</v>
      </c>
      <c r="DG489" s="52">
        <v>665</v>
      </c>
      <c r="DH489" s="52">
        <v>749</v>
      </c>
      <c r="DI489" s="52">
        <v>720</v>
      </c>
      <c r="DJ489" s="52">
        <v>713</v>
      </c>
      <c r="DK489" s="52">
        <v>699</v>
      </c>
      <c r="DL489" s="52">
        <v>613</v>
      </c>
      <c r="DM489" s="52">
        <v>635</v>
      </c>
      <c r="DN489" s="52">
        <v>612</v>
      </c>
      <c r="DO489" s="52">
        <v>558</v>
      </c>
      <c r="DP489" s="52">
        <v>548</v>
      </c>
      <c r="DQ489" s="52">
        <v>539</v>
      </c>
      <c r="DR489" s="52">
        <v>479</v>
      </c>
      <c r="DS489" s="52">
        <v>328</v>
      </c>
      <c r="DT489" s="52">
        <v>350</v>
      </c>
      <c r="DU489" s="52">
        <v>413</v>
      </c>
      <c r="DV489" s="52">
        <v>467</v>
      </c>
      <c r="DW489" s="52">
        <v>617</v>
      </c>
      <c r="DX489" s="52">
        <v>573</v>
      </c>
      <c r="DY489" s="52">
        <v>575</v>
      </c>
      <c r="DZ489" s="52">
        <v>660</v>
      </c>
      <c r="EA489" s="52">
        <v>619</v>
      </c>
      <c r="EB489" s="52">
        <v>690</v>
      </c>
      <c r="EC489" s="52">
        <v>694</v>
      </c>
      <c r="ED489" s="52">
        <v>740</v>
      </c>
      <c r="EE489" s="52">
        <v>690</v>
      </c>
      <c r="EF489" s="52">
        <v>832</v>
      </c>
      <c r="EG489" s="52">
        <v>787</v>
      </c>
      <c r="EH489" s="52">
        <v>879</v>
      </c>
      <c r="EI489" s="52">
        <v>843</v>
      </c>
      <c r="EJ489" s="52">
        <v>841</v>
      </c>
      <c r="EK489" s="52">
        <v>968</v>
      </c>
      <c r="EL489" s="52">
        <v>852</v>
      </c>
      <c r="EM489" s="52">
        <v>868</v>
      </c>
      <c r="EN489" s="52">
        <v>835</v>
      </c>
      <c r="EO489" s="52">
        <v>772</v>
      </c>
      <c r="EP489" s="52">
        <v>741</v>
      </c>
      <c r="EQ489" s="52">
        <v>721</v>
      </c>
      <c r="ER489" s="52">
        <v>673</v>
      </c>
      <c r="ES489" s="52">
        <v>669</v>
      </c>
      <c r="ET489" s="52">
        <v>700</v>
      </c>
      <c r="EU489" s="52">
        <v>669</v>
      </c>
      <c r="EV489" s="52">
        <v>693</v>
      </c>
      <c r="EW489" s="52">
        <v>671</v>
      </c>
      <c r="EX489" s="52">
        <v>626</v>
      </c>
      <c r="EY489" s="52">
        <v>589</v>
      </c>
      <c r="EZ489" s="52">
        <v>671</v>
      </c>
      <c r="FA489" s="52">
        <v>629</v>
      </c>
      <c r="FB489" s="52">
        <v>621</v>
      </c>
      <c r="FC489" s="52">
        <v>560</v>
      </c>
      <c r="FD489" s="52">
        <v>532</v>
      </c>
      <c r="FE489" s="52">
        <v>542</v>
      </c>
      <c r="FF489" s="52">
        <v>504</v>
      </c>
      <c r="FG489" s="52">
        <v>487</v>
      </c>
      <c r="FH489" s="52">
        <v>502</v>
      </c>
      <c r="FI489" s="52">
        <v>465</v>
      </c>
      <c r="FJ489" s="52">
        <v>452</v>
      </c>
      <c r="FK489" s="52">
        <v>398</v>
      </c>
      <c r="FL489" s="52">
        <v>382</v>
      </c>
      <c r="FM489" s="52">
        <v>394</v>
      </c>
      <c r="FN489" s="52">
        <v>394</v>
      </c>
      <c r="FO489" s="52">
        <v>345</v>
      </c>
      <c r="FP489" s="52">
        <v>320</v>
      </c>
      <c r="FQ489" s="52">
        <v>365</v>
      </c>
      <c r="FR489" s="52">
        <v>367</v>
      </c>
      <c r="FS489" s="52">
        <v>354</v>
      </c>
      <c r="FT489" s="52">
        <v>341</v>
      </c>
      <c r="FU489" s="52">
        <v>360</v>
      </c>
      <c r="FV489" s="52">
        <v>293</v>
      </c>
      <c r="FW489" s="52">
        <v>291</v>
      </c>
      <c r="FX489" s="52">
        <v>265</v>
      </c>
      <c r="FY489" s="52">
        <v>307</v>
      </c>
      <c r="FZ489" s="52">
        <v>208</v>
      </c>
      <c r="GA489" s="52">
        <v>218</v>
      </c>
      <c r="GB489" s="52">
        <v>207</v>
      </c>
      <c r="GC489" s="52">
        <v>220</v>
      </c>
      <c r="GD489" s="52">
        <v>216</v>
      </c>
      <c r="GE489" s="52">
        <v>221</v>
      </c>
      <c r="GF489" s="52">
        <v>194</v>
      </c>
      <c r="GG489" s="52">
        <v>178</v>
      </c>
      <c r="GH489" s="52">
        <v>146</v>
      </c>
      <c r="GI489" s="52">
        <v>139</v>
      </c>
      <c r="GJ489" s="52">
        <v>141</v>
      </c>
      <c r="GK489" s="52">
        <v>102</v>
      </c>
      <c r="GL489" s="53">
        <v>496</v>
      </c>
    </row>
    <row r="490" spans="1:194" s="1" customFormat="1" hidden="1" x14ac:dyDescent="0.25">
      <c r="A490" s="31" t="s">
        <v>247</v>
      </c>
      <c r="B490" s="1" t="s">
        <v>721</v>
      </c>
      <c r="C490" s="30" t="str">
        <f t="shared" si="134"/>
        <v>LA England - Waverley</v>
      </c>
      <c r="D490" s="51">
        <f t="shared" si="125"/>
        <v>47004</v>
      </c>
      <c r="E490" s="51">
        <f t="shared" si="126"/>
        <v>50791</v>
      </c>
      <c r="F490" s="52">
        <f t="shared" si="127"/>
        <v>126556</v>
      </c>
      <c r="G490" s="52">
        <f t="shared" si="128"/>
        <v>61858</v>
      </c>
      <c r="H490" s="53">
        <f t="shared" si="129"/>
        <v>64698</v>
      </c>
      <c r="I490" s="53">
        <f t="shared" si="130"/>
        <v>47004</v>
      </c>
      <c r="J490" s="53">
        <f t="shared" si="131"/>
        <v>50791</v>
      </c>
      <c r="K490" s="50">
        <f t="shared" si="132"/>
        <v>14854</v>
      </c>
      <c r="L490" s="51">
        <f t="shared" si="133"/>
        <v>13907</v>
      </c>
      <c r="M490" s="52">
        <v>562</v>
      </c>
      <c r="N490" s="52">
        <v>651</v>
      </c>
      <c r="O490" s="52">
        <v>721</v>
      </c>
      <c r="P490" s="52">
        <v>738</v>
      </c>
      <c r="Q490" s="52">
        <v>786</v>
      </c>
      <c r="R490" s="52">
        <v>791</v>
      </c>
      <c r="S490" s="52">
        <v>789</v>
      </c>
      <c r="T490" s="52">
        <v>875</v>
      </c>
      <c r="U490" s="52">
        <v>847</v>
      </c>
      <c r="V490" s="52">
        <v>852</v>
      </c>
      <c r="W490" s="52">
        <v>834</v>
      </c>
      <c r="X490" s="52">
        <v>829</v>
      </c>
      <c r="Y490" s="52">
        <v>916</v>
      </c>
      <c r="Z490" s="52">
        <v>904</v>
      </c>
      <c r="AA490" s="52">
        <v>963</v>
      </c>
      <c r="AB490" s="52">
        <v>948</v>
      </c>
      <c r="AC490" s="52">
        <v>907</v>
      </c>
      <c r="AD490" s="52">
        <v>941</v>
      </c>
      <c r="AE490" s="52">
        <v>875</v>
      </c>
      <c r="AF490" s="52">
        <v>655</v>
      </c>
      <c r="AG490" s="52">
        <v>498</v>
      </c>
      <c r="AH490" s="52">
        <v>656</v>
      </c>
      <c r="AI490" s="52">
        <v>736</v>
      </c>
      <c r="AJ490" s="52">
        <v>531</v>
      </c>
      <c r="AK490" s="52">
        <v>714</v>
      </c>
      <c r="AL490" s="52">
        <v>545</v>
      </c>
      <c r="AM490" s="52">
        <v>590</v>
      </c>
      <c r="AN490" s="52">
        <v>534</v>
      </c>
      <c r="AO490" s="52">
        <v>491</v>
      </c>
      <c r="AP490" s="52">
        <v>514</v>
      </c>
      <c r="AQ490" s="52">
        <v>441</v>
      </c>
      <c r="AR490" s="52">
        <v>458</v>
      </c>
      <c r="AS490" s="52">
        <v>555</v>
      </c>
      <c r="AT490" s="52">
        <v>508</v>
      </c>
      <c r="AU490" s="52">
        <v>572</v>
      </c>
      <c r="AV490" s="52">
        <v>606</v>
      </c>
      <c r="AW490" s="52">
        <v>603</v>
      </c>
      <c r="AX490" s="52">
        <v>598</v>
      </c>
      <c r="AY490" s="52">
        <v>693</v>
      </c>
      <c r="AZ490" s="52">
        <v>704</v>
      </c>
      <c r="BA490" s="52">
        <v>761</v>
      </c>
      <c r="BB490" s="52">
        <v>800</v>
      </c>
      <c r="BC490" s="52">
        <v>661</v>
      </c>
      <c r="BD490" s="52">
        <v>799</v>
      </c>
      <c r="BE490" s="52">
        <v>823</v>
      </c>
      <c r="BF490" s="52">
        <v>918</v>
      </c>
      <c r="BG490" s="52">
        <v>879</v>
      </c>
      <c r="BH490" s="52">
        <v>882</v>
      </c>
      <c r="BI490" s="52">
        <v>1007</v>
      </c>
      <c r="BJ490" s="52">
        <v>997</v>
      </c>
      <c r="BK490" s="52">
        <v>960</v>
      </c>
      <c r="BL490" s="52">
        <v>978</v>
      </c>
      <c r="BM490" s="52">
        <v>963</v>
      </c>
      <c r="BN490" s="52">
        <v>971</v>
      </c>
      <c r="BO490" s="52">
        <v>899</v>
      </c>
      <c r="BP490" s="52">
        <v>922</v>
      </c>
      <c r="BQ490" s="52">
        <v>888</v>
      </c>
      <c r="BR490" s="52">
        <v>843</v>
      </c>
      <c r="BS490" s="52">
        <v>830</v>
      </c>
      <c r="BT490" s="52">
        <v>827</v>
      </c>
      <c r="BU490" s="52">
        <v>830</v>
      </c>
      <c r="BV490" s="52">
        <v>755</v>
      </c>
      <c r="BW490" s="52">
        <v>744</v>
      </c>
      <c r="BX490" s="52">
        <v>717</v>
      </c>
      <c r="BY490" s="52">
        <v>677</v>
      </c>
      <c r="BZ490" s="52">
        <v>611</v>
      </c>
      <c r="CA490" s="52">
        <v>655</v>
      </c>
      <c r="CB490" s="52">
        <v>633</v>
      </c>
      <c r="CC490" s="52">
        <v>570</v>
      </c>
      <c r="CD490" s="52">
        <v>617</v>
      </c>
      <c r="CE490" s="52">
        <v>587</v>
      </c>
      <c r="CF490" s="52">
        <v>711</v>
      </c>
      <c r="CG490" s="52">
        <v>680</v>
      </c>
      <c r="CH490" s="52">
        <v>733</v>
      </c>
      <c r="CI490" s="52">
        <v>604</v>
      </c>
      <c r="CJ490" s="52">
        <v>591</v>
      </c>
      <c r="CK490" s="52">
        <v>631</v>
      </c>
      <c r="CL490" s="52">
        <v>560</v>
      </c>
      <c r="CM490" s="52">
        <v>454</v>
      </c>
      <c r="CN490" s="52">
        <v>372</v>
      </c>
      <c r="CO490" s="52">
        <v>417</v>
      </c>
      <c r="CP490" s="52">
        <v>414</v>
      </c>
      <c r="CQ490" s="52">
        <v>368</v>
      </c>
      <c r="CR490" s="52">
        <v>334</v>
      </c>
      <c r="CS490" s="52">
        <v>319</v>
      </c>
      <c r="CT490" s="52">
        <v>296</v>
      </c>
      <c r="CU490" s="52">
        <v>226</v>
      </c>
      <c r="CV490" s="52">
        <v>215</v>
      </c>
      <c r="CW490" s="52">
        <v>221</v>
      </c>
      <c r="CX490" s="52">
        <v>174</v>
      </c>
      <c r="CY490" s="52">
        <v>603</v>
      </c>
      <c r="CZ490" s="52">
        <v>548</v>
      </c>
      <c r="DA490" s="52">
        <v>593</v>
      </c>
      <c r="DB490" s="52">
        <v>642</v>
      </c>
      <c r="DC490" s="52">
        <v>680</v>
      </c>
      <c r="DD490" s="52">
        <v>818</v>
      </c>
      <c r="DE490" s="52">
        <v>753</v>
      </c>
      <c r="DF490" s="52">
        <v>739</v>
      </c>
      <c r="DG490" s="52">
        <v>757</v>
      </c>
      <c r="DH490" s="52">
        <v>798</v>
      </c>
      <c r="DI490" s="52">
        <v>874</v>
      </c>
      <c r="DJ490" s="52">
        <v>934</v>
      </c>
      <c r="DK490" s="52">
        <v>814</v>
      </c>
      <c r="DL490" s="52">
        <v>828</v>
      </c>
      <c r="DM490" s="52">
        <v>850</v>
      </c>
      <c r="DN490" s="52">
        <v>819</v>
      </c>
      <c r="DO490" s="52">
        <v>749</v>
      </c>
      <c r="DP490" s="52">
        <v>852</v>
      </c>
      <c r="DQ490" s="52">
        <v>859</v>
      </c>
      <c r="DR490" s="52">
        <v>748</v>
      </c>
      <c r="DS490" s="52">
        <v>533</v>
      </c>
      <c r="DT490" s="52">
        <v>348</v>
      </c>
      <c r="DU490" s="52">
        <v>477</v>
      </c>
      <c r="DV490" s="52">
        <v>468</v>
      </c>
      <c r="DW490" s="52">
        <v>514</v>
      </c>
      <c r="DX490" s="52">
        <v>468</v>
      </c>
      <c r="DY490" s="52">
        <v>530</v>
      </c>
      <c r="DZ490" s="52">
        <v>419</v>
      </c>
      <c r="EA490" s="52">
        <v>426</v>
      </c>
      <c r="EB490" s="52">
        <v>469</v>
      </c>
      <c r="EC490" s="52">
        <v>491</v>
      </c>
      <c r="ED490" s="52">
        <v>486</v>
      </c>
      <c r="EE490" s="52">
        <v>502</v>
      </c>
      <c r="EF490" s="52">
        <v>568</v>
      </c>
      <c r="EG490" s="52">
        <v>598</v>
      </c>
      <c r="EH490" s="52">
        <v>681</v>
      </c>
      <c r="EI490" s="52">
        <v>671</v>
      </c>
      <c r="EJ490" s="52">
        <v>765</v>
      </c>
      <c r="EK490" s="52">
        <v>860</v>
      </c>
      <c r="EL490" s="52">
        <v>757</v>
      </c>
      <c r="EM490" s="52">
        <v>822</v>
      </c>
      <c r="EN490" s="52">
        <v>907</v>
      </c>
      <c r="EO490" s="52">
        <v>835</v>
      </c>
      <c r="EP490" s="52">
        <v>920</v>
      </c>
      <c r="EQ490" s="52">
        <v>929</v>
      </c>
      <c r="ER490" s="52">
        <v>893</v>
      </c>
      <c r="ES490" s="52">
        <v>969</v>
      </c>
      <c r="ET490" s="52">
        <v>973</v>
      </c>
      <c r="EU490" s="52">
        <v>947</v>
      </c>
      <c r="EV490" s="52">
        <v>1053</v>
      </c>
      <c r="EW490" s="52">
        <v>1035</v>
      </c>
      <c r="EX490" s="52">
        <v>882</v>
      </c>
      <c r="EY490" s="52">
        <v>937</v>
      </c>
      <c r="EZ490" s="52">
        <v>998</v>
      </c>
      <c r="FA490" s="52">
        <v>927</v>
      </c>
      <c r="FB490" s="52">
        <v>974</v>
      </c>
      <c r="FC490" s="52">
        <v>1001</v>
      </c>
      <c r="FD490" s="52">
        <v>899</v>
      </c>
      <c r="FE490" s="52">
        <v>929</v>
      </c>
      <c r="FF490" s="52">
        <v>846</v>
      </c>
      <c r="FG490" s="52">
        <v>817</v>
      </c>
      <c r="FH490" s="52">
        <v>802</v>
      </c>
      <c r="FI490" s="52">
        <v>778</v>
      </c>
      <c r="FJ490" s="52">
        <v>760</v>
      </c>
      <c r="FK490" s="52">
        <v>736</v>
      </c>
      <c r="FL490" s="52">
        <v>744</v>
      </c>
      <c r="FM490" s="52">
        <v>686</v>
      </c>
      <c r="FN490" s="52">
        <v>697</v>
      </c>
      <c r="FO490" s="52">
        <v>638</v>
      </c>
      <c r="FP490" s="52">
        <v>695</v>
      </c>
      <c r="FQ490" s="52">
        <v>680</v>
      </c>
      <c r="FR490" s="52">
        <v>753</v>
      </c>
      <c r="FS490" s="52">
        <v>736</v>
      </c>
      <c r="FT490" s="52">
        <v>781</v>
      </c>
      <c r="FU490" s="52">
        <v>846</v>
      </c>
      <c r="FV490" s="52">
        <v>705</v>
      </c>
      <c r="FW490" s="52">
        <v>693</v>
      </c>
      <c r="FX490" s="52">
        <v>685</v>
      </c>
      <c r="FY490" s="52">
        <v>677</v>
      </c>
      <c r="FZ490" s="52">
        <v>545</v>
      </c>
      <c r="GA490" s="52">
        <v>485</v>
      </c>
      <c r="GB490" s="52">
        <v>437</v>
      </c>
      <c r="GC490" s="52">
        <v>501</v>
      </c>
      <c r="GD490" s="52">
        <v>486</v>
      </c>
      <c r="GE490" s="52">
        <v>458</v>
      </c>
      <c r="GF490" s="52">
        <v>437</v>
      </c>
      <c r="GG490" s="52">
        <v>406</v>
      </c>
      <c r="GH490" s="52">
        <v>384</v>
      </c>
      <c r="GI490" s="52">
        <v>363</v>
      </c>
      <c r="GJ490" s="52">
        <v>307</v>
      </c>
      <c r="GK490" s="52">
        <v>291</v>
      </c>
      <c r="GL490" s="53">
        <v>1327</v>
      </c>
    </row>
    <row r="491" spans="1:194" s="1" customFormat="1" hidden="1" x14ac:dyDescent="0.25">
      <c r="A491" s="31" t="s">
        <v>247</v>
      </c>
      <c r="B491" s="1" t="s">
        <v>722</v>
      </c>
      <c r="C491" s="30" t="str">
        <f t="shared" si="134"/>
        <v>LA England - Wealden</v>
      </c>
      <c r="D491" s="51">
        <f t="shared" si="125"/>
        <v>62323</v>
      </c>
      <c r="E491" s="51">
        <f t="shared" si="126"/>
        <v>69131</v>
      </c>
      <c r="F491" s="52">
        <f t="shared" si="127"/>
        <v>162733</v>
      </c>
      <c r="G491" s="52">
        <f t="shared" si="128"/>
        <v>78398</v>
      </c>
      <c r="H491" s="53">
        <f t="shared" si="129"/>
        <v>84335</v>
      </c>
      <c r="I491" s="53">
        <f t="shared" si="130"/>
        <v>62323</v>
      </c>
      <c r="J491" s="53">
        <f t="shared" si="131"/>
        <v>69131</v>
      </c>
      <c r="K491" s="50">
        <f t="shared" si="132"/>
        <v>16075</v>
      </c>
      <c r="L491" s="51">
        <f t="shared" si="133"/>
        <v>15204</v>
      </c>
      <c r="M491" s="52">
        <v>650</v>
      </c>
      <c r="N491" s="52">
        <v>713</v>
      </c>
      <c r="O491" s="52">
        <v>773</v>
      </c>
      <c r="P491" s="52">
        <v>816</v>
      </c>
      <c r="Q491" s="52">
        <v>864</v>
      </c>
      <c r="R491" s="52">
        <v>872</v>
      </c>
      <c r="S491" s="52">
        <v>859</v>
      </c>
      <c r="T491" s="52">
        <v>865</v>
      </c>
      <c r="U491" s="52">
        <v>927</v>
      </c>
      <c r="V491" s="52">
        <v>1015</v>
      </c>
      <c r="W491" s="52">
        <v>982</v>
      </c>
      <c r="X491" s="52">
        <v>1005</v>
      </c>
      <c r="Y491" s="52">
        <v>1034</v>
      </c>
      <c r="Z491" s="52">
        <v>986</v>
      </c>
      <c r="AA491" s="52">
        <v>961</v>
      </c>
      <c r="AB491" s="52">
        <v>904</v>
      </c>
      <c r="AC491" s="52">
        <v>945</v>
      </c>
      <c r="AD491" s="52">
        <v>904</v>
      </c>
      <c r="AE491" s="52">
        <v>909</v>
      </c>
      <c r="AF491" s="52">
        <v>672</v>
      </c>
      <c r="AG491" s="52">
        <v>617</v>
      </c>
      <c r="AH491" s="52">
        <v>629</v>
      </c>
      <c r="AI491" s="52">
        <v>727</v>
      </c>
      <c r="AJ491" s="52">
        <v>700</v>
      </c>
      <c r="AK491" s="52">
        <v>796</v>
      </c>
      <c r="AL491" s="52">
        <v>721</v>
      </c>
      <c r="AM491" s="52">
        <v>784</v>
      </c>
      <c r="AN491" s="52">
        <v>723</v>
      </c>
      <c r="AO491" s="52">
        <v>686</v>
      </c>
      <c r="AP491" s="52">
        <v>795</v>
      </c>
      <c r="AQ491" s="52">
        <v>643</v>
      </c>
      <c r="AR491" s="52">
        <v>675</v>
      </c>
      <c r="AS491" s="52">
        <v>722</v>
      </c>
      <c r="AT491" s="52">
        <v>740</v>
      </c>
      <c r="AU491" s="52">
        <v>714</v>
      </c>
      <c r="AV491" s="52">
        <v>741</v>
      </c>
      <c r="AW491" s="52">
        <v>648</v>
      </c>
      <c r="AX491" s="52">
        <v>872</v>
      </c>
      <c r="AY491" s="52">
        <v>852</v>
      </c>
      <c r="AZ491" s="52">
        <v>800</v>
      </c>
      <c r="BA491" s="52">
        <v>844</v>
      </c>
      <c r="BB491" s="52">
        <v>851</v>
      </c>
      <c r="BC491" s="52">
        <v>728</v>
      </c>
      <c r="BD491" s="52">
        <v>764</v>
      </c>
      <c r="BE491" s="52">
        <v>714</v>
      </c>
      <c r="BF491" s="52">
        <v>874</v>
      </c>
      <c r="BG491" s="52">
        <v>902</v>
      </c>
      <c r="BH491" s="52">
        <v>1059</v>
      </c>
      <c r="BI491" s="52">
        <v>1084</v>
      </c>
      <c r="BJ491" s="52">
        <v>1151</v>
      </c>
      <c r="BK491" s="52">
        <v>1106</v>
      </c>
      <c r="BL491" s="52">
        <v>1141</v>
      </c>
      <c r="BM491" s="52">
        <v>1237</v>
      </c>
      <c r="BN491" s="52">
        <v>1228</v>
      </c>
      <c r="BO491" s="52">
        <v>1257</v>
      </c>
      <c r="BP491" s="52">
        <v>1308</v>
      </c>
      <c r="BQ491" s="52">
        <v>1335</v>
      </c>
      <c r="BR491" s="52">
        <v>1256</v>
      </c>
      <c r="BS491" s="52">
        <v>1197</v>
      </c>
      <c r="BT491" s="52">
        <v>1191</v>
      </c>
      <c r="BU491" s="52">
        <v>1119</v>
      </c>
      <c r="BV491" s="52">
        <v>1208</v>
      </c>
      <c r="BW491" s="52">
        <v>1094</v>
      </c>
      <c r="BX491" s="52">
        <v>1110</v>
      </c>
      <c r="BY491" s="52">
        <v>1100</v>
      </c>
      <c r="BZ491" s="52">
        <v>937</v>
      </c>
      <c r="CA491" s="52">
        <v>1018</v>
      </c>
      <c r="CB491" s="52">
        <v>1027</v>
      </c>
      <c r="CC491" s="52">
        <v>986</v>
      </c>
      <c r="CD491" s="52">
        <v>996</v>
      </c>
      <c r="CE491" s="52">
        <v>961</v>
      </c>
      <c r="CF491" s="52">
        <v>1053</v>
      </c>
      <c r="CG491" s="52">
        <v>1188</v>
      </c>
      <c r="CH491" s="52">
        <v>1246</v>
      </c>
      <c r="CI491" s="52">
        <v>979</v>
      </c>
      <c r="CJ491" s="52">
        <v>948</v>
      </c>
      <c r="CK491" s="52">
        <v>939</v>
      </c>
      <c r="CL491" s="52">
        <v>870</v>
      </c>
      <c r="CM491" s="52">
        <v>742</v>
      </c>
      <c r="CN491" s="52">
        <v>543</v>
      </c>
      <c r="CO491" s="52">
        <v>581</v>
      </c>
      <c r="CP491" s="52">
        <v>576</v>
      </c>
      <c r="CQ491" s="52">
        <v>528</v>
      </c>
      <c r="CR491" s="52">
        <v>477</v>
      </c>
      <c r="CS491" s="52">
        <v>459</v>
      </c>
      <c r="CT491" s="52">
        <v>346</v>
      </c>
      <c r="CU491" s="52">
        <v>346</v>
      </c>
      <c r="CV491" s="52">
        <v>294</v>
      </c>
      <c r="CW491" s="52">
        <v>258</v>
      </c>
      <c r="CX491" s="52">
        <v>234</v>
      </c>
      <c r="CY491" s="52">
        <v>767</v>
      </c>
      <c r="CZ491" s="52">
        <v>607</v>
      </c>
      <c r="DA491" s="52">
        <v>680</v>
      </c>
      <c r="DB491" s="52">
        <v>667</v>
      </c>
      <c r="DC491" s="52">
        <v>760</v>
      </c>
      <c r="DD491" s="52">
        <v>838</v>
      </c>
      <c r="DE491" s="52">
        <v>839</v>
      </c>
      <c r="DF491" s="52">
        <v>840</v>
      </c>
      <c r="DG491" s="52">
        <v>833</v>
      </c>
      <c r="DH491" s="52">
        <v>912</v>
      </c>
      <c r="DI491" s="52">
        <v>906</v>
      </c>
      <c r="DJ491" s="52">
        <v>943</v>
      </c>
      <c r="DK491" s="52">
        <v>873</v>
      </c>
      <c r="DL491" s="52">
        <v>987</v>
      </c>
      <c r="DM491" s="52">
        <v>874</v>
      </c>
      <c r="DN491" s="52">
        <v>968</v>
      </c>
      <c r="DO491" s="52">
        <v>885</v>
      </c>
      <c r="DP491" s="52">
        <v>891</v>
      </c>
      <c r="DQ491" s="52">
        <v>901</v>
      </c>
      <c r="DR491" s="52">
        <v>783</v>
      </c>
      <c r="DS491" s="52">
        <v>623</v>
      </c>
      <c r="DT491" s="52">
        <v>481</v>
      </c>
      <c r="DU491" s="52">
        <v>545</v>
      </c>
      <c r="DV491" s="52">
        <v>731</v>
      </c>
      <c r="DW491" s="52">
        <v>754</v>
      </c>
      <c r="DX491" s="52">
        <v>699</v>
      </c>
      <c r="DY491" s="52">
        <v>814</v>
      </c>
      <c r="DZ491" s="52">
        <v>637</v>
      </c>
      <c r="EA491" s="52">
        <v>655</v>
      </c>
      <c r="EB491" s="52">
        <v>755</v>
      </c>
      <c r="EC491" s="52">
        <v>833</v>
      </c>
      <c r="ED491" s="52">
        <v>837</v>
      </c>
      <c r="EE491" s="52">
        <v>820</v>
      </c>
      <c r="EF491" s="52">
        <v>774</v>
      </c>
      <c r="EG491" s="52">
        <v>799</v>
      </c>
      <c r="EH491" s="52">
        <v>789</v>
      </c>
      <c r="EI491" s="52">
        <v>890</v>
      </c>
      <c r="EJ491" s="52">
        <v>839</v>
      </c>
      <c r="EK491" s="52">
        <v>887</v>
      </c>
      <c r="EL491" s="52">
        <v>887</v>
      </c>
      <c r="EM491" s="52">
        <v>875</v>
      </c>
      <c r="EN491" s="52">
        <v>928</v>
      </c>
      <c r="EO491" s="52">
        <v>885</v>
      </c>
      <c r="EP491" s="52">
        <v>932</v>
      </c>
      <c r="EQ491" s="52">
        <v>930</v>
      </c>
      <c r="ER491" s="52">
        <v>917</v>
      </c>
      <c r="ES491" s="52">
        <v>971</v>
      </c>
      <c r="ET491" s="52">
        <v>1090</v>
      </c>
      <c r="EU491" s="52">
        <v>1106</v>
      </c>
      <c r="EV491" s="52">
        <v>1149</v>
      </c>
      <c r="EW491" s="52">
        <v>1250</v>
      </c>
      <c r="EX491" s="52">
        <v>1252</v>
      </c>
      <c r="EY491" s="52">
        <v>1204</v>
      </c>
      <c r="EZ491" s="52">
        <v>1270</v>
      </c>
      <c r="FA491" s="52">
        <v>1351</v>
      </c>
      <c r="FB491" s="52">
        <v>1363</v>
      </c>
      <c r="FC491" s="52">
        <v>1344</v>
      </c>
      <c r="FD491" s="52">
        <v>1372</v>
      </c>
      <c r="FE491" s="52">
        <v>1337</v>
      </c>
      <c r="FF491" s="52">
        <v>1289</v>
      </c>
      <c r="FG491" s="52">
        <v>1204</v>
      </c>
      <c r="FH491" s="52">
        <v>1195</v>
      </c>
      <c r="FI491" s="52">
        <v>1247</v>
      </c>
      <c r="FJ491" s="52">
        <v>1212</v>
      </c>
      <c r="FK491" s="52">
        <v>1135</v>
      </c>
      <c r="FL491" s="52">
        <v>1110</v>
      </c>
      <c r="FM491" s="52">
        <v>1152</v>
      </c>
      <c r="FN491" s="52">
        <v>1078</v>
      </c>
      <c r="FO491" s="52">
        <v>1150</v>
      </c>
      <c r="FP491" s="52">
        <v>1074</v>
      </c>
      <c r="FQ491" s="52">
        <v>1080</v>
      </c>
      <c r="FR491" s="52">
        <v>1175</v>
      </c>
      <c r="FS491" s="52">
        <v>1206</v>
      </c>
      <c r="FT491" s="52">
        <v>1345</v>
      </c>
      <c r="FU491" s="52">
        <v>1509</v>
      </c>
      <c r="FV491" s="52">
        <v>1083</v>
      </c>
      <c r="FW491" s="52">
        <v>1032</v>
      </c>
      <c r="FX491" s="52">
        <v>1033</v>
      </c>
      <c r="FY491" s="52">
        <v>958</v>
      </c>
      <c r="FZ491" s="52">
        <v>799</v>
      </c>
      <c r="GA491" s="52">
        <v>658</v>
      </c>
      <c r="GB491" s="52">
        <v>734</v>
      </c>
      <c r="GC491" s="52">
        <v>703</v>
      </c>
      <c r="GD491" s="52">
        <v>660</v>
      </c>
      <c r="GE491" s="52">
        <v>630</v>
      </c>
      <c r="GF491" s="52">
        <v>508</v>
      </c>
      <c r="GG491" s="52">
        <v>564</v>
      </c>
      <c r="GH491" s="52">
        <v>466</v>
      </c>
      <c r="GI491" s="52">
        <v>442</v>
      </c>
      <c r="GJ491" s="52">
        <v>414</v>
      </c>
      <c r="GK491" s="52">
        <v>371</v>
      </c>
      <c r="GL491" s="53">
        <v>1557</v>
      </c>
    </row>
    <row r="492" spans="1:194" s="1" customFormat="1" hidden="1" x14ac:dyDescent="0.25">
      <c r="A492" s="31" t="s">
        <v>247</v>
      </c>
      <c r="B492" s="1" t="s">
        <v>723</v>
      </c>
      <c r="C492" s="30" t="str">
        <f t="shared" si="134"/>
        <v>LA England - Wellingborough</v>
      </c>
      <c r="D492" s="51">
        <f t="shared" si="125"/>
        <v>29860</v>
      </c>
      <c r="E492" s="51">
        <f t="shared" si="126"/>
        <v>31685</v>
      </c>
      <c r="F492" s="52">
        <f t="shared" si="127"/>
        <v>80081</v>
      </c>
      <c r="G492" s="52">
        <f t="shared" si="128"/>
        <v>39322</v>
      </c>
      <c r="H492" s="53">
        <f t="shared" si="129"/>
        <v>40759</v>
      </c>
      <c r="I492" s="53">
        <f t="shared" si="130"/>
        <v>29860</v>
      </c>
      <c r="J492" s="53">
        <f t="shared" si="131"/>
        <v>31685</v>
      </c>
      <c r="K492" s="50">
        <f t="shared" si="132"/>
        <v>9462</v>
      </c>
      <c r="L492" s="51">
        <f t="shared" si="133"/>
        <v>9074</v>
      </c>
      <c r="M492" s="52">
        <v>447</v>
      </c>
      <c r="N492" s="52">
        <v>440</v>
      </c>
      <c r="O492" s="52">
        <v>475</v>
      </c>
      <c r="P492" s="52">
        <v>490</v>
      </c>
      <c r="Q492" s="52">
        <v>522</v>
      </c>
      <c r="R492" s="52">
        <v>546</v>
      </c>
      <c r="S492" s="52">
        <v>547</v>
      </c>
      <c r="T492" s="52">
        <v>538</v>
      </c>
      <c r="U492" s="52">
        <v>657</v>
      </c>
      <c r="V492" s="52">
        <v>561</v>
      </c>
      <c r="W492" s="52">
        <v>587</v>
      </c>
      <c r="X492" s="52">
        <v>545</v>
      </c>
      <c r="Y492" s="52">
        <v>576</v>
      </c>
      <c r="Z492" s="52">
        <v>549</v>
      </c>
      <c r="AA492" s="52">
        <v>519</v>
      </c>
      <c r="AB492" s="52">
        <v>451</v>
      </c>
      <c r="AC492" s="52">
        <v>516</v>
      </c>
      <c r="AD492" s="52">
        <v>496</v>
      </c>
      <c r="AE492" s="52">
        <v>435</v>
      </c>
      <c r="AF492" s="52">
        <v>398</v>
      </c>
      <c r="AG492" s="52">
        <v>388</v>
      </c>
      <c r="AH492" s="52">
        <v>354</v>
      </c>
      <c r="AI492" s="52">
        <v>427</v>
      </c>
      <c r="AJ492" s="52">
        <v>383</v>
      </c>
      <c r="AK492" s="52">
        <v>465</v>
      </c>
      <c r="AL492" s="52">
        <v>450</v>
      </c>
      <c r="AM492" s="52">
        <v>421</v>
      </c>
      <c r="AN492" s="52">
        <v>407</v>
      </c>
      <c r="AO492" s="52">
        <v>441</v>
      </c>
      <c r="AP492" s="52">
        <v>442</v>
      </c>
      <c r="AQ492" s="52">
        <v>402</v>
      </c>
      <c r="AR492" s="52">
        <v>386</v>
      </c>
      <c r="AS492" s="52">
        <v>467</v>
      </c>
      <c r="AT492" s="52">
        <v>428</v>
      </c>
      <c r="AU492" s="52">
        <v>469</v>
      </c>
      <c r="AV492" s="52">
        <v>505</v>
      </c>
      <c r="AW492" s="52">
        <v>462</v>
      </c>
      <c r="AX492" s="52">
        <v>514</v>
      </c>
      <c r="AY492" s="52">
        <v>465</v>
      </c>
      <c r="AZ492" s="52">
        <v>531</v>
      </c>
      <c r="BA492" s="52">
        <v>525</v>
      </c>
      <c r="BB492" s="52">
        <v>451</v>
      </c>
      <c r="BC492" s="52">
        <v>458</v>
      </c>
      <c r="BD492" s="52">
        <v>484</v>
      </c>
      <c r="BE492" s="52">
        <v>432</v>
      </c>
      <c r="BF492" s="52">
        <v>530</v>
      </c>
      <c r="BG492" s="52">
        <v>546</v>
      </c>
      <c r="BH492" s="52">
        <v>514</v>
      </c>
      <c r="BI492" s="52">
        <v>554</v>
      </c>
      <c r="BJ492" s="52">
        <v>583</v>
      </c>
      <c r="BK492" s="52">
        <v>551</v>
      </c>
      <c r="BL492" s="52">
        <v>618</v>
      </c>
      <c r="BM492" s="52">
        <v>578</v>
      </c>
      <c r="BN492" s="52">
        <v>609</v>
      </c>
      <c r="BO492" s="52">
        <v>596</v>
      </c>
      <c r="BP492" s="52">
        <v>580</v>
      </c>
      <c r="BQ492" s="52">
        <v>552</v>
      </c>
      <c r="BR492" s="52">
        <v>530</v>
      </c>
      <c r="BS492" s="52">
        <v>478</v>
      </c>
      <c r="BT492" s="52">
        <v>491</v>
      </c>
      <c r="BU492" s="52">
        <v>488</v>
      </c>
      <c r="BV492" s="52">
        <v>459</v>
      </c>
      <c r="BW492" s="52">
        <v>454</v>
      </c>
      <c r="BX492" s="52">
        <v>449</v>
      </c>
      <c r="BY492" s="52">
        <v>418</v>
      </c>
      <c r="BZ492" s="52">
        <v>451</v>
      </c>
      <c r="CA492" s="52">
        <v>448</v>
      </c>
      <c r="CB492" s="52">
        <v>436</v>
      </c>
      <c r="CC492" s="52">
        <v>397</v>
      </c>
      <c r="CD492" s="52">
        <v>412</v>
      </c>
      <c r="CE492" s="52">
        <v>417</v>
      </c>
      <c r="CF492" s="52">
        <v>411</v>
      </c>
      <c r="CG492" s="52">
        <v>392</v>
      </c>
      <c r="CH492" s="52">
        <v>460</v>
      </c>
      <c r="CI492" s="52">
        <v>402</v>
      </c>
      <c r="CJ492" s="52">
        <v>347</v>
      </c>
      <c r="CK492" s="52">
        <v>331</v>
      </c>
      <c r="CL492" s="52">
        <v>282</v>
      </c>
      <c r="CM492" s="52">
        <v>282</v>
      </c>
      <c r="CN492" s="52">
        <v>215</v>
      </c>
      <c r="CO492" s="52">
        <v>218</v>
      </c>
      <c r="CP492" s="52">
        <v>228</v>
      </c>
      <c r="CQ492" s="52">
        <v>169</v>
      </c>
      <c r="CR492" s="52">
        <v>135</v>
      </c>
      <c r="CS492" s="52">
        <v>138</v>
      </c>
      <c r="CT492" s="52">
        <v>139</v>
      </c>
      <c r="CU492" s="52">
        <v>100</v>
      </c>
      <c r="CV492" s="52">
        <v>92</v>
      </c>
      <c r="CW492" s="52">
        <v>87</v>
      </c>
      <c r="CX492" s="52">
        <v>66</v>
      </c>
      <c r="CY492" s="52">
        <v>237</v>
      </c>
      <c r="CZ492" s="52">
        <v>428</v>
      </c>
      <c r="DA492" s="52">
        <v>463</v>
      </c>
      <c r="DB492" s="52">
        <v>483</v>
      </c>
      <c r="DC492" s="52">
        <v>447</v>
      </c>
      <c r="DD492" s="52">
        <v>531</v>
      </c>
      <c r="DE492" s="52">
        <v>488</v>
      </c>
      <c r="DF492" s="52">
        <v>548</v>
      </c>
      <c r="DG492" s="52">
        <v>547</v>
      </c>
      <c r="DH492" s="52">
        <v>576</v>
      </c>
      <c r="DI492" s="52">
        <v>545</v>
      </c>
      <c r="DJ492" s="52">
        <v>500</v>
      </c>
      <c r="DK492" s="52">
        <v>554</v>
      </c>
      <c r="DL492" s="52">
        <v>544</v>
      </c>
      <c r="DM492" s="52">
        <v>520</v>
      </c>
      <c r="DN492" s="52">
        <v>469</v>
      </c>
      <c r="DO492" s="52">
        <v>484</v>
      </c>
      <c r="DP492" s="52">
        <v>496</v>
      </c>
      <c r="DQ492" s="52">
        <v>451</v>
      </c>
      <c r="DR492" s="52">
        <v>415</v>
      </c>
      <c r="DS492" s="52">
        <v>307</v>
      </c>
      <c r="DT492" s="52">
        <v>279</v>
      </c>
      <c r="DU492" s="52">
        <v>313</v>
      </c>
      <c r="DV492" s="52">
        <v>359</v>
      </c>
      <c r="DW492" s="52">
        <v>378</v>
      </c>
      <c r="DX492" s="52">
        <v>432</v>
      </c>
      <c r="DY492" s="52">
        <v>389</v>
      </c>
      <c r="DZ492" s="52">
        <v>405</v>
      </c>
      <c r="EA492" s="52">
        <v>391</v>
      </c>
      <c r="EB492" s="52">
        <v>439</v>
      </c>
      <c r="EC492" s="52">
        <v>427</v>
      </c>
      <c r="ED492" s="52">
        <v>426</v>
      </c>
      <c r="EE492" s="52">
        <v>505</v>
      </c>
      <c r="EF492" s="52">
        <v>519</v>
      </c>
      <c r="EG492" s="52">
        <v>538</v>
      </c>
      <c r="EH492" s="52">
        <v>550</v>
      </c>
      <c r="EI492" s="52">
        <v>525</v>
      </c>
      <c r="EJ492" s="52">
        <v>557</v>
      </c>
      <c r="EK492" s="52">
        <v>562</v>
      </c>
      <c r="EL492" s="52">
        <v>525</v>
      </c>
      <c r="EM492" s="52">
        <v>543</v>
      </c>
      <c r="EN492" s="52">
        <v>579</v>
      </c>
      <c r="EO492" s="52">
        <v>493</v>
      </c>
      <c r="EP492" s="52">
        <v>475</v>
      </c>
      <c r="EQ492" s="52">
        <v>453</v>
      </c>
      <c r="ER492" s="52">
        <v>495</v>
      </c>
      <c r="ES492" s="52">
        <v>514</v>
      </c>
      <c r="ET492" s="52">
        <v>571</v>
      </c>
      <c r="EU492" s="52">
        <v>575</v>
      </c>
      <c r="EV492" s="52">
        <v>584</v>
      </c>
      <c r="EW492" s="52">
        <v>592</v>
      </c>
      <c r="EX492" s="52">
        <v>611</v>
      </c>
      <c r="EY492" s="52">
        <v>587</v>
      </c>
      <c r="EZ492" s="52">
        <v>601</v>
      </c>
      <c r="FA492" s="52">
        <v>599</v>
      </c>
      <c r="FB492" s="52">
        <v>528</v>
      </c>
      <c r="FC492" s="52">
        <v>579</v>
      </c>
      <c r="FD492" s="52">
        <v>559</v>
      </c>
      <c r="FE492" s="52">
        <v>579</v>
      </c>
      <c r="FF492" s="52">
        <v>558</v>
      </c>
      <c r="FG492" s="52">
        <v>527</v>
      </c>
      <c r="FH492" s="52">
        <v>543</v>
      </c>
      <c r="FI492" s="52">
        <v>524</v>
      </c>
      <c r="FJ492" s="52">
        <v>474</v>
      </c>
      <c r="FK492" s="52">
        <v>436</v>
      </c>
      <c r="FL492" s="52">
        <v>468</v>
      </c>
      <c r="FM492" s="52">
        <v>455</v>
      </c>
      <c r="FN492" s="52">
        <v>440</v>
      </c>
      <c r="FO492" s="52">
        <v>438</v>
      </c>
      <c r="FP492" s="52">
        <v>434</v>
      </c>
      <c r="FQ492" s="52">
        <v>457</v>
      </c>
      <c r="FR492" s="52">
        <v>460</v>
      </c>
      <c r="FS492" s="52">
        <v>490</v>
      </c>
      <c r="FT492" s="52">
        <v>527</v>
      </c>
      <c r="FU492" s="52">
        <v>558</v>
      </c>
      <c r="FV492" s="52">
        <v>408</v>
      </c>
      <c r="FW492" s="52">
        <v>343</v>
      </c>
      <c r="FX492" s="52">
        <v>374</v>
      </c>
      <c r="FY492" s="52">
        <v>324</v>
      </c>
      <c r="FZ492" s="52">
        <v>292</v>
      </c>
      <c r="GA492" s="52">
        <v>259</v>
      </c>
      <c r="GB492" s="52">
        <v>242</v>
      </c>
      <c r="GC492" s="52">
        <v>202</v>
      </c>
      <c r="GD492" s="52">
        <v>210</v>
      </c>
      <c r="GE492" s="52">
        <v>203</v>
      </c>
      <c r="GF492" s="52">
        <v>186</v>
      </c>
      <c r="GG492" s="52">
        <v>161</v>
      </c>
      <c r="GH492" s="52">
        <v>154</v>
      </c>
      <c r="GI492" s="52">
        <v>129</v>
      </c>
      <c r="GJ492" s="52">
        <v>133</v>
      </c>
      <c r="GK492" s="52">
        <v>102</v>
      </c>
      <c r="GL492" s="53">
        <v>416</v>
      </c>
    </row>
    <row r="493" spans="1:194" s="1" customFormat="1" hidden="1" x14ac:dyDescent="0.25">
      <c r="A493" s="31" t="s">
        <v>247</v>
      </c>
      <c r="B493" s="1" t="s">
        <v>724</v>
      </c>
      <c r="C493" s="30" t="str">
        <f t="shared" si="134"/>
        <v>LA England - Welwyn Hatfield</v>
      </c>
      <c r="D493" s="51">
        <f t="shared" si="125"/>
        <v>47958</v>
      </c>
      <c r="E493" s="51">
        <f t="shared" si="126"/>
        <v>49959</v>
      </c>
      <c r="F493" s="52">
        <f t="shared" si="127"/>
        <v>123893</v>
      </c>
      <c r="G493" s="52">
        <f t="shared" si="128"/>
        <v>61238</v>
      </c>
      <c r="H493" s="53">
        <f t="shared" si="129"/>
        <v>62655</v>
      </c>
      <c r="I493" s="53">
        <f t="shared" si="130"/>
        <v>47958</v>
      </c>
      <c r="J493" s="53">
        <f t="shared" si="131"/>
        <v>49959</v>
      </c>
      <c r="K493" s="50">
        <f t="shared" si="132"/>
        <v>13280</v>
      </c>
      <c r="L493" s="51">
        <f t="shared" si="133"/>
        <v>12696</v>
      </c>
      <c r="M493" s="52">
        <v>669</v>
      </c>
      <c r="N493" s="52">
        <v>671</v>
      </c>
      <c r="O493" s="52">
        <v>716</v>
      </c>
      <c r="P493" s="52">
        <v>781</v>
      </c>
      <c r="Q493" s="52">
        <v>746</v>
      </c>
      <c r="R493" s="52">
        <v>790</v>
      </c>
      <c r="S493" s="52">
        <v>801</v>
      </c>
      <c r="T493" s="52">
        <v>809</v>
      </c>
      <c r="U493" s="52">
        <v>868</v>
      </c>
      <c r="V493" s="52">
        <v>775</v>
      </c>
      <c r="W493" s="52">
        <v>787</v>
      </c>
      <c r="X493" s="52">
        <v>748</v>
      </c>
      <c r="Y493" s="52">
        <v>768</v>
      </c>
      <c r="Z493" s="52">
        <v>696</v>
      </c>
      <c r="AA493" s="52">
        <v>721</v>
      </c>
      <c r="AB493" s="52">
        <v>705</v>
      </c>
      <c r="AC493" s="52">
        <v>650</v>
      </c>
      <c r="AD493" s="52">
        <v>579</v>
      </c>
      <c r="AE493" s="52">
        <v>727</v>
      </c>
      <c r="AF493" s="52">
        <v>1010</v>
      </c>
      <c r="AG493" s="52">
        <v>1247</v>
      </c>
      <c r="AH493" s="52">
        <v>1222</v>
      </c>
      <c r="AI493" s="52">
        <v>1296</v>
      </c>
      <c r="AJ493" s="52">
        <v>1225</v>
      </c>
      <c r="AK493" s="52">
        <v>1012</v>
      </c>
      <c r="AL493" s="52">
        <v>1004</v>
      </c>
      <c r="AM493" s="52">
        <v>1092</v>
      </c>
      <c r="AN493" s="52">
        <v>1184</v>
      </c>
      <c r="AO493" s="52">
        <v>1092</v>
      </c>
      <c r="AP493" s="52">
        <v>1018</v>
      </c>
      <c r="AQ493" s="52">
        <v>931</v>
      </c>
      <c r="AR493" s="52">
        <v>875</v>
      </c>
      <c r="AS493" s="52">
        <v>898</v>
      </c>
      <c r="AT493" s="52">
        <v>770</v>
      </c>
      <c r="AU493" s="52">
        <v>897</v>
      </c>
      <c r="AV493" s="52">
        <v>864</v>
      </c>
      <c r="AW493" s="52">
        <v>835</v>
      </c>
      <c r="AX493" s="52">
        <v>796</v>
      </c>
      <c r="AY493" s="52">
        <v>831</v>
      </c>
      <c r="AZ493" s="52">
        <v>791</v>
      </c>
      <c r="BA493" s="52">
        <v>867</v>
      </c>
      <c r="BB493" s="52">
        <v>815</v>
      </c>
      <c r="BC493" s="52">
        <v>700</v>
      </c>
      <c r="BD493" s="52">
        <v>760</v>
      </c>
      <c r="BE493" s="52">
        <v>743</v>
      </c>
      <c r="BF493" s="52">
        <v>615</v>
      </c>
      <c r="BG493" s="52">
        <v>656</v>
      </c>
      <c r="BH493" s="52">
        <v>679</v>
      </c>
      <c r="BI493" s="52">
        <v>685</v>
      </c>
      <c r="BJ493" s="52">
        <v>837</v>
      </c>
      <c r="BK493" s="52">
        <v>758</v>
      </c>
      <c r="BL493" s="52">
        <v>734</v>
      </c>
      <c r="BM493" s="52">
        <v>705</v>
      </c>
      <c r="BN493" s="52">
        <v>764</v>
      </c>
      <c r="BO493" s="52">
        <v>747</v>
      </c>
      <c r="BP493" s="52">
        <v>748</v>
      </c>
      <c r="BQ493" s="52">
        <v>725</v>
      </c>
      <c r="BR493" s="52">
        <v>768</v>
      </c>
      <c r="BS493" s="52">
        <v>669</v>
      </c>
      <c r="BT493" s="52">
        <v>683</v>
      </c>
      <c r="BU493" s="52">
        <v>696</v>
      </c>
      <c r="BV493" s="52">
        <v>630</v>
      </c>
      <c r="BW493" s="52">
        <v>661</v>
      </c>
      <c r="BX493" s="52">
        <v>568</v>
      </c>
      <c r="BY493" s="52">
        <v>552</v>
      </c>
      <c r="BZ493" s="52">
        <v>476</v>
      </c>
      <c r="CA493" s="52">
        <v>505</v>
      </c>
      <c r="CB493" s="52">
        <v>456</v>
      </c>
      <c r="CC493" s="52">
        <v>465</v>
      </c>
      <c r="CD493" s="52">
        <v>470</v>
      </c>
      <c r="CE493" s="52">
        <v>437</v>
      </c>
      <c r="CF493" s="52">
        <v>418</v>
      </c>
      <c r="CG493" s="52">
        <v>475</v>
      </c>
      <c r="CH493" s="52">
        <v>519</v>
      </c>
      <c r="CI493" s="52">
        <v>368</v>
      </c>
      <c r="CJ493" s="52">
        <v>365</v>
      </c>
      <c r="CK493" s="52">
        <v>366</v>
      </c>
      <c r="CL493" s="52">
        <v>321</v>
      </c>
      <c r="CM493" s="52">
        <v>275</v>
      </c>
      <c r="CN493" s="52">
        <v>243</v>
      </c>
      <c r="CO493" s="52">
        <v>250</v>
      </c>
      <c r="CP493" s="52">
        <v>256</v>
      </c>
      <c r="CQ493" s="52">
        <v>233</v>
      </c>
      <c r="CR493" s="52">
        <v>232</v>
      </c>
      <c r="CS493" s="52">
        <v>198</v>
      </c>
      <c r="CT493" s="52">
        <v>211</v>
      </c>
      <c r="CU493" s="52">
        <v>162</v>
      </c>
      <c r="CV493" s="52">
        <v>175</v>
      </c>
      <c r="CW493" s="52">
        <v>156</v>
      </c>
      <c r="CX493" s="52">
        <v>134</v>
      </c>
      <c r="CY493" s="52">
        <v>410</v>
      </c>
      <c r="CZ493" s="52">
        <v>590</v>
      </c>
      <c r="DA493" s="52">
        <v>666</v>
      </c>
      <c r="DB493" s="52">
        <v>669</v>
      </c>
      <c r="DC493" s="52">
        <v>696</v>
      </c>
      <c r="DD493" s="52">
        <v>719</v>
      </c>
      <c r="DE493" s="52">
        <v>748</v>
      </c>
      <c r="DF493" s="52">
        <v>805</v>
      </c>
      <c r="DG493" s="52">
        <v>735</v>
      </c>
      <c r="DH493" s="52">
        <v>810</v>
      </c>
      <c r="DI493" s="52">
        <v>732</v>
      </c>
      <c r="DJ493" s="52">
        <v>775</v>
      </c>
      <c r="DK493" s="52">
        <v>718</v>
      </c>
      <c r="DL493" s="52">
        <v>696</v>
      </c>
      <c r="DM493" s="52">
        <v>683</v>
      </c>
      <c r="DN493" s="52">
        <v>694</v>
      </c>
      <c r="DO493" s="52">
        <v>648</v>
      </c>
      <c r="DP493" s="52">
        <v>644</v>
      </c>
      <c r="DQ493" s="52">
        <v>668</v>
      </c>
      <c r="DR493" s="52">
        <v>705</v>
      </c>
      <c r="DS493" s="52">
        <v>1132</v>
      </c>
      <c r="DT493" s="52">
        <v>1333</v>
      </c>
      <c r="DU493" s="52">
        <v>1404</v>
      </c>
      <c r="DV493" s="52">
        <v>1236</v>
      </c>
      <c r="DW493" s="52">
        <v>1098</v>
      </c>
      <c r="DX493" s="52">
        <v>1047</v>
      </c>
      <c r="DY493" s="52">
        <v>1072</v>
      </c>
      <c r="DZ493" s="52">
        <v>1045</v>
      </c>
      <c r="EA493" s="52">
        <v>1039</v>
      </c>
      <c r="EB493" s="52">
        <v>889</v>
      </c>
      <c r="EC493" s="52">
        <v>788</v>
      </c>
      <c r="ED493" s="52">
        <v>781</v>
      </c>
      <c r="EE493" s="52">
        <v>901</v>
      </c>
      <c r="EF493" s="52">
        <v>869</v>
      </c>
      <c r="EG493" s="52">
        <v>928</v>
      </c>
      <c r="EH493" s="52">
        <v>880</v>
      </c>
      <c r="EI493" s="52">
        <v>839</v>
      </c>
      <c r="EJ493" s="52">
        <v>872</v>
      </c>
      <c r="EK493" s="52">
        <v>818</v>
      </c>
      <c r="EL493" s="52">
        <v>811</v>
      </c>
      <c r="EM493" s="52">
        <v>922</v>
      </c>
      <c r="EN493" s="52">
        <v>889</v>
      </c>
      <c r="EO493" s="52">
        <v>785</v>
      </c>
      <c r="EP493" s="52">
        <v>691</v>
      </c>
      <c r="EQ493" s="52">
        <v>741</v>
      </c>
      <c r="ER493" s="52">
        <v>715</v>
      </c>
      <c r="ES493" s="52">
        <v>714</v>
      </c>
      <c r="ET493" s="52">
        <v>692</v>
      </c>
      <c r="EU493" s="52">
        <v>730</v>
      </c>
      <c r="EV493" s="52">
        <v>790</v>
      </c>
      <c r="EW493" s="52">
        <v>790</v>
      </c>
      <c r="EX493" s="52">
        <v>695</v>
      </c>
      <c r="EY493" s="52">
        <v>712</v>
      </c>
      <c r="EZ493" s="52">
        <v>683</v>
      </c>
      <c r="FA493" s="52">
        <v>721</v>
      </c>
      <c r="FB493" s="52">
        <v>816</v>
      </c>
      <c r="FC493" s="52">
        <v>854</v>
      </c>
      <c r="FD493" s="52">
        <v>762</v>
      </c>
      <c r="FE493" s="52">
        <v>805</v>
      </c>
      <c r="FF493" s="52">
        <v>705</v>
      </c>
      <c r="FG493" s="52">
        <v>680</v>
      </c>
      <c r="FH493" s="52">
        <v>654</v>
      </c>
      <c r="FI493" s="52">
        <v>658</v>
      </c>
      <c r="FJ493" s="52">
        <v>573</v>
      </c>
      <c r="FK493" s="52">
        <v>567</v>
      </c>
      <c r="FL493" s="52">
        <v>565</v>
      </c>
      <c r="FM493" s="52">
        <v>527</v>
      </c>
      <c r="FN493" s="52">
        <v>515</v>
      </c>
      <c r="FO493" s="52">
        <v>471</v>
      </c>
      <c r="FP493" s="52">
        <v>498</v>
      </c>
      <c r="FQ493" s="52">
        <v>457</v>
      </c>
      <c r="FR493" s="52">
        <v>477</v>
      </c>
      <c r="FS493" s="52">
        <v>480</v>
      </c>
      <c r="FT493" s="52">
        <v>485</v>
      </c>
      <c r="FU493" s="52">
        <v>577</v>
      </c>
      <c r="FV493" s="52">
        <v>447</v>
      </c>
      <c r="FW493" s="52">
        <v>393</v>
      </c>
      <c r="FX493" s="52">
        <v>443</v>
      </c>
      <c r="FY493" s="52">
        <v>409</v>
      </c>
      <c r="FZ493" s="52">
        <v>347</v>
      </c>
      <c r="GA493" s="52">
        <v>330</v>
      </c>
      <c r="GB493" s="52">
        <v>367</v>
      </c>
      <c r="GC493" s="52">
        <v>321</v>
      </c>
      <c r="GD493" s="52">
        <v>298</v>
      </c>
      <c r="GE493" s="52">
        <v>349</v>
      </c>
      <c r="GF493" s="52">
        <v>300</v>
      </c>
      <c r="GG493" s="52">
        <v>289</v>
      </c>
      <c r="GH493" s="52">
        <v>262</v>
      </c>
      <c r="GI493" s="52">
        <v>218</v>
      </c>
      <c r="GJ493" s="52">
        <v>187</v>
      </c>
      <c r="GK493" s="52">
        <v>214</v>
      </c>
      <c r="GL493" s="53">
        <v>902</v>
      </c>
    </row>
    <row r="494" spans="1:194" s="1" customFormat="1" hidden="1" x14ac:dyDescent="0.25">
      <c r="A494" s="31" t="s">
        <v>247</v>
      </c>
      <c r="B494" s="1" t="s">
        <v>725</v>
      </c>
      <c r="C494" s="30" t="str">
        <f t="shared" si="134"/>
        <v>LA England - West Berkshire</v>
      </c>
      <c r="D494" s="51">
        <f t="shared" si="125"/>
        <v>60272</v>
      </c>
      <c r="E494" s="51">
        <f t="shared" si="126"/>
        <v>62645</v>
      </c>
      <c r="F494" s="52">
        <f t="shared" si="127"/>
        <v>158465</v>
      </c>
      <c r="G494" s="52">
        <f t="shared" si="128"/>
        <v>78390</v>
      </c>
      <c r="H494" s="53">
        <f t="shared" si="129"/>
        <v>80075</v>
      </c>
      <c r="I494" s="53">
        <f t="shared" si="130"/>
        <v>60272</v>
      </c>
      <c r="J494" s="53">
        <f t="shared" si="131"/>
        <v>62645</v>
      </c>
      <c r="K494" s="50">
        <f t="shared" si="132"/>
        <v>18118</v>
      </c>
      <c r="L494" s="51">
        <f t="shared" si="133"/>
        <v>17430</v>
      </c>
      <c r="M494" s="52">
        <v>815</v>
      </c>
      <c r="N494" s="52">
        <v>812</v>
      </c>
      <c r="O494" s="52">
        <v>882</v>
      </c>
      <c r="P494" s="52">
        <v>919</v>
      </c>
      <c r="Q494" s="52">
        <v>982</v>
      </c>
      <c r="R494" s="52">
        <v>948</v>
      </c>
      <c r="S494" s="52">
        <v>935</v>
      </c>
      <c r="T494" s="52">
        <v>1037</v>
      </c>
      <c r="U494" s="52">
        <v>1103</v>
      </c>
      <c r="V494" s="52">
        <v>1059</v>
      </c>
      <c r="W494" s="52">
        <v>1141</v>
      </c>
      <c r="X494" s="52">
        <v>1072</v>
      </c>
      <c r="Y494" s="52">
        <v>1155</v>
      </c>
      <c r="Z494" s="52">
        <v>1022</v>
      </c>
      <c r="AA494" s="52">
        <v>1098</v>
      </c>
      <c r="AB494" s="52">
        <v>1041</v>
      </c>
      <c r="AC494" s="52">
        <v>1000</v>
      </c>
      <c r="AD494" s="52">
        <v>1097</v>
      </c>
      <c r="AE494" s="52">
        <v>943</v>
      </c>
      <c r="AF494" s="52">
        <v>802</v>
      </c>
      <c r="AG494" s="52">
        <v>733</v>
      </c>
      <c r="AH494" s="52">
        <v>669</v>
      </c>
      <c r="AI494" s="52">
        <v>685</v>
      </c>
      <c r="AJ494" s="52">
        <v>789</v>
      </c>
      <c r="AK494" s="52">
        <v>793</v>
      </c>
      <c r="AL494" s="52">
        <v>841</v>
      </c>
      <c r="AM494" s="52">
        <v>727</v>
      </c>
      <c r="AN494" s="52">
        <v>859</v>
      </c>
      <c r="AO494" s="52">
        <v>854</v>
      </c>
      <c r="AP494" s="52">
        <v>766</v>
      </c>
      <c r="AQ494" s="52">
        <v>778</v>
      </c>
      <c r="AR494" s="52">
        <v>808</v>
      </c>
      <c r="AS494" s="52">
        <v>865</v>
      </c>
      <c r="AT494" s="52">
        <v>842</v>
      </c>
      <c r="AU494" s="52">
        <v>841</v>
      </c>
      <c r="AV494" s="52">
        <v>833</v>
      </c>
      <c r="AW494" s="52">
        <v>894</v>
      </c>
      <c r="AX494" s="52">
        <v>919</v>
      </c>
      <c r="AY494" s="52">
        <v>910</v>
      </c>
      <c r="AZ494" s="52">
        <v>985</v>
      </c>
      <c r="BA494" s="52">
        <v>977</v>
      </c>
      <c r="BB494" s="52">
        <v>917</v>
      </c>
      <c r="BC494" s="52">
        <v>953</v>
      </c>
      <c r="BD494" s="52">
        <v>1033</v>
      </c>
      <c r="BE494" s="52">
        <v>1008</v>
      </c>
      <c r="BF494" s="52">
        <v>1090</v>
      </c>
      <c r="BG494" s="52">
        <v>1042</v>
      </c>
      <c r="BH494" s="52">
        <v>1079</v>
      </c>
      <c r="BI494" s="52">
        <v>1206</v>
      </c>
      <c r="BJ494" s="52">
        <v>1253</v>
      </c>
      <c r="BK494" s="52">
        <v>1187</v>
      </c>
      <c r="BL494" s="52">
        <v>1308</v>
      </c>
      <c r="BM494" s="52">
        <v>1236</v>
      </c>
      <c r="BN494" s="52">
        <v>1258</v>
      </c>
      <c r="BO494" s="52">
        <v>1297</v>
      </c>
      <c r="BP494" s="52">
        <v>1222</v>
      </c>
      <c r="BQ494" s="52">
        <v>1245</v>
      </c>
      <c r="BR494" s="52">
        <v>1174</v>
      </c>
      <c r="BS494" s="52">
        <v>1133</v>
      </c>
      <c r="BT494" s="52">
        <v>1095</v>
      </c>
      <c r="BU494" s="52">
        <v>1056</v>
      </c>
      <c r="BV494" s="52">
        <v>1073</v>
      </c>
      <c r="BW494" s="52">
        <v>986</v>
      </c>
      <c r="BX494" s="52">
        <v>947</v>
      </c>
      <c r="BY494" s="52">
        <v>945</v>
      </c>
      <c r="BZ494" s="52">
        <v>809</v>
      </c>
      <c r="CA494" s="52">
        <v>855</v>
      </c>
      <c r="CB494" s="52">
        <v>821</v>
      </c>
      <c r="CC494" s="52">
        <v>807</v>
      </c>
      <c r="CD494" s="52">
        <v>826</v>
      </c>
      <c r="CE494" s="52">
        <v>745</v>
      </c>
      <c r="CF494" s="52">
        <v>799</v>
      </c>
      <c r="CG494" s="52">
        <v>885</v>
      </c>
      <c r="CH494" s="52">
        <v>940</v>
      </c>
      <c r="CI494" s="52">
        <v>724</v>
      </c>
      <c r="CJ494" s="52">
        <v>686</v>
      </c>
      <c r="CK494" s="52">
        <v>638</v>
      </c>
      <c r="CL494" s="52">
        <v>584</v>
      </c>
      <c r="CM494" s="52">
        <v>476</v>
      </c>
      <c r="CN494" s="52">
        <v>445</v>
      </c>
      <c r="CO494" s="52">
        <v>469</v>
      </c>
      <c r="CP494" s="52">
        <v>383</v>
      </c>
      <c r="CQ494" s="52">
        <v>387</v>
      </c>
      <c r="CR494" s="52">
        <v>364</v>
      </c>
      <c r="CS494" s="52">
        <v>298</v>
      </c>
      <c r="CT494" s="52">
        <v>239</v>
      </c>
      <c r="CU494" s="52">
        <v>214</v>
      </c>
      <c r="CV494" s="52">
        <v>176</v>
      </c>
      <c r="CW494" s="52">
        <v>184</v>
      </c>
      <c r="CX494" s="52">
        <v>153</v>
      </c>
      <c r="CY494" s="52">
        <v>509</v>
      </c>
      <c r="CZ494" s="52">
        <v>738</v>
      </c>
      <c r="DA494" s="52">
        <v>745</v>
      </c>
      <c r="DB494" s="52">
        <v>866</v>
      </c>
      <c r="DC494" s="52">
        <v>891</v>
      </c>
      <c r="DD494" s="52">
        <v>909</v>
      </c>
      <c r="DE494" s="52">
        <v>937</v>
      </c>
      <c r="DF494" s="52">
        <v>992</v>
      </c>
      <c r="DG494" s="52">
        <v>979</v>
      </c>
      <c r="DH494" s="52">
        <v>982</v>
      </c>
      <c r="DI494" s="52">
        <v>1083</v>
      </c>
      <c r="DJ494" s="52">
        <v>1022</v>
      </c>
      <c r="DK494" s="52">
        <v>977</v>
      </c>
      <c r="DL494" s="52">
        <v>1062</v>
      </c>
      <c r="DM494" s="52">
        <v>1124</v>
      </c>
      <c r="DN494" s="52">
        <v>1027</v>
      </c>
      <c r="DO494" s="52">
        <v>987</v>
      </c>
      <c r="DP494" s="52">
        <v>1092</v>
      </c>
      <c r="DQ494" s="52">
        <v>1017</v>
      </c>
      <c r="DR494" s="52">
        <v>885</v>
      </c>
      <c r="DS494" s="52">
        <v>548</v>
      </c>
      <c r="DT494" s="52">
        <v>499</v>
      </c>
      <c r="DU494" s="52">
        <v>621</v>
      </c>
      <c r="DV494" s="52">
        <v>649</v>
      </c>
      <c r="DW494" s="52">
        <v>826</v>
      </c>
      <c r="DX494" s="52">
        <v>804</v>
      </c>
      <c r="DY494" s="52">
        <v>780</v>
      </c>
      <c r="DZ494" s="52">
        <v>701</v>
      </c>
      <c r="EA494" s="52">
        <v>742</v>
      </c>
      <c r="EB494" s="52">
        <v>736</v>
      </c>
      <c r="EC494" s="52">
        <v>827</v>
      </c>
      <c r="ED494" s="52">
        <v>814</v>
      </c>
      <c r="EE494" s="52">
        <v>843</v>
      </c>
      <c r="EF494" s="52">
        <v>895</v>
      </c>
      <c r="EG494" s="52">
        <v>876</v>
      </c>
      <c r="EH494" s="52">
        <v>865</v>
      </c>
      <c r="EI494" s="52">
        <v>972</v>
      </c>
      <c r="EJ494" s="52">
        <v>979</v>
      </c>
      <c r="EK494" s="52">
        <v>895</v>
      </c>
      <c r="EL494" s="52">
        <v>1051</v>
      </c>
      <c r="EM494" s="52">
        <v>1016</v>
      </c>
      <c r="EN494" s="52">
        <v>1054</v>
      </c>
      <c r="EO494" s="52">
        <v>1102</v>
      </c>
      <c r="EP494" s="52">
        <v>1051</v>
      </c>
      <c r="EQ494" s="52">
        <v>1069</v>
      </c>
      <c r="ER494" s="52">
        <v>1086</v>
      </c>
      <c r="ES494" s="52">
        <v>1087</v>
      </c>
      <c r="ET494" s="52">
        <v>1234</v>
      </c>
      <c r="EU494" s="52">
        <v>1153</v>
      </c>
      <c r="EV494" s="52">
        <v>1185</v>
      </c>
      <c r="EW494" s="52">
        <v>1312</v>
      </c>
      <c r="EX494" s="52">
        <v>1140</v>
      </c>
      <c r="EY494" s="52">
        <v>1273</v>
      </c>
      <c r="EZ494" s="52">
        <v>1247</v>
      </c>
      <c r="FA494" s="52">
        <v>1208</v>
      </c>
      <c r="FB494" s="52">
        <v>1203</v>
      </c>
      <c r="FC494" s="52">
        <v>1235</v>
      </c>
      <c r="FD494" s="52">
        <v>1153</v>
      </c>
      <c r="FE494" s="52">
        <v>1234</v>
      </c>
      <c r="FF494" s="52">
        <v>1154</v>
      </c>
      <c r="FG494" s="52">
        <v>1087</v>
      </c>
      <c r="FH494" s="52">
        <v>996</v>
      </c>
      <c r="FI494" s="52">
        <v>1002</v>
      </c>
      <c r="FJ494" s="52">
        <v>1015</v>
      </c>
      <c r="FK494" s="52">
        <v>939</v>
      </c>
      <c r="FL494" s="52">
        <v>912</v>
      </c>
      <c r="FM494" s="52">
        <v>916</v>
      </c>
      <c r="FN494" s="52">
        <v>848</v>
      </c>
      <c r="FO494" s="52">
        <v>819</v>
      </c>
      <c r="FP494" s="52">
        <v>873</v>
      </c>
      <c r="FQ494" s="52">
        <v>893</v>
      </c>
      <c r="FR494" s="52">
        <v>876</v>
      </c>
      <c r="FS494" s="52">
        <v>889</v>
      </c>
      <c r="FT494" s="52">
        <v>939</v>
      </c>
      <c r="FU494" s="52">
        <v>1015</v>
      </c>
      <c r="FV494" s="52">
        <v>766</v>
      </c>
      <c r="FW494" s="52">
        <v>788</v>
      </c>
      <c r="FX494" s="52">
        <v>716</v>
      </c>
      <c r="FY494" s="52">
        <v>688</v>
      </c>
      <c r="FZ494" s="52">
        <v>616</v>
      </c>
      <c r="GA494" s="52">
        <v>505</v>
      </c>
      <c r="GB494" s="52">
        <v>465</v>
      </c>
      <c r="GC494" s="52">
        <v>493</v>
      </c>
      <c r="GD494" s="52">
        <v>457</v>
      </c>
      <c r="GE494" s="52">
        <v>383</v>
      </c>
      <c r="GF494" s="52">
        <v>376</v>
      </c>
      <c r="GG494" s="52">
        <v>360</v>
      </c>
      <c r="GH494" s="52">
        <v>291</v>
      </c>
      <c r="GI494" s="52">
        <v>290</v>
      </c>
      <c r="GJ494" s="52">
        <v>259</v>
      </c>
      <c r="GK494" s="52">
        <v>239</v>
      </c>
      <c r="GL494" s="53">
        <v>930</v>
      </c>
    </row>
    <row r="495" spans="1:194" s="1" customFormat="1" hidden="1" x14ac:dyDescent="0.25">
      <c r="A495" s="31" t="s">
        <v>247</v>
      </c>
      <c r="B495" s="1" t="s">
        <v>726</v>
      </c>
      <c r="C495" s="30" t="str">
        <f t="shared" si="134"/>
        <v>LA England - West Devon</v>
      </c>
      <c r="D495" s="51">
        <f t="shared" si="125"/>
        <v>22292</v>
      </c>
      <c r="E495" s="51">
        <f t="shared" si="126"/>
        <v>23846</v>
      </c>
      <c r="F495" s="52">
        <f t="shared" si="127"/>
        <v>56139</v>
      </c>
      <c r="G495" s="52">
        <f t="shared" si="128"/>
        <v>27410</v>
      </c>
      <c r="H495" s="53">
        <f t="shared" si="129"/>
        <v>28729</v>
      </c>
      <c r="I495" s="53">
        <f t="shared" si="130"/>
        <v>22292</v>
      </c>
      <c r="J495" s="53">
        <f t="shared" si="131"/>
        <v>23846</v>
      </c>
      <c r="K495" s="50">
        <f t="shared" si="132"/>
        <v>5118</v>
      </c>
      <c r="L495" s="51">
        <f t="shared" si="133"/>
        <v>4883</v>
      </c>
      <c r="M495" s="52">
        <v>198</v>
      </c>
      <c r="N495" s="52">
        <v>190</v>
      </c>
      <c r="O495" s="52">
        <v>216</v>
      </c>
      <c r="P495" s="52">
        <v>231</v>
      </c>
      <c r="Q495" s="52">
        <v>294</v>
      </c>
      <c r="R495" s="52">
        <v>273</v>
      </c>
      <c r="S495" s="52">
        <v>267</v>
      </c>
      <c r="T495" s="52">
        <v>327</v>
      </c>
      <c r="U495" s="52">
        <v>291</v>
      </c>
      <c r="V495" s="52">
        <v>280</v>
      </c>
      <c r="W495" s="52">
        <v>309</v>
      </c>
      <c r="X495" s="52">
        <v>287</v>
      </c>
      <c r="Y495" s="52">
        <v>340</v>
      </c>
      <c r="Z495" s="52">
        <v>330</v>
      </c>
      <c r="AA495" s="52">
        <v>312</v>
      </c>
      <c r="AB495" s="52">
        <v>343</v>
      </c>
      <c r="AC495" s="52">
        <v>338</v>
      </c>
      <c r="AD495" s="52">
        <v>292</v>
      </c>
      <c r="AE495" s="52">
        <v>276</v>
      </c>
      <c r="AF495" s="52">
        <v>203</v>
      </c>
      <c r="AG495" s="52">
        <v>163</v>
      </c>
      <c r="AH495" s="52">
        <v>244</v>
      </c>
      <c r="AI495" s="52">
        <v>195</v>
      </c>
      <c r="AJ495" s="52">
        <v>226</v>
      </c>
      <c r="AK495" s="52">
        <v>280</v>
      </c>
      <c r="AL495" s="52">
        <v>209</v>
      </c>
      <c r="AM495" s="52">
        <v>245</v>
      </c>
      <c r="AN495" s="52">
        <v>210</v>
      </c>
      <c r="AO495" s="52">
        <v>229</v>
      </c>
      <c r="AP495" s="52">
        <v>284</v>
      </c>
      <c r="AQ495" s="52">
        <v>254</v>
      </c>
      <c r="AR495" s="52">
        <v>260</v>
      </c>
      <c r="AS495" s="52">
        <v>274</v>
      </c>
      <c r="AT495" s="52">
        <v>219</v>
      </c>
      <c r="AU495" s="52">
        <v>235</v>
      </c>
      <c r="AV495" s="52">
        <v>260</v>
      </c>
      <c r="AW495" s="52">
        <v>257</v>
      </c>
      <c r="AX495" s="52">
        <v>269</v>
      </c>
      <c r="AY495" s="52">
        <v>243</v>
      </c>
      <c r="AZ495" s="52">
        <v>267</v>
      </c>
      <c r="BA495" s="52">
        <v>293</v>
      </c>
      <c r="BB495" s="52">
        <v>309</v>
      </c>
      <c r="BC495" s="52">
        <v>267</v>
      </c>
      <c r="BD495" s="52">
        <v>243</v>
      </c>
      <c r="BE495" s="52">
        <v>249</v>
      </c>
      <c r="BF495" s="52">
        <v>247</v>
      </c>
      <c r="BG495" s="52">
        <v>339</v>
      </c>
      <c r="BH495" s="52">
        <v>300</v>
      </c>
      <c r="BI495" s="52">
        <v>353</v>
      </c>
      <c r="BJ495" s="52">
        <v>363</v>
      </c>
      <c r="BK495" s="52">
        <v>391</v>
      </c>
      <c r="BL495" s="52">
        <v>426</v>
      </c>
      <c r="BM495" s="52">
        <v>374</v>
      </c>
      <c r="BN495" s="52">
        <v>440</v>
      </c>
      <c r="BO495" s="52">
        <v>399</v>
      </c>
      <c r="BP495" s="52">
        <v>476</v>
      </c>
      <c r="BQ495" s="52">
        <v>485</v>
      </c>
      <c r="BR495" s="52">
        <v>462</v>
      </c>
      <c r="BS495" s="52">
        <v>468</v>
      </c>
      <c r="BT495" s="52">
        <v>464</v>
      </c>
      <c r="BU495" s="52">
        <v>463</v>
      </c>
      <c r="BV495" s="52">
        <v>437</v>
      </c>
      <c r="BW495" s="52">
        <v>442</v>
      </c>
      <c r="BX495" s="52">
        <v>446</v>
      </c>
      <c r="BY495" s="52">
        <v>410</v>
      </c>
      <c r="BZ495" s="52">
        <v>407</v>
      </c>
      <c r="CA495" s="52">
        <v>403</v>
      </c>
      <c r="CB495" s="52">
        <v>410</v>
      </c>
      <c r="CC495" s="52">
        <v>408</v>
      </c>
      <c r="CD495" s="52">
        <v>367</v>
      </c>
      <c r="CE495" s="52">
        <v>402</v>
      </c>
      <c r="CF495" s="52">
        <v>416</v>
      </c>
      <c r="CG495" s="52">
        <v>453</v>
      </c>
      <c r="CH495" s="52">
        <v>480</v>
      </c>
      <c r="CI495" s="52">
        <v>400</v>
      </c>
      <c r="CJ495" s="52">
        <v>372</v>
      </c>
      <c r="CK495" s="52">
        <v>383</v>
      </c>
      <c r="CL495" s="52">
        <v>315</v>
      </c>
      <c r="CM495" s="52">
        <v>262</v>
      </c>
      <c r="CN495" s="52">
        <v>221</v>
      </c>
      <c r="CO495" s="52">
        <v>221</v>
      </c>
      <c r="CP495" s="52">
        <v>199</v>
      </c>
      <c r="CQ495" s="52">
        <v>187</v>
      </c>
      <c r="CR495" s="52">
        <v>192</v>
      </c>
      <c r="CS495" s="52">
        <v>141</v>
      </c>
      <c r="CT495" s="52">
        <v>148</v>
      </c>
      <c r="CU495" s="52">
        <v>114</v>
      </c>
      <c r="CV495" s="52">
        <v>144</v>
      </c>
      <c r="CW495" s="52">
        <v>97</v>
      </c>
      <c r="CX495" s="52">
        <v>63</v>
      </c>
      <c r="CY495" s="52">
        <v>239</v>
      </c>
      <c r="CZ495" s="52">
        <v>180</v>
      </c>
      <c r="DA495" s="52">
        <v>212</v>
      </c>
      <c r="DB495" s="52">
        <v>211</v>
      </c>
      <c r="DC495" s="52">
        <v>226</v>
      </c>
      <c r="DD495" s="52">
        <v>236</v>
      </c>
      <c r="DE495" s="52">
        <v>252</v>
      </c>
      <c r="DF495" s="52">
        <v>283</v>
      </c>
      <c r="DG495" s="52">
        <v>277</v>
      </c>
      <c r="DH495" s="52">
        <v>288</v>
      </c>
      <c r="DI495" s="52">
        <v>313</v>
      </c>
      <c r="DJ495" s="52">
        <v>286</v>
      </c>
      <c r="DK495" s="52">
        <v>316</v>
      </c>
      <c r="DL495" s="52">
        <v>345</v>
      </c>
      <c r="DM495" s="52">
        <v>316</v>
      </c>
      <c r="DN495" s="52">
        <v>302</v>
      </c>
      <c r="DO495" s="52">
        <v>271</v>
      </c>
      <c r="DP495" s="52">
        <v>278</v>
      </c>
      <c r="DQ495" s="52">
        <v>291</v>
      </c>
      <c r="DR495" s="52">
        <v>232</v>
      </c>
      <c r="DS495" s="52">
        <v>180</v>
      </c>
      <c r="DT495" s="52">
        <v>136</v>
      </c>
      <c r="DU495" s="52">
        <v>187</v>
      </c>
      <c r="DV495" s="52">
        <v>206</v>
      </c>
      <c r="DW495" s="52">
        <v>221</v>
      </c>
      <c r="DX495" s="52">
        <v>203</v>
      </c>
      <c r="DY495" s="52">
        <v>215</v>
      </c>
      <c r="DZ495" s="52">
        <v>213</v>
      </c>
      <c r="EA495" s="52">
        <v>224</v>
      </c>
      <c r="EB495" s="52">
        <v>191</v>
      </c>
      <c r="EC495" s="52">
        <v>229</v>
      </c>
      <c r="ED495" s="52">
        <v>262</v>
      </c>
      <c r="EE495" s="52">
        <v>240</v>
      </c>
      <c r="EF495" s="52">
        <v>272</v>
      </c>
      <c r="EG495" s="52">
        <v>294</v>
      </c>
      <c r="EH495" s="52">
        <v>260</v>
      </c>
      <c r="EI495" s="52">
        <v>249</v>
      </c>
      <c r="EJ495" s="52">
        <v>280</v>
      </c>
      <c r="EK495" s="52">
        <v>275</v>
      </c>
      <c r="EL495" s="52">
        <v>262</v>
      </c>
      <c r="EM495" s="52">
        <v>335</v>
      </c>
      <c r="EN495" s="52">
        <v>296</v>
      </c>
      <c r="EO495" s="52">
        <v>321</v>
      </c>
      <c r="EP495" s="52">
        <v>268</v>
      </c>
      <c r="EQ495" s="52">
        <v>260</v>
      </c>
      <c r="ER495" s="52">
        <v>308</v>
      </c>
      <c r="ES495" s="52">
        <v>300</v>
      </c>
      <c r="ET495" s="52">
        <v>310</v>
      </c>
      <c r="EU495" s="52">
        <v>376</v>
      </c>
      <c r="EV495" s="52">
        <v>392</v>
      </c>
      <c r="EW495" s="52">
        <v>391</v>
      </c>
      <c r="EX495" s="52">
        <v>389</v>
      </c>
      <c r="EY495" s="52">
        <v>456</v>
      </c>
      <c r="EZ495" s="52">
        <v>470</v>
      </c>
      <c r="FA495" s="52">
        <v>429</v>
      </c>
      <c r="FB495" s="52">
        <v>486</v>
      </c>
      <c r="FC495" s="52">
        <v>494</v>
      </c>
      <c r="FD495" s="52">
        <v>499</v>
      </c>
      <c r="FE495" s="52">
        <v>485</v>
      </c>
      <c r="FF495" s="52">
        <v>508</v>
      </c>
      <c r="FG495" s="52">
        <v>520</v>
      </c>
      <c r="FH495" s="52">
        <v>470</v>
      </c>
      <c r="FI495" s="52">
        <v>461</v>
      </c>
      <c r="FJ495" s="52">
        <v>442</v>
      </c>
      <c r="FK495" s="52">
        <v>435</v>
      </c>
      <c r="FL495" s="52">
        <v>443</v>
      </c>
      <c r="FM495" s="52">
        <v>417</v>
      </c>
      <c r="FN495" s="52">
        <v>433</v>
      </c>
      <c r="FO495" s="52">
        <v>400</v>
      </c>
      <c r="FP495" s="52">
        <v>434</v>
      </c>
      <c r="FQ495" s="52">
        <v>432</v>
      </c>
      <c r="FR495" s="52">
        <v>439</v>
      </c>
      <c r="FS495" s="52">
        <v>459</v>
      </c>
      <c r="FT495" s="52">
        <v>490</v>
      </c>
      <c r="FU495" s="52">
        <v>514</v>
      </c>
      <c r="FV495" s="52">
        <v>422</v>
      </c>
      <c r="FW495" s="52">
        <v>380</v>
      </c>
      <c r="FX495" s="52">
        <v>378</v>
      </c>
      <c r="FY495" s="52">
        <v>321</v>
      </c>
      <c r="FZ495" s="52">
        <v>284</v>
      </c>
      <c r="GA495" s="52">
        <v>254</v>
      </c>
      <c r="GB495" s="52">
        <v>248</v>
      </c>
      <c r="GC495" s="52">
        <v>253</v>
      </c>
      <c r="GD495" s="52">
        <v>235</v>
      </c>
      <c r="GE495" s="52">
        <v>213</v>
      </c>
      <c r="GF495" s="52">
        <v>168</v>
      </c>
      <c r="GG495" s="52">
        <v>187</v>
      </c>
      <c r="GH495" s="52">
        <v>156</v>
      </c>
      <c r="GI495" s="52">
        <v>144</v>
      </c>
      <c r="GJ495" s="52">
        <v>130</v>
      </c>
      <c r="GK495" s="52">
        <v>125</v>
      </c>
      <c r="GL495" s="53">
        <v>555</v>
      </c>
    </row>
    <row r="496" spans="1:194" s="1" customFormat="1" hidden="1" x14ac:dyDescent="0.25">
      <c r="A496" s="31" t="s">
        <v>247</v>
      </c>
      <c r="B496" s="1" t="s">
        <v>727</v>
      </c>
      <c r="C496" s="30" t="str">
        <f t="shared" si="134"/>
        <v>LA England - West Lancashire</v>
      </c>
      <c r="D496" s="51">
        <f t="shared" si="125"/>
        <v>43994</v>
      </c>
      <c r="E496" s="51">
        <f t="shared" si="126"/>
        <v>48248</v>
      </c>
      <c r="F496" s="52">
        <f t="shared" si="127"/>
        <v>114496</v>
      </c>
      <c r="G496" s="52">
        <f t="shared" si="128"/>
        <v>55455</v>
      </c>
      <c r="H496" s="53">
        <f t="shared" si="129"/>
        <v>59041</v>
      </c>
      <c r="I496" s="53">
        <f t="shared" si="130"/>
        <v>43994</v>
      </c>
      <c r="J496" s="53">
        <f t="shared" si="131"/>
        <v>48248</v>
      </c>
      <c r="K496" s="50">
        <f t="shared" si="132"/>
        <v>11461</v>
      </c>
      <c r="L496" s="51">
        <f t="shared" si="133"/>
        <v>10793</v>
      </c>
      <c r="M496" s="52">
        <v>509</v>
      </c>
      <c r="N496" s="52">
        <v>553</v>
      </c>
      <c r="O496" s="52">
        <v>534</v>
      </c>
      <c r="P496" s="52">
        <v>602</v>
      </c>
      <c r="Q496" s="52">
        <v>602</v>
      </c>
      <c r="R496" s="52">
        <v>637</v>
      </c>
      <c r="S496" s="52">
        <v>618</v>
      </c>
      <c r="T496" s="52">
        <v>669</v>
      </c>
      <c r="U496" s="52">
        <v>647</v>
      </c>
      <c r="V496" s="52">
        <v>731</v>
      </c>
      <c r="W496" s="52">
        <v>628</v>
      </c>
      <c r="X496" s="52">
        <v>668</v>
      </c>
      <c r="Y496" s="52">
        <v>747</v>
      </c>
      <c r="Z496" s="52">
        <v>675</v>
      </c>
      <c r="AA496" s="52">
        <v>686</v>
      </c>
      <c r="AB496" s="52">
        <v>661</v>
      </c>
      <c r="AC496" s="52">
        <v>629</v>
      </c>
      <c r="AD496" s="52">
        <v>665</v>
      </c>
      <c r="AE496" s="52">
        <v>667</v>
      </c>
      <c r="AF496" s="52">
        <v>973</v>
      </c>
      <c r="AG496" s="52">
        <v>938</v>
      </c>
      <c r="AH496" s="52">
        <v>891</v>
      </c>
      <c r="AI496" s="52">
        <v>741</v>
      </c>
      <c r="AJ496" s="52">
        <v>749</v>
      </c>
      <c r="AK496" s="52">
        <v>655</v>
      </c>
      <c r="AL496" s="52">
        <v>633</v>
      </c>
      <c r="AM496" s="52">
        <v>623</v>
      </c>
      <c r="AN496" s="52">
        <v>658</v>
      </c>
      <c r="AO496" s="52">
        <v>795</v>
      </c>
      <c r="AP496" s="52">
        <v>765</v>
      </c>
      <c r="AQ496" s="52">
        <v>692</v>
      </c>
      <c r="AR496" s="52">
        <v>600</v>
      </c>
      <c r="AS496" s="52">
        <v>594</v>
      </c>
      <c r="AT496" s="52">
        <v>563</v>
      </c>
      <c r="AU496" s="52">
        <v>611</v>
      </c>
      <c r="AV496" s="52">
        <v>503</v>
      </c>
      <c r="AW496" s="52">
        <v>451</v>
      </c>
      <c r="AX496" s="52">
        <v>521</v>
      </c>
      <c r="AY496" s="52">
        <v>525</v>
      </c>
      <c r="AZ496" s="52">
        <v>519</v>
      </c>
      <c r="BA496" s="52">
        <v>513</v>
      </c>
      <c r="BB496" s="52">
        <v>461</v>
      </c>
      <c r="BC496" s="52">
        <v>534</v>
      </c>
      <c r="BD496" s="52">
        <v>488</v>
      </c>
      <c r="BE496" s="52">
        <v>563</v>
      </c>
      <c r="BF496" s="52">
        <v>586</v>
      </c>
      <c r="BG496" s="52">
        <v>650</v>
      </c>
      <c r="BH496" s="52">
        <v>666</v>
      </c>
      <c r="BI496" s="52">
        <v>718</v>
      </c>
      <c r="BJ496" s="52">
        <v>797</v>
      </c>
      <c r="BK496" s="52">
        <v>763</v>
      </c>
      <c r="BL496" s="52">
        <v>820</v>
      </c>
      <c r="BM496" s="52">
        <v>774</v>
      </c>
      <c r="BN496" s="52">
        <v>783</v>
      </c>
      <c r="BO496" s="52">
        <v>896</v>
      </c>
      <c r="BP496" s="52">
        <v>881</v>
      </c>
      <c r="BQ496" s="52">
        <v>859</v>
      </c>
      <c r="BR496" s="52">
        <v>826</v>
      </c>
      <c r="BS496" s="52">
        <v>814</v>
      </c>
      <c r="BT496" s="52">
        <v>751</v>
      </c>
      <c r="BU496" s="52">
        <v>782</v>
      </c>
      <c r="BV496" s="52">
        <v>727</v>
      </c>
      <c r="BW496" s="52">
        <v>741</v>
      </c>
      <c r="BX496" s="52">
        <v>711</v>
      </c>
      <c r="BY496" s="52">
        <v>657</v>
      </c>
      <c r="BZ496" s="52">
        <v>619</v>
      </c>
      <c r="CA496" s="52">
        <v>599</v>
      </c>
      <c r="CB496" s="52">
        <v>626</v>
      </c>
      <c r="CC496" s="52">
        <v>619</v>
      </c>
      <c r="CD496" s="52">
        <v>631</v>
      </c>
      <c r="CE496" s="52">
        <v>639</v>
      </c>
      <c r="CF496" s="52">
        <v>663</v>
      </c>
      <c r="CG496" s="52">
        <v>711</v>
      </c>
      <c r="CH496" s="52">
        <v>687</v>
      </c>
      <c r="CI496" s="52">
        <v>566</v>
      </c>
      <c r="CJ496" s="52">
        <v>534</v>
      </c>
      <c r="CK496" s="52">
        <v>556</v>
      </c>
      <c r="CL496" s="52">
        <v>508</v>
      </c>
      <c r="CM496" s="52">
        <v>433</v>
      </c>
      <c r="CN496" s="52">
        <v>403</v>
      </c>
      <c r="CO496" s="52">
        <v>354</v>
      </c>
      <c r="CP496" s="52">
        <v>359</v>
      </c>
      <c r="CQ496" s="52">
        <v>301</v>
      </c>
      <c r="CR496" s="52">
        <v>317</v>
      </c>
      <c r="CS496" s="52">
        <v>251</v>
      </c>
      <c r="CT496" s="52">
        <v>216</v>
      </c>
      <c r="CU496" s="52">
        <v>183</v>
      </c>
      <c r="CV496" s="52">
        <v>172</v>
      </c>
      <c r="CW496" s="52">
        <v>132</v>
      </c>
      <c r="CX496" s="52">
        <v>127</v>
      </c>
      <c r="CY496" s="52">
        <v>360</v>
      </c>
      <c r="CZ496" s="52">
        <v>499</v>
      </c>
      <c r="DA496" s="52">
        <v>533</v>
      </c>
      <c r="DB496" s="52">
        <v>526</v>
      </c>
      <c r="DC496" s="52">
        <v>533</v>
      </c>
      <c r="DD496" s="52">
        <v>547</v>
      </c>
      <c r="DE496" s="52">
        <v>609</v>
      </c>
      <c r="DF496" s="52">
        <v>596</v>
      </c>
      <c r="DG496" s="52">
        <v>665</v>
      </c>
      <c r="DH496" s="52">
        <v>666</v>
      </c>
      <c r="DI496" s="52">
        <v>642</v>
      </c>
      <c r="DJ496" s="52">
        <v>656</v>
      </c>
      <c r="DK496" s="52">
        <v>639</v>
      </c>
      <c r="DL496" s="52">
        <v>643</v>
      </c>
      <c r="DM496" s="52">
        <v>613</v>
      </c>
      <c r="DN496" s="52">
        <v>628</v>
      </c>
      <c r="DO496" s="52">
        <v>604</v>
      </c>
      <c r="DP496" s="52">
        <v>655</v>
      </c>
      <c r="DQ496" s="52">
        <v>539</v>
      </c>
      <c r="DR496" s="52">
        <v>681</v>
      </c>
      <c r="DS496" s="52">
        <v>1263</v>
      </c>
      <c r="DT496" s="52">
        <v>1248</v>
      </c>
      <c r="DU496" s="52">
        <v>1168</v>
      </c>
      <c r="DV496" s="52">
        <v>795</v>
      </c>
      <c r="DW496" s="52">
        <v>656</v>
      </c>
      <c r="DX496" s="52">
        <v>589</v>
      </c>
      <c r="DY496" s="52">
        <v>511</v>
      </c>
      <c r="DZ496" s="52">
        <v>614</v>
      </c>
      <c r="EA496" s="52">
        <v>612</v>
      </c>
      <c r="EB496" s="52">
        <v>793</v>
      </c>
      <c r="EC496" s="52">
        <v>632</v>
      </c>
      <c r="ED496" s="52">
        <v>631</v>
      </c>
      <c r="EE496" s="52">
        <v>516</v>
      </c>
      <c r="EF496" s="52">
        <v>611</v>
      </c>
      <c r="EG496" s="52">
        <v>521</v>
      </c>
      <c r="EH496" s="52">
        <v>553</v>
      </c>
      <c r="EI496" s="52">
        <v>610</v>
      </c>
      <c r="EJ496" s="52">
        <v>615</v>
      </c>
      <c r="EK496" s="52">
        <v>600</v>
      </c>
      <c r="EL496" s="52">
        <v>575</v>
      </c>
      <c r="EM496" s="52">
        <v>523</v>
      </c>
      <c r="EN496" s="52">
        <v>661</v>
      </c>
      <c r="EO496" s="52">
        <v>597</v>
      </c>
      <c r="EP496" s="52">
        <v>539</v>
      </c>
      <c r="EQ496" s="52">
        <v>570</v>
      </c>
      <c r="ER496" s="52">
        <v>593</v>
      </c>
      <c r="ES496" s="52">
        <v>638</v>
      </c>
      <c r="ET496" s="52">
        <v>646</v>
      </c>
      <c r="EU496" s="52">
        <v>783</v>
      </c>
      <c r="EV496" s="52">
        <v>834</v>
      </c>
      <c r="EW496" s="52">
        <v>868</v>
      </c>
      <c r="EX496" s="52">
        <v>819</v>
      </c>
      <c r="EY496" s="52">
        <v>848</v>
      </c>
      <c r="EZ496" s="52">
        <v>805</v>
      </c>
      <c r="FA496" s="52">
        <v>808</v>
      </c>
      <c r="FB496" s="52">
        <v>890</v>
      </c>
      <c r="FC496" s="52">
        <v>889</v>
      </c>
      <c r="FD496" s="52">
        <v>832</v>
      </c>
      <c r="FE496" s="52">
        <v>886</v>
      </c>
      <c r="FF496" s="52">
        <v>893</v>
      </c>
      <c r="FG496" s="52">
        <v>822</v>
      </c>
      <c r="FH496" s="52">
        <v>809</v>
      </c>
      <c r="FI496" s="52">
        <v>737</v>
      </c>
      <c r="FJ496" s="52">
        <v>783</v>
      </c>
      <c r="FK496" s="52">
        <v>740</v>
      </c>
      <c r="FL496" s="52">
        <v>711</v>
      </c>
      <c r="FM496" s="52">
        <v>725</v>
      </c>
      <c r="FN496" s="52">
        <v>671</v>
      </c>
      <c r="FO496" s="52">
        <v>696</v>
      </c>
      <c r="FP496" s="52">
        <v>674</v>
      </c>
      <c r="FQ496" s="52">
        <v>681</v>
      </c>
      <c r="FR496" s="52">
        <v>656</v>
      </c>
      <c r="FS496" s="52">
        <v>699</v>
      </c>
      <c r="FT496" s="52">
        <v>799</v>
      </c>
      <c r="FU496" s="52">
        <v>875</v>
      </c>
      <c r="FV496" s="52">
        <v>658</v>
      </c>
      <c r="FW496" s="52">
        <v>601</v>
      </c>
      <c r="FX496" s="52">
        <v>586</v>
      </c>
      <c r="FY496" s="52">
        <v>585</v>
      </c>
      <c r="FZ496" s="52">
        <v>551</v>
      </c>
      <c r="GA496" s="52">
        <v>418</v>
      </c>
      <c r="GB496" s="52">
        <v>422</v>
      </c>
      <c r="GC496" s="52">
        <v>469</v>
      </c>
      <c r="GD496" s="52">
        <v>411</v>
      </c>
      <c r="GE496" s="52">
        <v>389</v>
      </c>
      <c r="GF496" s="52">
        <v>355</v>
      </c>
      <c r="GG496" s="52">
        <v>303</v>
      </c>
      <c r="GH496" s="52">
        <v>297</v>
      </c>
      <c r="GI496" s="52">
        <v>198</v>
      </c>
      <c r="GJ496" s="52">
        <v>220</v>
      </c>
      <c r="GK496" s="52">
        <v>176</v>
      </c>
      <c r="GL496" s="53">
        <v>815</v>
      </c>
    </row>
    <row r="497" spans="1:194" s="1" customFormat="1" hidden="1" x14ac:dyDescent="0.25">
      <c r="A497" s="31" t="s">
        <v>247</v>
      </c>
      <c r="B497" s="1" t="s">
        <v>728</v>
      </c>
      <c r="C497" s="30" t="str">
        <f t="shared" si="134"/>
        <v>LA England - West Lindsey</v>
      </c>
      <c r="D497" s="51">
        <f t="shared" si="125"/>
        <v>37671</v>
      </c>
      <c r="E497" s="51">
        <f t="shared" si="126"/>
        <v>40083</v>
      </c>
      <c r="F497" s="52">
        <f t="shared" si="127"/>
        <v>96186</v>
      </c>
      <c r="G497" s="52">
        <f t="shared" si="128"/>
        <v>47188</v>
      </c>
      <c r="H497" s="53">
        <f t="shared" si="129"/>
        <v>48998</v>
      </c>
      <c r="I497" s="53">
        <f t="shared" si="130"/>
        <v>37671</v>
      </c>
      <c r="J497" s="53">
        <f t="shared" si="131"/>
        <v>40083</v>
      </c>
      <c r="K497" s="50">
        <f t="shared" si="132"/>
        <v>9517</v>
      </c>
      <c r="L497" s="51">
        <f t="shared" si="133"/>
        <v>8915</v>
      </c>
      <c r="M497" s="52">
        <v>423</v>
      </c>
      <c r="N497" s="52">
        <v>425</v>
      </c>
      <c r="O497" s="52">
        <v>494</v>
      </c>
      <c r="P497" s="52">
        <v>490</v>
      </c>
      <c r="Q497" s="52">
        <v>523</v>
      </c>
      <c r="R497" s="52">
        <v>540</v>
      </c>
      <c r="S497" s="52">
        <v>576</v>
      </c>
      <c r="T497" s="52">
        <v>553</v>
      </c>
      <c r="U497" s="52">
        <v>591</v>
      </c>
      <c r="V497" s="52">
        <v>560</v>
      </c>
      <c r="W497" s="52">
        <v>536</v>
      </c>
      <c r="X497" s="52">
        <v>539</v>
      </c>
      <c r="Y497" s="52">
        <v>591</v>
      </c>
      <c r="Z497" s="52">
        <v>550</v>
      </c>
      <c r="AA497" s="52">
        <v>524</v>
      </c>
      <c r="AB497" s="52">
        <v>538</v>
      </c>
      <c r="AC497" s="52">
        <v>549</v>
      </c>
      <c r="AD497" s="52">
        <v>515</v>
      </c>
      <c r="AE497" s="52">
        <v>442</v>
      </c>
      <c r="AF497" s="52">
        <v>439</v>
      </c>
      <c r="AG497" s="52">
        <v>377</v>
      </c>
      <c r="AH497" s="52">
        <v>392</v>
      </c>
      <c r="AI497" s="52">
        <v>428</v>
      </c>
      <c r="AJ497" s="52">
        <v>449</v>
      </c>
      <c r="AK497" s="52">
        <v>494</v>
      </c>
      <c r="AL497" s="52">
        <v>491</v>
      </c>
      <c r="AM497" s="52">
        <v>491</v>
      </c>
      <c r="AN497" s="52">
        <v>515</v>
      </c>
      <c r="AO497" s="52">
        <v>501</v>
      </c>
      <c r="AP497" s="52">
        <v>503</v>
      </c>
      <c r="AQ497" s="52">
        <v>509</v>
      </c>
      <c r="AR497" s="52">
        <v>464</v>
      </c>
      <c r="AS497" s="52">
        <v>454</v>
      </c>
      <c r="AT497" s="52">
        <v>445</v>
      </c>
      <c r="AU497" s="52">
        <v>499</v>
      </c>
      <c r="AV497" s="52">
        <v>436</v>
      </c>
      <c r="AW497" s="52">
        <v>453</v>
      </c>
      <c r="AX497" s="52">
        <v>465</v>
      </c>
      <c r="AY497" s="52">
        <v>444</v>
      </c>
      <c r="AZ497" s="52">
        <v>505</v>
      </c>
      <c r="BA497" s="52">
        <v>490</v>
      </c>
      <c r="BB497" s="52">
        <v>459</v>
      </c>
      <c r="BC497" s="52">
        <v>488</v>
      </c>
      <c r="BD497" s="52">
        <v>456</v>
      </c>
      <c r="BE497" s="52">
        <v>443</v>
      </c>
      <c r="BF497" s="52">
        <v>495</v>
      </c>
      <c r="BG497" s="52">
        <v>545</v>
      </c>
      <c r="BH497" s="52">
        <v>604</v>
      </c>
      <c r="BI497" s="52">
        <v>605</v>
      </c>
      <c r="BJ497" s="52">
        <v>661</v>
      </c>
      <c r="BK497" s="52">
        <v>667</v>
      </c>
      <c r="BL497" s="52">
        <v>678</v>
      </c>
      <c r="BM497" s="52">
        <v>666</v>
      </c>
      <c r="BN497" s="52">
        <v>745</v>
      </c>
      <c r="BO497" s="52">
        <v>727</v>
      </c>
      <c r="BP497" s="52">
        <v>737</v>
      </c>
      <c r="BQ497" s="52">
        <v>745</v>
      </c>
      <c r="BR497" s="52">
        <v>765</v>
      </c>
      <c r="BS497" s="52">
        <v>733</v>
      </c>
      <c r="BT497" s="52">
        <v>764</v>
      </c>
      <c r="BU497" s="52">
        <v>715</v>
      </c>
      <c r="BV497" s="52">
        <v>657</v>
      </c>
      <c r="BW497" s="52">
        <v>680</v>
      </c>
      <c r="BX497" s="52">
        <v>626</v>
      </c>
      <c r="BY497" s="52">
        <v>648</v>
      </c>
      <c r="BZ497" s="52">
        <v>657</v>
      </c>
      <c r="CA497" s="52">
        <v>612</v>
      </c>
      <c r="CB497" s="52">
        <v>646</v>
      </c>
      <c r="CC497" s="52">
        <v>640</v>
      </c>
      <c r="CD497" s="52">
        <v>612</v>
      </c>
      <c r="CE497" s="52">
        <v>660</v>
      </c>
      <c r="CF497" s="52">
        <v>675</v>
      </c>
      <c r="CG497" s="52">
        <v>742</v>
      </c>
      <c r="CH497" s="52">
        <v>786</v>
      </c>
      <c r="CI497" s="52">
        <v>570</v>
      </c>
      <c r="CJ497" s="52">
        <v>554</v>
      </c>
      <c r="CK497" s="52">
        <v>624</v>
      </c>
      <c r="CL497" s="52">
        <v>518</v>
      </c>
      <c r="CM497" s="52">
        <v>414</v>
      </c>
      <c r="CN497" s="52">
        <v>365</v>
      </c>
      <c r="CO497" s="52">
        <v>331</v>
      </c>
      <c r="CP497" s="52">
        <v>344</v>
      </c>
      <c r="CQ497" s="52">
        <v>283</v>
      </c>
      <c r="CR497" s="52">
        <v>296</v>
      </c>
      <c r="CS497" s="52">
        <v>245</v>
      </c>
      <c r="CT497" s="52">
        <v>243</v>
      </c>
      <c r="CU497" s="52">
        <v>169</v>
      </c>
      <c r="CV497" s="52">
        <v>160</v>
      </c>
      <c r="CW497" s="52">
        <v>129</v>
      </c>
      <c r="CX497" s="52">
        <v>78</v>
      </c>
      <c r="CY497" s="52">
        <v>323</v>
      </c>
      <c r="CZ497" s="52">
        <v>376</v>
      </c>
      <c r="DA497" s="52">
        <v>386</v>
      </c>
      <c r="DB497" s="52">
        <v>455</v>
      </c>
      <c r="DC497" s="52">
        <v>437</v>
      </c>
      <c r="DD497" s="52">
        <v>511</v>
      </c>
      <c r="DE497" s="52">
        <v>497</v>
      </c>
      <c r="DF497" s="52">
        <v>552</v>
      </c>
      <c r="DG497" s="52">
        <v>546</v>
      </c>
      <c r="DH497" s="52">
        <v>527</v>
      </c>
      <c r="DI497" s="52">
        <v>529</v>
      </c>
      <c r="DJ497" s="52">
        <v>518</v>
      </c>
      <c r="DK497" s="52">
        <v>512</v>
      </c>
      <c r="DL497" s="52">
        <v>551</v>
      </c>
      <c r="DM497" s="52">
        <v>545</v>
      </c>
      <c r="DN497" s="52">
        <v>500</v>
      </c>
      <c r="DO497" s="52">
        <v>511</v>
      </c>
      <c r="DP497" s="52">
        <v>482</v>
      </c>
      <c r="DQ497" s="52">
        <v>480</v>
      </c>
      <c r="DR497" s="52">
        <v>459</v>
      </c>
      <c r="DS497" s="52">
        <v>319</v>
      </c>
      <c r="DT497" s="52">
        <v>304</v>
      </c>
      <c r="DU497" s="52">
        <v>342</v>
      </c>
      <c r="DV497" s="52">
        <v>375</v>
      </c>
      <c r="DW497" s="52">
        <v>475</v>
      </c>
      <c r="DX497" s="52">
        <v>518</v>
      </c>
      <c r="DY497" s="52">
        <v>467</v>
      </c>
      <c r="DZ497" s="52">
        <v>401</v>
      </c>
      <c r="EA497" s="52">
        <v>536</v>
      </c>
      <c r="EB497" s="52">
        <v>545</v>
      </c>
      <c r="EC497" s="52">
        <v>465</v>
      </c>
      <c r="ED497" s="52">
        <v>477</v>
      </c>
      <c r="EE497" s="52">
        <v>536</v>
      </c>
      <c r="EF497" s="52">
        <v>547</v>
      </c>
      <c r="EG497" s="52">
        <v>451</v>
      </c>
      <c r="EH497" s="52">
        <v>566</v>
      </c>
      <c r="EI497" s="52">
        <v>554</v>
      </c>
      <c r="EJ497" s="52">
        <v>481</v>
      </c>
      <c r="EK497" s="52">
        <v>567</v>
      </c>
      <c r="EL497" s="52">
        <v>553</v>
      </c>
      <c r="EM497" s="52">
        <v>535</v>
      </c>
      <c r="EN497" s="52">
        <v>603</v>
      </c>
      <c r="EO497" s="52">
        <v>530</v>
      </c>
      <c r="EP497" s="52">
        <v>477</v>
      </c>
      <c r="EQ497" s="52">
        <v>496</v>
      </c>
      <c r="ER497" s="52">
        <v>530</v>
      </c>
      <c r="ES497" s="52">
        <v>548</v>
      </c>
      <c r="ET497" s="52">
        <v>548</v>
      </c>
      <c r="EU497" s="52">
        <v>619</v>
      </c>
      <c r="EV497" s="52">
        <v>693</v>
      </c>
      <c r="EW497" s="52">
        <v>697</v>
      </c>
      <c r="EX497" s="52">
        <v>721</v>
      </c>
      <c r="EY497" s="52">
        <v>734</v>
      </c>
      <c r="EZ497" s="52">
        <v>696</v>
      </c>
      <c r="FA497" s="52">
        <v>814</v>
      </c>
      <c r="FB497" s="52">
        <v>797</v>
      </c>
      <c r="FC497" s="52">
        <v>763</v>
      </c>
      <c r="FD497" s="52">
        <v>780</v>
      </c>
      <c r="FE497" s="52">
        <v>791</v>
      </c>
      <c r="FF497" s="52">
        <v>802</v>
      </c>
      <c r="FG497" s="52">
        <v>848</v>
      </c>
      <c r="FH497" s="52">
        <v>706</v>
      </c>
      <c r="FI497" s="52">
        <v>737</v>
      </c>
      <c r="FJ497" s="52">
        <v>733</v>
      </c>
      <c r="FK497" s="52">
        <v>711</v>
      </c>
      <c r="FL497" s="52">
        <v>672</v>
      </c>
      <c r="FM497" s="52">
        <v>679</v>
      </c>
      <c r="FN497" s="52">
        <v>712</v>
      </c>
      <c r="FO497" s="52">
        <v>663</v>
      </c>
      <c r="FP497" s="52">
        <v>634</v>
      </c>
      <c r="FQ497" s="52">
        <v>612</v>
      </c>
      <c r="FR497" s="52">
        <v>657</v>
      </c>
      <c r="FS497" s="52">
        <v>686</v>
      </c>
      <c r="FT497" s="52">
        <v>720</v>
      </c>
      <c r="FU497" s="52">
        <v>776</v>
      </c>
      <c r="FV497" s="52">
        <v>607</v>
      </c>
      <c r="FW497" s="52">
        <v>559</v>
      </c>
      <c r="FX497" s="52">
        <v>576</v>
      </c>
      <c r="FY497" s="52">
        <v>536</v>
      </c>
      <c r="FZ497" s="52">
        <v>446</v>
      </c>
      <c r="GA497" s="52">
        <v>368</v>
      </c>
      <c r="GB497" s="52">
        <v>362</v>
      </c>
      <c r="GC497" s="52">
        <v>372</v>
      </c>
      <c r="GD497" s="52">
        <v>333</v>
      </c>
      <c r="GE497" s="52">
        <v>340</v>
      </c>
      <c r="GF497" s="52">
        <v>275</v>
      </c>
      <c r="GG497" s="52">
        <v>271</v>
      </c>
      <c r="GH497" s="52">
        <v>192</v>
      </c>
      <c r="GI497" s="52">
        <v>210</v>
      </c>
      <c r="GJ497" s="52">
        <v>181</v>
      </c>
      <c r="GK497" s="52">
        <v>169</v>
      </c>
      <c r="GL497" s="53">
        <v>628</v>
      </c>
    </row>
    <row r="498" spans="1:194" s="1" customFormat="1" hidden="1" x14ac:dyDescent="0.25">
      <c r="A498" s="31" t="s">
        <v>247</v>
      </c>
      <c r="B498" s="1" t="s">
        <v>729</v>
      </c>
      <c r="C498" s="30" t="str">
        <f t="shared" si="134"/>
        <v>LA England - West Oxfordshire</v>
      </c>
      <c r="D498" s="51">
        <f t="shared" si="125"/>
        <v>43053</v>
      </c>
      <c r="E498" s="51">
        <f t="shared" si="126"/>
        <v>45623</v>
      </c>
      <c r="F498" s="52">
        <f t="shared" si="127"/>
        <v>111758</v>
      </c>
      <c r="G498" s="52">
        <f t="shared" si="128"/>
        <v>54829</v>
      </c>
      <c r="H498" s="53">
        <f t="shared" si="129"/>
        <v>56929</v>
      </c>
      <c r="I498" s="53">
        <f t="shared" si="130"/>
        <v>43053</v>
      </c>
      <c r="J498" s="53">
        <f t="shared" si="131"/>
        <v>45623</v>
      </c>
      <c r="K498" s="50">
        <f t="shared" si="132"/>
        <v>11776</v>
      </c>
      <c r="L498" s="51">
        <f t="shared" si="133"/>
        <v>11306</v>
      </c>
      <c r="M498" s="52">
        <v>555</v>
      </c>
      <c r="N498" s="52">
        <v>601</v>
      </c>
      <c r="O498" s="52">
        <v>559</v>
      </c>
      <c r="P498" s="52">
        <v>591</v>
      </c>
      <c r="Q498" s="52">
        <v>654</v>
      </c>
      <c r="R498" s="52">
        <v>632</v>
      </c>
      <c r="S498" s="52">
        <v>677</v>
      </c>
      <c r="T498" s="52">
        <v>751</v>
      </c>
      <c r="U498" s="52">
        <v>759</v>
      </c>
      <c r="V498" s="52">
        <v>714</v>
      </c>
      <c r="W498" s="52">
        <v>691</v>
      </c>
      <c r="X498" s="52">
        <v>712</v>
      </c>
      <c r="Y498" s="52">
        <v>679</v>
      </c>
      <c r="Z498" s="52">
        <v>691</v>
      </c>
      <c r="AA498" s="52">
        <v>625</v>
      </c>
      <c r="AB498" s="52">
        <v>625</v>
      </c>
      <c r="AC498" s="52">
        <v>673</v>
      </c>
      <c r="AD498" s="52">
        <v>587</v>
      </c>
      <c r="AE498" s="52">
        <v>540</v>
      </c>
      <c r="AF498" s="52">
        <v>445</v>
      </c>
      <c r="AG498" s="52">
        <v>410</v>
      </c>
      <c r="AH498" s="52">
        <v>434</v>
      </c>
      <c r="AI498" s="52">
        <v>488</v>
      </c>
      <c r="AJ498" s="52">
        <v>612</v>
      </c>
      <c r="AK498" s="52">
        <v>635</v>
      </c>
      <c r="AL498" s="52">
        <v>612</v>
      </c>
      <c r="AM498" s="52">
        <v>616</v>
      </c>
      <c r="AN498" s="52">
        <v>573</v>
      </c>
      <c r="AO498" s="52">
        <v>691</v>
      </c>
      <c r="AP498" s="52">
        <v>682</v>
      </c>
      <c r="AQ498" s="52">
        <v>663</v>
      </c>
      <c r="AR498" s="52">
        <v>660</v>
      </c>
      <c r="AS498" s="52">
        <v>800</v>
      </c>
      <c r="AT498" s="52">
        <v>692</v>
      </c>
      <c r="AU498" s="52">
        <v>674</v>
      </c>
      <c r="AV498" s="52">
        <v>686</v>
      </c>
      <c r="AW498" s="52">
        <v>603</v>
      </c>
      <c r="AX498" s="52">
        <v>732</v>
      </c>
      <c r="AY498" s="52">
        <v>736</v>
      </c>
      <c r="AZ498" s="52">
        <v>693</v>
      </c>
      <c r="BA498" s="52">
        <v>701</v>
      </c>
      <c r="BB498" s="52">
        <v>704</v>
      </c>
      <c r="BC498" s="52">
        <v>571</v>
      </c>
      <c r="BD498" s="52">
        <v>637</v>
      </c>
      <c r="BE498" s="52">
        <v>596</v>
      </c>
      <c r="BF498" s="52">
        <v>626</v>
      </c>
      <c r="BG498" s="52">
        <v>698</v>
      </c>
      <c r="BH498" s="52">
        <v>763</v>
      </c>
      <c r="BI498" s="52">
        <v>769</v>
      </c>
      <c r="BJ498" s="52">
        <v>823</v>
      </c>
      <c r="BK498" s="52">
        <v>794</v>
      </c>
      <c r="BL498" s="52">
        <v>739</v>
      </c>
      <c r="BM498" s="52">
        <v>801</v>
      </c>
      <c r="BN498" s="52">
        <v>764</v>
      </c>
      <c r="BO498" s="52">
        <v>807</v>
      </c>
      <c r="BP498" s="52">
        <v>841</v>
      </c>
      <c r="BQ498" s="52">
        <v>783</v>
      </c>
      <c r="BR498" s="52">
        <v>819</v>
      </c>
      <c r="BS498" s="52">
        <v>831</v>
      </c>
      <c r="BT498" s="52">
        <v>734</v>
      </c>
      <c r="BU498" s="52">
        <v>737</v>
      </c>
      <c r="BV498" s="52">
        <v>650</v>
      </c>
      <c r="BW498" s="52">
        <v>685</v>
      </c>
      <c r="BX498" s="52">
        <v>685</v>
      </c>
      <c r="BY498" s="52">
        <v>611</v>
      </c>
      <c r="BZ498" s="52">
        <v>633</v>
      </c>
      <c r="CA498" s="52">
        <v>577</v>
      </c>
      <c r="CB498" s="52">
        <v>576</v>
      </c>
      <c r="CC498" s="52">
        <v>528</v>
      </c>
      <c r="CD498" s="52">
        <v>624</v>
      </c>
      <c r="CE498" s="52">
        <v>600</v>
      </c>
      <c r="CF498" s="52">
        <v>621</v>
      </c>
      <c r="CG498" s="52">
        <v>671</v>
      </c>
      <c r="CH498" s="52">
        <v>654</v>
      </c>
      <c r="CI498" s="52">
        <v>517</v>
      </c>
      <c r="CJ498" s="52">
        <v>537</v>
      </c>
      <c r="CK498" s="52">
        <v>524</v>
      </c>
      <c r="CL498" s="52">
        <v>490</v>
      </c>
      <c r="CM498" s="52">
        <v>367</v>
      </c>
      <c r="CN498" s="52">
        <v>344</v>
      </c>
      <c r="CO498" s="52">
        <v>346</v>
      </c>
      <c r="CP498" s="52">
        <v>348</v>
      </c>
      <c r="CQ498" s="52">
        <v>276</v>
      </c>
      <c r="CR498" s="52">
        <v>301</v>
      </c>
      <c r="CS498" s="52">
        <v>271</v>
      </c>
      <c r="CT498" s="52">
        <v>237</v>
      </c>
      <c r="CU498" s="52">
        <v>211</v>
      </c>
      <c r="CV498" s="52">
        <v>166</v>
      </c>
      <c r="CW498" s="52">
        <v>167</v>
      </c>
      <c r="CX498" s="52">
        <v>123</v>
      </c>
      <c r="CY498" s="52">
        <v>498</v>
      </c>
      <c r="CZ498" s="52">
        <v>506</v>
      </c>
      <c r="DA498" s="52">
        <v>542</v>
      </c>
      <c r="DB498" s="52">
        <v>586</v>
      </c>
      <c r="DC498" s="52">
        <v>587</v>
      </c>
      <c r="DD498" s="52">
        <v>575</v>
      </c>
      <c r="DE498" s="52">
        <v>645</v>
      </c>
      <c r="DF498" s="52">
        <v>578</v>
      </c>
      <c r="DG498" s="52">
        <v>657</v>
      </c>
      <c r="DH498" s="52">
        <v>731</v>
      </c>
      <c r="DI498" s="52">
        <v>720</v>
      </c>
      <c r="DJ498" s="52">
        <v>721</v>
      </c>
      <c r="DK498" s="52">
        <v>682</v>
      </c>
      <c r="DL498" s="52">
        <v>664</v>
      </c>
      <c r="DM498" s="52">
        <v>706</v>
      </c>
      <c r="DN498" s="52">
        <v>591</v>
      </c>
      <c r="DO498" s="52">
        <v>587</v>
      </c>
      <c r="DP498" s="52">
        <v>586</v>
      </c>
      <c r="DQ498" s="52">
        <v>642</v>
      </c>
      <c r="DR498" s="52">
        <v>533</v>
      </c>
      <c r="DS498" s="52">
        <v>414</v>
      </c>
      <c r="DT498" s="52">
        <v>345</v>
      </c>
      <c r="DU498" s="52">
        <v>360</v>
      </c>
      <c r="DV498" s="52">
        <v>474</v>
      </c>
      <c r="DW498" s="52">
        <v>570</v>
      </c>
      <c r="DX498" s="52">
        <v>520</v>
      </c>
      <c r="DY498" s="52">
        <v>605</v>
      </c>
      <c r="DZ498" s="52">
        <v>515</v>
      </c>
      <c r="EA498" s="52">
        <v>508</v>
      </c>
      <c r="EB498" s="52">
        <v>544</v>
      </c>
      <c r="EC498" s="52">
        <v>584</v>
      </c>
      <c r="ED498" s="52">
        <v>655</v>
      </c>
      <c r="EE498" s="52">
        <v>718</v>
      </c>
      <c r="EF498" s="52">
        <v>635</v>
      </c>
      <c r="EG498" s="52">
        <v>692</v>
      </c>
      <c r="EH498" s="52">
        <v>625</v>
      </c>
      <c r="EI498" s="52">
        <v>676</v>
      </c>
      <c r="EJ498" s="52">
        <v>725</v>
      </c>
      <c r="EK498" s="52">
        <v>704</v>
      </c>
      <c r="EL498" s="52">
        <v>686</v>
      </c>
      <c r="EM498" s="52">
        <v>749</v>
      </c>
      <c r="EN498" s="52">
        <v>706</v>
      </c>
      <c r="EO498" s="52">
        <v>715</v>
      </c>
      <c r="EP498" s="52">
        <v>679</v>
      </c>
      <c r="EQ498" s="52">
        <v>677</v>
      </c>
      <c r="ER498" s="52">
        <v>619</v>
      </c>
      <c r="ES498" s="52">
        <v>748</v>
      </c>
      <c r="ET498" s="52">
        <v>739</v>
      </c>
      <c r="EU498" s="52">
        <v>816</v>
      </c>
      <c r="EV498" s="52">
        <v>854</v>
      </c>
      <c r="EW498" s="52">
        <v>845</v>
      </c>
      <c r="EX498" s="52">
        <v>828</v>
      </c>
      <c r="EY498" s="52">
        <v>805</v>
      </c>
      <c r="EZ498" s="52">
        <v>816</v>
      </c>
      <c r="FA498" s="52">
        <v>890</v>
      </c>
      <c r="FB498" s="52">
        <v>874</v>
      </c>
      <c r="FC498" s="52">
        <v>847</v>
      </c>
      <c r="FD498" s="52">
        <v>882</v>
      </c>
      <c r="FE498" s="52">
        <v>883</v>
      </c>
      <c r="FF498" s="52">
        <v>830</v>
      </c>
      <c r="FG498" s="52">
        <v>789</v>
      </c>
      <c r="FH498" s="52">
        <v>769</v>
      </c>
      <c r="FI498" s="52">
        <v>738</v>
      </c>
      <c r="FJ498" s="52">
        <v>700</v>
      </c>
      <c r="FK498" s="52">
        <v>664</v>
      </c>
      <c r="FL498" s="52">
        <v>673</v>
      </c>
      <c r="FM498" s="52">
        <v>648</v>
      </c>
      <c r="FN498" s="52">
        <v>649</v>
      </c>
      <c r="FO498" s="52">
        <v>677</v>
      </c>
      <c r="FP498" s="52">
        <v>596</v>
      </c>
      <c r="FQ498" s="52">
        <v>664</v>
      </c>
      <c r="FR498" s="52">
        <v>708</v>
      </c>
      <c r="FS498" s="52">
        <v>646</v>
      </c>
      <c r="FT498" s="52">
        <v>745</v>
      </c>
      <c r="FU498" s="52">
        <v>728</v>
      </c>
      <c r="FV498" s="52">
        <v>617</v>
      </c>
      <c r="FW498" s="52">
        <v>638</v>
      </c>
      <c r="FX498" s="52">
        <v>608</v>
      </c>
      <c r="FY498" s="52">
        <v>523</v>
      </c>
      <c r="FZ498" s="52">
        <v>446</v>
      </c>
      <c r="GA498" s="52">
        <v>425</v>
      </c>
      <c r="GB498" s="52">
        <v>422</v>
      </c>
      <c r="GC498" s="52">
        <v>436</v>
      </c>
      <c r="GD498" s="52">
        <v>361</v>
      </c>
      <c r="GE498" s="52">
        <v>330</v>
      </c>
      <c r="GF498" s="52">
        <v>324</v>
      </c>
      <c r="GG498" s="52">
        <v>311</v>
      </c>
      <c r="GH498" s="52">
        <v>286</v>
      </c>
      <c r="GI498" s="52">
        <v>264</v>
      </c>
      <c r="GJ498" s="52">
        <v>267</v>
      </c>
      <c r="GK498" s="52">
        <v>230</v>
      </c>
      <c r="GL498" s="53">
        <v>851</v>
      </c>
    </row>
    <row r="499" spans="1:194" s="1" customFormat="1" hidden="1" x14ac:dyDescent="0.25">
      <c r="A499" s="31" t="s">
        <v>247</v>
      </c>
      <c r="B499" s="1" t="s">
        <v>730</v>
      </c>
      <c r="C499" s="30" t="str">
        <f t="shared" si="134"/>
        <v>LA England - West Suffolk</v>
      </c>
      <c r="D499" s="51">
        <f t="shared" si="125"/>
        <v>70007</v>
      </c>
      <c r="E499" s="51">
        <f t="shared" si="126"/>
        <v>69771</v>
      </c>
      <c r="F499" s="52">
        <f t="shared" si="127"/>
        <v>177302</v>
      </c>
      <c r="G499" s="52">
        <f t="shared" si="128"/>
        <v>89357</v>
      </c>
      <c r="H499" s="53">
        <f t="shared" si="129"/>
        <v>87945</v>
      </c>
      <c r="I499" s="53">
        <f t="shared" si="130"/>
        <v>70007</v>
      </c>
      <c r="J499" s="53">
        <f t="shared" si="131"/>
        <v>69771</v>
      </c>
      <c r="K499" s="50">
        <f t="shared" si="132"/>
        <v>19350</v>
      </c>
      <c r="L499" s="51">
        <f t="shared" si="133"/>
        <v>18174</v>
      </c>
      <c r="M499" s="52">
        <v>1002</v>
      </c>
      <c r="N499" s="52">
        <v>1085</v>
      </c>
      <c r="O499" s="52">
        <v>1057</v>
      </c>
      <c r="P499" s="52">
        <v>1090</v>
      </c>
      <c r="Q499" s="52">
        <v>1208</v>
      </c>
      <c r="R499" s="52">
        <v>1065</v>
      </c>
      <c r="S499" s="52">
        <v>1082</v>
      </c>
      <c r="T499" s="52">
        <v>1228</v>
      </c>
      <c r="U499" s="52">
        <v>1206</v>
      </c>
      <c r="V499" s="52">
        <v>1215</v>
      </c>
      <c r="W499" s="52">
        <v>1232</v>
      </c>
      <c r="X499" s="52">
        <v>1014</v>
      </c>
      <c r="Y499" s="52">
        <v>1026</v>
      </c>
      <c r="Z499" s="52">
        <v>1063</v>
      </c>
      <c r="AA499" s="52">
        <v>995</v>
      </c>
      <c r="AB499" s="52">
        <v>934</v>
      </c>
      <c r="AC499" s="52">
        <v>920</v>
      </c>
      <c r="AD499" s="52">
        <v>928</v>
      </c>
      <c r="AE499" s="52">
        <v>861</v>
      </c>
      <c r="AF499" s="52">
        <v>741</v>
      </c>
      <c r="AG499" s="52">
        <v>708</v>
      </c>
      <c r="AH499" s="52">
        <v>968</v>
      </c>
      <c r="AI499" s="52">
        <v>1040</v>
      </c>
      <c r="AJ499" s="52">
        <v>1109</v>
      </c>
      <c r="AK499" s="52">
        <v>1099</v>
      </c>
      <c r="AL499" s="52">
        <v>1211</v>
      </c>
      <c r="AM499" s="52">
        <v>1224</v>
      </c>
      <c r="AN499" s="52">
        <v>1189</v>
      </c>
      <c r="AO499" s="52">
        <v>1241</v>
      </c>
      <c r="AP499" s="52">
        <v>1346</v>
      </c>
      <c r="AQ499" s="52">
        <v>1181</v>
      </c>
      <c r="AR499" s="52">
        <v>1256</v>
      </c>
      <c r="AS499" s="52">
        <v>1356</v>
      </c>
      <c r="AT499" s="52">
        <v>1315</v>
      </c>
      <c r="AU499" s="52">
        <v>1369</v>
      </c>
      <c r="AV499" s="52">
        <v>1221</v>
      </c>
      <c r="AW499" s="52">
        <v>1279</v>
      </c>
      <c r="AX499" s="52">
        <v>1192</v>
      </c>
      <c r="AY499" s="52">
        <v>1234</v>
      </c>
      <c r="AZ499" s="52">
        <v>1130</v>
      </c>
      <c r="BA499" s="52">
        <v>1120</v>
      </c>
      <c r="BB499" s="52">
        <v>1118</v>
      </c>
      <c r="BC499" s="52">
        <v>914</v>
      </c>
      <c r="BD499" s="52">
        <v>897</v>
      </c>
      <c r="BE499" s="52">
        <v>971</v>
      </c>
      <c r="BF499" s="52">
        <v>957</v>
      </c>
      <c r="BG499" s="52">
        <v>967</v>
      </c>
      <c r="BH499" s="52">
        <v>996</v>
      </c>
      <c r="BI499" s="52">
        <v>1090</v>
      </c>
      <c r="BJ499" s="52">
        <v>1193</v>
      </c>
      <c r="BK499" s="52">
        <v>1136</v>
      </c>
      <c r="BL499" s="52">
        <v>1302</v>
      </c>
      <c r="BM499" s="52">
        <v>1103</v>
      </c>
      <c r="BN499" s="52">
        <v>1219</v>
      </c>
      <c r="BO499" s="52">
        <v>1226</v>
      </c>
      <c r="BP499" s="52">
        <v>1245</v>
      </c>
      <c r="BQ499" s="52">
        <v>1273</v>
      </c>
      <c r="BR499" s="52">
        <v>1199</v>
      </c>
      <c r="BS499" s="52">
        <v>1175</v>
      </c>
      <c r="BT499" s="52">
        <v>1085</v>
      </c>
      <c r="BU499" s="52">
        <v>1063</v>
      </c>
      <c r="BV499" s="52">
        <v>959</v>
      </c>
      <c r="BW499" s="52">
        <v>1053</v>
      </c>
      <c r="BX499" s="52">
        <v>956</v>
      </c>
      <c r="BY499" s="52">
        <v>895</v>
      </c>
      <c r="BZ499" s="52">
        <v>855</v>
      </c>
      <c r="CA499" s="52">
        <v>901</v>
      </c>
      <c r="CB499" s="52">
        <v>929</v>
      </c>
      <c r="CC499" s="52">
        <v>882</v>
      </c>
      <c r="CD499" s="52">
        <v>948</v>
      </c>
      <c r="CE499" s="52">
        <v>926</v>
      </c>
      <c r="CF499" s="52">
        <v>961</v>
      </c>
      <c r="CG499" s="52">
        <v>1047</v>
      </c>
      <c r="CH499" s="52">
        <v>1117</v>
      </c>
      <c r="CI499" s="52">
        <v>871</v>
      </c>
      <c r="CJ499" s="52">
        <v>835</v>
      </c>
      <c r="CK499" s="52">
        <v>767</v>
      </c>
      <c r="CL499" s="52">
        <v>707</v>
      </c>
      <c r="CM499" s="52">
        <v>634</v>
      </c>
      <c r="CN499" s="52">
        <v>560</v>
      </c>
      <c r="CO499" s="52">
        <v>530</v>
      </c>
      <c r="CP499" s="52">
        <v>581</v>
      </c>
      <c r="CQ499" s="52">
        <v>550</v>
      </c>
      <c r="CR499" s="52">
        <v>448</v>
      </c>
      <c r="CS499" s="52">
        <v>389</v>
      </c>
      <c r="CT499" s="52">
        <v>381</v>
      </c>
      <c r="CU499" s="52">
        <v>290</v>
      </c>
      <c r="CV499" s="52">
        <v>281</v>
      </c>
      <c r="CW499" s="52">
        <v>267</v>
      </c>
      <c r="CX499" s="52">
        <v>214</v>
      </c>
      <c r="CY499" s="52">
        <v>754</v>
      </c>
      <c r="CZ499" s="52">
        <v>905</v>
      </c>
      <c r="DA499" s="52">
        <v>933</v>
      </c>
      <c r="DB499" s="52">
        <v>1053</v>
      </c>
      <c r="DC499" s="52">
        <v>1004</v>
      </c>
      <c r="DD499" s="52">
        <v>1131</v>
      </c>
      <c r="DE499" s="52">
        <v>1055</v>
      </c>
      <c r="DF499" s="52">
        <v>1059</v>
      </c>
      <c r="DG499" s="52">
        <v>1138</v>
      </c>
      <c r="DH499" s="52">
        <v>1077</v>
      </c>
      <c r="DI499" s="52">
        <v>1110</v>
      </c>
      <c r="DJ499" s="52">
        <v>1028</v>
      </c>
      <c r="DK499" s="52">
        <v>1070</v>
      </c>
      <c r="DL499" s="52">
        <v>1026</v>
      </c>
      <c r="DM499" s="52">
        <v>977</v>
      </c>
      <c r="DN499" s="52">
        <v>929</v>
      </c>
      <c r="DO499" s="52">
        <v>887</v>
      </c>
      <c r="DP499" s="52">
        <v>931</v>
      </c>
      <c r="DQ499" s="52">
        <v>861</v>
      </c>
      <c r="DR499" s="52">
        <v>815</v>
      </c>
      <c r="DS499" s="52">
        <v>583</v>
      </c>
      <c r="DT499" s="52">
        <v>520</v>
      </c>
      <c r="DU499" s="52">
        <v>722</v>
      </c>
      <c r="DV499" s="52">
        <v>935</v>
      </c>
      <c r="DW499" s="52">
        <v>1027</v>
      </c>
      <c r="DX499" s="52">
        <v>929</v>
      </c>
      <c r="DY499" s="52">
        <v>999</v>
      </c>
      <c r="DZ499" s="52">
        <v>1024</v>
      </c>
      <c r="EA499" s="52">
        <v>1035</v>
      </c>
      <c r="EB499" s="52">
        <v>1016</v>
      </c>
      <c r="EC499" s="52">
        <v>1108</v>
      </c>
      <c r="ED499" s="52">
        <v>1110</v>
      </c>
      <c r="EE499" s="52">
        <v>1122</v>
      </c>
      <c r="EF499" s="52">
        <v>1201</v>
      </c>
      <c r="EG499" s="52">
        <v>1109</v>
      </c>
      <c r="EH499" s="52">
        <v>1158</v>
      </c>
      <c r="EI499" s="52">
        <v>1189</v>
      </c>
      <c r="EJ499" s="52">
        <v>1076</v>
      </c>
      <c r="EK499" s="52">
        <v>1072</v>
      </c>
      <c r="EL499" s="52">
        <v>1140</v>
      </c>
      <c r="EM499" s="52">
        <v>1026</v>
      </c>
      <c r="EN499" s="52">
        <v>1019</v>
      </c>
      <c r="EO499" s="52">
        <v>943</v>
      </c>
      <c r="EP499" s="52">
        <v>866</v>
      </c>
      <c r="EQ499" s="52">
        <v>913</v>
      </c>
      <c r="ER499" s="52">
        <v>900</v>
      </c>
      <c r="ES499" s="52">
        <v>950</v>
      </c>
      <c r="ET499" s="52">
        <v>940</v>
      </c>
      <c r="EU499" s="52">
        <v>1097</v>
      </c>
      <c r="EV499" s="52">
        <v>1035</v>
      </c>
      <c r="EW499" s="52">
        <v>1129</v>
      </c>
      <c r="EX499" s="52">
        <v>1162</v>
      </c>
      <c r="EY499" s="52">
        <v>1218</v>
      </c>
      <c r="EZ499" s="52">
        <v>1278</v>
      </c>
      <c r="FA499" s="52">
        <v>1198</v>
      </c>
      <c r="FB499" s="52">
        <v>1310</v>
      </c>
      <c r="FC499" s="52">
        <v>1217</v>
      </c>
      <c r="FD499" s="52">
        <v>1301</v>
      </c>
      <c r="FE499" s="52">
        <v>1187</v>
      </c>
      <c r="FF499" s="52">
        <v>1181</v>
      </c>
      <c r="FG499" s="52">
        <v>1109</v>
      </c>
      <c r="FH499" s="52">
        <v>1022</v>
      </c>
      <c r="FI499" s="52">
        <v>1148</v>
      </c>
      <c r="FJ499" s="52">
        <v>1027</v>
      </c>
      <c r="FK499" s="52">
        <v>987</v>
      </c>
      <c r="FL499" s="52">
        <v>979</v>
      </c>
      <c r="FM499" s="52">
        <v>965</v>
      </c>
      <c r="FN499" s="52">
        <v>1022</v>
      </c>
      <c r="FO499" s="52">
        <v>1016</v>
      </c>
      <c r="FP499" s="52">
        <v>921</v>
      </c>
      <c r="FQ499" s="52">
        <v>936</v>
      </c>
      <c r="FR499" s="52">
        <v>999</v>
      </c>
      <c r="FS499" s="52">
        <v>1081</v>
      </c>
      <c r="FT499" s="52">
        <v>1175</v>
      </c>
      <c r="FU499" s="52">
        <v>1327</v>
      </c>
      <c r="FV499" s="52">
        <v>979</v>
      </c>
      <c r="FW499" s="52">
        <v>883</v>
      </c>
      <c r="FX499" s="52">
        <v>931</v>
      </c>
      <c r="FY499" s="52">
        <v>828</v>
      </c>
      <c r="FZ499" s="52">
        <v>713</v>
      </c>
      <c r="GA499" s="52">
        <v>674</v>
      </c>
      <c r="GB499" s="52">
        <v>621</v>
      </c>
      <c r="GC499" s="52">
        <v>620</v>
      </c>
      <c r="GD499" s="52">
        <v>579</v>
      </c>
      <c r="GE499" s="52">
        <v>537</v>
      </c>
      <c r="GF499" s="52">
        <v>544</v>
      </c>
      <c r="GG499" s="52">
        <v>433</v>
      </c>
      <c r="GH499" s="52">
        <v>437</v>
      </c>
      <c r="GI499" s="52">
        <v>330</v>
      </c>
      <c r="GJ499" s="52">
        <v>342</v>
      </c>
      <c r="GK499" s="52">
        <v>329</v>
      </c>
      <c r="GL499" s="53">
        <v>1517</v>
      </c>
    </row>
    <row r="500" spans="1:194" s="1" customFormat="1" hidden="1" x14ac:dyDescent="0.25">
      <c r="A500" s="31" t="s">
        <v>247</v>
      </c>
      <c r="B500" s="1" t="s">
        <v>731</v>
      </c>
      <c r="C500" s="30" t="str">
        <f t="shared" si="134"/>
        <v>LA England - Westminster</v>
      </c>
      <c r="D500" s="51">
        <f t="shared" si="125"/>
        <v>116100</v>
      </c>
      <c r="E500" s="51">
        <f t="shared" si="126"/>
        <v>103047</v>
      </c>
      <c r="F500" s="52">
        <f t="shared" si="127"/>
        <v>269848</v>
      </c>
      <c r="G500" s="52">
        <f t="shared" si="128"/>
        <v>142297</v>
      </c>
      <c r="H500" s="53">
        <f t="shared" si="129"/>
        <v>127551</v>
      </c>
      <c r="I500" s="53">
        <f t="shared" si="130"/>
        <v>116100</v>
      </c>
      <c r="J500" s="53">
        <f t="shared" si="131"/>
        <v>103047</v>
      </c>
      <c r="K500" s="50">
        <f t="shared" si="132"/>
        <v>26197</v>
      </c>
      <c r="L500" s="51">
        <f t="shared" si="133"/>
        <v>24504</v>
      </c>
      <c r="M500" s="52">
        <v>1176</v>
      </c>
      <c r="N500" s="52">
        <v>1330</v>
      </c>
      <c r="O500" s="52">
        <v>1487</v>
      </c>
      <c r="P500" s="52">
        <v>1447</v>
      </c>
      <c r="Q500" s="52">
        <v>1618</v>
      </c>
      <c r="R500" s="52">
        <v>1495</v>
      </c>
      <c r="S500" s="52">
        <v>1551</v>
      </c>
      <c r="T500" s="52">
        <v>1602</v>
      </c>
      <c r="U500" s="52">
        <v>1649</v>
      </c>
      <c r="V500" s="52">
        <v>1761</v>
      </c>
      <c r="W500" s="52">
        <v>1516</v>
      </c>
      <c r="X500" s="52">
        <v>1456</v>
      </c>
      <c r="Y500" s="52">
        <v>1465</v>
      </c>
      <c r="Z500" s="52">
        <v>1387</v>
      </c>
      <c r="AA500" s="52">
        <v>1336</v>
      </c>
      <c r="AB500" s="52">
        <v>1286</v>
      </c>
      <c r="AC500" s="52">
        <v>1371</v>
      </c>
      <c r="AD500" s="52">
        <v>1264</v>
      </c>
      <c r="AE500" s="52">
        <v>1427</v>
      </c>
      <c r="AF500" s="52">
        <v>1701</v>
      </c>
      <c r="AG500" s="52">
        <v>1622</v>
      </c>
      <c r="AH500" s="52">
        <v>1891</v>
      </c>
      <c r="AI500" s="52">
        <v>2046</v>
      </c>
      <c r="AJ500" s="52">
        <v>2359</v>
      </c>
      <c r="AK500" s="52">
        <v>2518</v>
      </c>
      <c r="AL500" s="52">
        <v>2750</v>
      </c>
      <c r="AM500" s="52">
        <v>3062</v>
      </c>
      <c r="AN500" s="52">
        <v>3185</v>
      </c>
      <c r="AO500" s="52">
        <v>2884</v>
      </c>
      <c r="AP500" s="52">
        <v>2611</v>
      </c>
      <c r="AQ500" s="52">
        <v>2815</v>
      </c>
      <c r="AR500" s="52">
        <v>2759</v>
      </c>
      <c r="AS500" s="52">
        <v>2777</v>
      </c>
      <c r="AT500" s="52">
        <v>2983</v>
      </c>
      <c r="AU500" s="52">
        <v>3140</v>
      </c>
      <c r="AV500" s="52">
        <v>2865</v>
      </c>
      <c r="AW500" s="52">
        <v>2948</v>
      </c>
      <c r="AX500" s="52">
        <v>2879</v>
      </c>
      <c r="AY500" s="52">
        <v>2828</v>
      </c>
      <c r="AZ500" s="52">
        <v>2789</v>
      </c>
      <c r="BA500" s="52">
        <v>2779</v>
      </c>
      <c r="BB500" s="52">
        <v>2570</v>
      </c>
      <c r="BC500" s="52">
        <v>2256</v>
      </c>
      <c r="BD500" s="52">
        <v>2301</v>
      </c>
      <c r="BE500" s="52">
        <v>2023</v>
      </c>
      <c r="BF500" s="52">
        <v>2119</v>
      </c>
      <c r="BG500" s="52">
        <v>1999</v>
      </c>
      <c r="BH500" s="52">
        <v>1978</v>
      </c>
      <c r="BI500" s="52">
        <v>1904</v>
      </c>
      <c r="BJ500" s="52">
        <v>1739</v>
      </c>
      <c r="BK500" s="52">
        <v>1929</v>
      </c>
      <c r="BL500" s="52">
        <v>1782</v>
      </c>
      <c r="BM500" s="52">
        <v>1795</v>
      </c>
      <c r="BN500" s="52">
        <v>1815</v>
      </c>
      <c r="BO500" s="52">
        <v>1681</v>
      </c>
      <c r="BP500" s="52">
        <v>1632</v>
      </c>
      <c r="BQ500" s="52">
        <v>1556</v>
      </c>
      <c r="BR500" s="52">
        <v>1480</v>
      </c>
      <c r="BS500" s="52">
        <v>1376</v>
      </c>
      <c r="BT500" s="52">
        <v>1277</v>
      </c>
      <c r="BU500" s="52">
        <v>1245</v>
      </c>
      <c r="BV500" s="52">
        <v>1107</v>
      </c>
      <c r="BW500" s="52">
        <v>1048</v>
      </c>
      <c r="BX500" s="52">
        <v>1023</v>
      </c>
      <c r="BY500" s="52">
        <v>1140</v>
      </c>
      <c r="BZ500" s="52">
        <v>1029</v>
      </c>
      <c r="CA500" s="52">
        <v>903</v>
      </c>
      <c r="CB500" s="52">
        <v>915</v>
      </c>
      <c r="CC500" s="52">
        <v>944</v>
      </c>
      <c r="CD500" s="52">
        <v>813</v>
      </c>
      <c r="CE500" s="52">
        <v>898</v>
      </c>
      <c r="CF500" s="52">
        <v>818</v>
      </c>
      <c r="CG500" s="52">
        <v>831</v>
      </c>
      <c r="CH500" s="52">
        <v>871</v>
      </c>
      <c r="CI500" s="52">
        <v>681</v>
      </c>
      <c r="CJ500" s="52">
        <v>721</v>
      </c>
      <c r="CK500" s="52">
        <v>612</v>
      </c>
      <c r="CL500" s="52">
        <v>573</v>
      </c>
      <c r="CM500" s="52">
        <v>484</v>
      </c>
      <c r="CN500" s="52">
        <v>480</v>
      </c>
      <c r="CO500" s="52">
        <v>448</v>
      </c>
      <c r="CP500" s="52">
        <v>472</v>
      </c>
      <c r="CQ500" s="52">
        <v>435</v>
      </c>
      <c r="CR500" s="52">
        <v>364</v>
      </c>
      <c r="CS500" s="52">
        <v>311</v>
      </c>
      <c r="CT500" s="52">
        <v>337</v>
      </c>
      <c r="CU500" s="52">
        <v>287</v>
      </c>
      <c r="CV500" s="52">
        <v>253</v>
      </c>
      <c r="CW500" s="52">
        <v>223</v>
      </c>
      <c r="CX500" s="52">
        <v>184</v>
      </c>
      <c r="CY500" s="52">
        <v>820</v>
      </c>
      <c r="CZ500" s="52">
        <v>1176</v>
      </c>
      <c r="DA500" s="52">
        <v>1241</v>
      </c>
      <c r="DB500" s="52">
        <v>1299</v>
      </c>
      <c r="DC500" s="52">
        <v>1399</v>
      </c>
      <c r="DD500" s="52">
        <v>1461</v>
      </c>
      <c r="DE500" s="52">
        <v>1435</v>
      </c>
      <c r="DF500" s="52">
        <v>1470</v>
      </c>
      <c r="DG500" s="52">
        <v>1512</v>
      </c>
      <c r="DH500" s="52">
        <v>1636</v>
      </c>
      <c r="DI500" s="52">
        <v>1486</v>
      </c>
      <c r="DJ500" s="52">
        <v>1496</v>
      </c>
      <c r="DK500" s="52">
        <v>1453</v>
      </c>
      <c r="DL500" s="52">
        <v>1294</v>
      </c>
      <c r="DM500" s="52">
        <v>1251</v>
      </c>
      <c r="DN500" s="52">
        <v>1223</v>
      </c>
      <c r="DO500" s="52">
        <v>1209</v>
      </c>
      <c r="DP500" s="52">
        <v>1167</v>
      </c>
      <c r="DQ500" s="52">
        <v>1296</v>
      </c>
      <c r="DR500" s="52">
        <v>1248</v>
      </c>
      <c r="DS500" s="52">
        <v>1414</v>
      </c>
      <c r="DT500" s="52">
        <v>1417</v>
      </c>
      <c r="DU500" s="52">
        <v>1288</v>
      </c>
      <c r="DV500" s="52">
        <v>1762</v>
      </c>
      <c r="DW500" s="52">
        <v>2102</v>
      </c>
      <c r="DX500" s="52">
        <v>2355</v>
      </c>
      <c r="DY500" s="52">
        <v>2588</v>
      </c>
      <c r="DZ500" s="52">
        <v>2640</v>
      </c>
      <c r="EA500" s="52">
        <v>2667</v>
      </c>
      <c r="EB500" s="52">
        <v>2083</v>
      </c>
      <c r="EC500" s="52">
        <v>2026</v>
      </c>
      <c r="ED500" s="52">
        <v>2225</v>
      </c>
      <c r="EE500" s="52">
        <v>2264</v>
      </c>
      <c r="EF500" s="52">
        <v>2128</v>
      </c>
      <c r="EG500" s="52">
        <v>2272</v>
      </c>
      <c r="EH500" s="52">
        <v>2453</v>
      </c>
      <c r="EI500" s="52">
        <v>2304</v>
      </c>
      <c r="EJ500" s="52">
        <v>1923</v>
      </c>
      <c r="EK500" s="52">
        <v>2242</v>
      </c>
      <c r="EL500" s="52">
        <v>2114</v>
      </c>
      <c r="EM500" s="52">
        <v>2115</v>
      </c>
      <c r="EN500" s="52">
        <v>2003</v>
      </c>
      <c r="EO500" s="52">
        <v>1855</v>
      </c>
      <c r="EP500" s="52">
        <v>1740</v>
      </c>
      <c r="EQ500" s="52">
        <v>1764</v>
      </c>
      <c r="ER500" s="52">
        <v>1772</v>
      </c>
      <c r="ES500" s="52">
        <v>1791</v>
      </c>
      <c r="ET500" s="52">
        <v>1747</v>
      </c>
      <c r="EU500" s="52">
        <v>1780</v>
      </c>
      <c r="EV500" s="52">
        <v>1587</v>
      </c>
      <c r="EW500" s="52">
        <v>1523</v>
      </c>
      <c r="EX500" s="52">
        <v>1670</v>
      </c>
      <c r="EY500" s="52">
        <v>1667</v>
      </c>
      <c r="EZ500" s="52">
        <v>1681</v>
      </c>
      <c r="FA500" s="52">
        <v>1626</v>
      </c>
      <c r="FB500" s="52">
        <v>1556</v>
      </c>
      <c r="FC500" s="52">
        <v>1558</v>
      </c>
      <c r="FD500" s="52">
        <v>1504</v>
      </c>
      <c r="FE500" s="52">
        <v>1436</v>
      </c>
      <c r="FF500" s="52">
        <v>1310</v>
      </c>
      <c r="FG500" s="52">
        <v>1402</v>
      </c>
      <c r="FH500" s="52">
        <v>1359</v>
      </c>
      <c r="FI500" s="52">
        <v>1281</v>
      </c>
      <c r="FJ500" s="52">
        <v>1289</v>
      </c>
      <c r="FK500" s="52">
        <v>1188</v>
      </c>
      <c r="FL500" s="52">
        <v>1135</v>
      </c>
      <c r="FM500" s="52">
        <v>1145</v>
      </c>
      <c r="FN500" s="52">
        <v>1118</v>
      </c>
      <c r="FO500" s="52">
        <v>1109</v>
      </c>
      <c r="FP500" s="52">
        <v>1064</v>
      </c>
      <c r="FQ500" s="52">
        <v>1020</v>
      </c>
      <c r="FR500" s="52">
        <v>956</v>
      </c>
      <c r="FS500" s="52">
        <v>940</v>
      </c>
      <c r="FT500" s="52">
        <v>898</v>
      </c>
      <c r="FU500" s="52">
        <v>869</v>
      </c>
      <c r="FV500" s="52">
        <v>813</v>
      </c>
      <c r="FW500" s="52">
        <v>764</v>
      </c>
      <c r="FX500" s="52">
        <v>677</v>
      </c>
      <c r="FY500" s="52">
        <v>623</v>
      </c>
      <c r="FZ500" s="52">
        <v>539</v>
      </c>
      <c r="GA500" s="52">
        <v>537</v>
      </c>
      <c r="GB500" s="52">
        <v>499</v>
      </c>
      <c r="GC500" s="52">
        <v>560</v>
      </c>
      <c r="GD500" s="52">
        <v>503</v>
      </c>
      <c r="GE500" s="52">
        <v>499</v>
      </c>
      <c r="GF500" s="52">
        <v>474</v>
      </c>
      <c r="GG500" s="52">
        <v>375</v>
      </c>
      <c r="GH500" s="52">
        <v>326</v>
      </c>
      <c r="GI500" s="52">
        <v>331</v>
      </c>
      <c r="GJ500" s="52">
        <v>256</v>
      </c>
      <c r="GK500" s="52">
        <v>255</v>
      </c>
      <c r="GL500" s="53">
        <v>1043</v>
      </c>
    </row>
    <row r="501" spans="1:194" s="1" customFormat="1" hidden="1" x14ac:dyDescent="0.25">
      <c r="A501" s="31" t="s">
        <v>247</v>
      </c>
      <c r="B501" s="1" t="s">
        <v>732</v>
      </c>
      <c r="C501" s="30" t="str">
        <f t="shared" si="134"/>
        <v>LA England - Wigan</v>
      </c>
      <c r="D501" s="51">
        <f t="shared" si="125"/>
        <v>129027</v>
      </c>
      <c r="E501" s="51">
        <f t="shared" si="126"/>
        <v>132301</v>
      </c>
      <c r="F501" s="52">
        <f t="shared" si="127"/>
        <v>330712</v>
      </c>
      <c r="G501" s="52">
        <f t="shared" si="128"/>
        <v>164901</v>
      </c>
      <c r="H501" s="53">
        <f t="shared" si="129"/>
        <v>165811</v>
      </c>
      <c r="I501" s="53">
        <f t="shared" si="130"/>
        <v>129027</v>
      </c>
      <c r="J501" s="53">
        <f t="shared" si="131"/>
        <v>132301</v>
      </c>
      <c r="K501" s="50">
        <f t="shared" si="132"/>
        <v>35874</v>
      </c>
      <c r="L501" s="51">
        <f t="shared" si="133"/>
        <v>33510</v>
      </c>
      <c r="M501" s="52">
        <v>1698</v>
      </c>
      <c r="N501" s="52">
        <v>1805</v>
      </c>
      <c r="O501" s="52">
        <v>1853</v>
      </c>
      <c r="P501" s="52">
        <v>1967</v>
      </c>
      <c r="Q501" s="52">
        <v>2017</v>
      </c>
      <c r="R501" s="52">
        <v>2007</v>
      </c>
      <c r="S501" s="52">
        <v>1986</v>
      </c>
      <c r="T501" s="52">
        <v>1972</v>
      </c>
      <c r="U501" s="52">
        <v>2083</v>
      </c>
      <c r="V501" s="52">
        <v>2175</v>
      </c>
      <c r="W501" s="52">
        <v>2159</v>
      </c>
      <c r="X501" s="52">
        <v>2118</v>
      </c>
      <c r="Y501" s="52">
        <v>2137</v>
      </c>
      <c r="Z501" s="52">
        <v>1999</v>
      </c>
      <c r="AA501" s="52">
        <v>2126</v>
      </c>
      <c r="AB501" s="52">
        <v>1949</v>
      </c>
      <c r="AC501" s="52">
        <v>1911</v>
      </c>
      <c r="AD501" s="52">
        <v>1912</v>
      </c>
      <c r="AE501" s="52">
        <v>1833</v>
      </c>
      <c r="AF501" s="52">
        <v>1694</v>
      </c>
      <c r="AG501" s="52">
        <v>1680</v>
      </c>
      <c r="AH501" s="52">
        <v>1719</v>
      </c>
      <c r="AI501" s="52">
        <v>1760</v>
      </c>
      <c r="AJ501" s="52">
        <v>1832</v>
      </c>
      <c r="AK501" s="52">
        <v>1942</v>
      </c>
      <c r="AL501" s="52">
        <v>1879</v>
      </c>
      <c r="AM501" s="52">
        <v>1948</v>
      </c>
      <c r="AN501" s="52">
        <v>1995</v>
      </c>
      <c r="AO501" s="52">
        <v>2115</v>
      </c>
      <c r="AP501" s="52">
        <v>2230</v>
      </c>
      <c r="AQ501" s="52">
        <v>2162</v>
      </c>
      <c r="AR501" s="52">
        <v>2157</v>
      </c>
      <c r="AS501" s="52">
        <v>2170</v>
      </c>
      <c r="AT501" s="52">
        <v>2213</v>
      </c>
      <c r="AU501" s="52">
        <v>2100</v>
      </c>
      <c r="AV501" s="52">
        <v>2177</v>
      </c>
      <c r="AW501" s="52">
        <v>2106</v>
      </c>
      <c r="AX501" s="52">
        <v>2133</v>
      </c>
      <c r="AY501" s="52">
        <v>2153</v>
      </c>
      <c r="AZ501" s="52">
        <v>2044</v>
      </c>
      <c r="BA501" s="52">
        <v>2132</v>
      </c>
      <c r="BB501" s="52">
        <v>1993</v>
      </c>
      <c r="BC501" s="52">
        <v>1777</v>
      </c>
      <c r="BD501" s="52">
        <v>1853</v>
      </c>
      <c r="BE501" s="52">
        <v>1863</v>
      </c>
      <c r="BF501" s="52">
        <v>2017</v>
      </c>
      <c r="BG501" s="52">
        <v>2108</v>
      </c>
      <c r="BH501" s="52">
        <v>2153</v>
      </c>
      <c r="BI501" s="52">
        <v>2423</v>
      </c>
      <c r="BJ501" s="52">
        <v>2572</v>
      </c>
      <c r="BK501" s="52">
        <v>2484</v>
      </c>
      <c r="BL501" s="52">
        <v>2552</v>
      </c>
      <c r="BM501" s="52">
        <v>2549</v>
      </c>
      <c r="BN501" s="52">
        <v>2604</v>
      </c>
      <c r="BO501" s="52">
        <v>2545</v>
      </c>
      <c r="BP501" s="52">
        <v>2544</v>
      </c>
      <c r="BQ501" s="52">
        <v>2511</v>
      </c>
      <c r="BR501" s="52">
        <v>2278</v>
      </c>
      <c r="BS501" s="52">
        <v>2310</v>
      </c>
      <c r="BT501" s="52">
        <v>2260</v>
      </c>
      <c r="BU501" s="52">
        <v>1972</v>
      </c>
      <c r="BV501" s="52">
        <v>1995</v>
      </c>
      <c r="BW501" s="52">
        <v>2037</v>
      </c>
      <c r="BX501" s="52">
        <v>1755</v>
      </c>
      <c r="BY501" s="52">
        <v>1710</v>
      </c>
      <c r="BZ501" s="52">
        <v>1655</v>
      </c>
      <c r="CA501" s="52">
        <v>1750</v>
      </c>
      <c r="CB501" s="52">
        <v>1696</v>
      </c>
      <c r="CC501" s="52">
        <v>1696</v>
      </c>
      <c r="CD501" s="52">
        <v>1710</v>
      </c>
      <c r="CE501" s="52">
        <v>1757</v>
      </c>
      <c r="CF501" s="52">
        <v>1834</v>
      </c>
      <c r="CG501" s="52">
        <v>1866</v>
      </c>
      <c r="CH501" s="52">
        <v>2036</v>
      </c>
      <c r="CI501" s="52">
        <v>1492</v>
      </c>
      <c r="CJ501" s="52">
        <v>1439</v>
      </c>
      <c r="CK501" s="52">
        <v>1411</v>
      </c>
      <c r="CL501" s="52">
        <v>1305</v>
      </c>
      <c r="CM501" s="52">
        <v>1186</v>
      </c>
      <c r="CN501" s="52">
        <v>979</v>
      </c>
      <c r="CO501" s="52">
        <v>954</v>
      </c>
      <c r="CP501" s="52">
        <v>859</v>
      </c>
      <c r="CQ501" s="52">
        <v>736</v>
      </c>
      <c r="CR501" s="52">
        <v>641</v>
      </c>
      <c r="CS501" s="52">
        <v>546</v>
      </c>
      <c r="CT501" s="52">
        <v>490</v>
      </c>
      <c r="CU501" s="52">
        <v>361</v>
      </c>
      <c r="CV501" s="52">
        <v>280</v>
      </c>
      <c r="CW501" s="52">
        <v>305</v>
      </c>
      <c r="CX501" s="52">
        <v>239</v>
      </c>
      <c r="CY501" s="52">
        <v>765</v>
      </c>
      <c r="CZ501" s="52">
        <v>1603</v>
      </c>
      <c r="DA501" s="52">
        <v>1696</v>
      </c>
      <c r="DB501" s="52">
        <v>1824</v>
      </c>
      <c r="DC501" s="52">
        <v>1845</v>
      </c>
      <c r="DD501" s="52">
        <v>1777</v>
      </c>
      <c r="DE501" s="52">
        <v>1853</v>
      </c>
      <c r="DF501" s="52">
        <v>1854</v>
      </c>
      <c r="DG501" s="52">
        <v>1926</v>
      </c>
      <c r="DH501" s="52">
        <v>1979</v>
      </c>
      <c r="DI501" s="52">
        <v>1992</v>
      </c>
      <c r="DJ501" s="52">
        <v>1955</v>
      </c>
      <c r="DK501" s="52">
        <v>2019</v>
      </c>
      <c r="DL501" s="52">
        <v>1974</v>
      </c>
      <c r="DM501" s="52">
        <v>1887</v>
      </c>
      <c r="DN501" s="52">
        <v>1929</v>
      </c>
      <c r="DO501" s="52">
        <v>1858</v>
      </c>
      <c r="DP501" s="52">
        <v>1797</v>
      </c>
      <c r="DQ501" s="52">
        <v>1742</v>
      </c>
      <c r="DR501" s="52">
        <v>1647</v>
      </c>
      <c r="DS501" s="52">
        <v>1371</v>
      </c>
      <c r="DT501" s="52">
        <v>1356</v>
      </c>
      <c r="DU501" s="52">
        <v>1495</v>
      </c>
      <c r="DV501" s="52">
        <v>1585</v>
      </c>
      <c r="DW501" s="52">
        <v>1824</v>
      </c>
      <c r="DX501" s="52">
        <v>1929</v>
      </c>
      <c r="DY501" s="52">
        <v>1900</v>
      </c>
      <c r="DZ501" s="52">
        <v>1971</v>
      </c>
      <c r="EA501" s="52">
        <v>2029</v>
      </c>
      <c r="EB501" s="52">
        <v>2187</v>
      </c>
      <c r="EC501" s="52">
        <v>2161</v>
      </c>
      <c r="ED501" s="52">
        <v>2207</v>
      </c>
      <c r="EE501" s="52">
        <v>2254</v>
      </c>
      <c r="EF501" s="52">
        <v>2267</v>
      </c>
      <c r="EG501" s="52">
        <v>2219</v>
      </c>
      <c r="EH501" s="52">
        <v>2242</v>
      </c>
      <c r="EI501" s="52">
        <v>2194</v>
      </c>
      <c r="EJ501" s="52">
        <v>2275</v>
      </c>
      <c r="EK501" s="52">
        <v>2110</v>
      </c>
      <c r="EL501" s="52">
        <v>2102</v>
      </c>
      <c r="EM501" s="52">
        <v>2190</v>
      </c>
      <c r="EN501" s="52">
        <v>2118</v>
      </c>
      <c r="EO501" s="52">
        <v>2054</v>
      </c>
      <c r="EP501" s="52">
        <v>1865</v>
      </c>
      <c r="EQ501" s="52">
        <v>1798</v>
      </c>
      <c r="ER501" s="52">
        <v>1895</v>
      </c>
      <c r="ES501" s="52">
        <v>1979</v>
      </c>
      <c r="ET501" s="52">
        <v>2137</v>
      </c>
      <c r="EU501" s="52">
        <v>2204</v>
      </c>
      <c r="EV501" s="52">
        <v>2401</v>
      </c>
      <c r="EW501" s="52">
        <v>2573</v>
      </c>
      <c r="EX501" s="52">
        <v>2587</v>
      </c>
      <c r="EY501" s="52">
        <v>2649</v>
      </c>
      <c r="EZ501" s="52">
        <v>2540</v>
      </c>
      <c r="FA501" s="52">
        <v>2459</v>
      </c>
      <c r="FB501" s="52">
        <v>2511</v>
      </c>
      <c r="FC501" s="52">
        <v>2413</v>
      </c>
      <c r="FD501" s="52">
        <v>2480</v>
      </c>
      <c r="FE501" s="52">
        <v>2360</v>
      </c>
      <c r="FF501" s="52">
        <v>2353</v>
      </c>
      <c r="FG501" s="52">
        <v>2171</v>
      </c>
      <c r="FH501" s="52">
        <v>2116</v>
      </c>
      <c r="FI501" s="52">
        <v>2052</v>
      </c>
      <c r="FJ501" s="52">
        <v>1980</v>
      </c>
      <c r="FK501" s="52">
        <v>1906</v>
      </c>
      <c r="FL501" s="52">
        <v>1753</v>
      </c>
      <c r="FM501" s="52">
        <v>1721</v>
      </c>
      <c r="FN501" s="52">
        <v>1754</v>
      </c>
      <c r="FO501" s="52">
        <v>1772</v>
      </c>
      <c r="FP501" s="52">
        <v>1696</v>
      </c>
      <c r="FQ501" s="52">
        <v>1668</v>
      </c>
      <c r="FR501" s="52">
        <v>1833</v>
      </c>
      <c r="FS501" s="52">
        <v>1865</v>
      </c>
      <c r="FT501" s="52">
        <v>1997</v>
      </c>
      <c r="FU501" s="52">
        <v>2206</v>
      </c>
      <c r="FV501" s="52">
        <v>1578</v>
      </c>
      <c r="FW501" s="52">
        <v>1582</v>
      </c>
      <c r="FX501" s="52">
        <v>1469</v>
      </c>
      <c r="FY501" s="52">
        <v>1481</v>
      </c>
      <c r="FZ501" s="52">
        <v>1254</v>
      </c>
      <c r="GA501" s="52">
        <v>1036</v>
      </c>
      <c r="GB501" s="52">
        <v>1050</v>
      </c>
      <c r="GC501" s="52">
        <v>991</v>
      </c>
      <c r="GD501" s="52">
        <v>951</v>
      </c>
      <c r="GE501" s="52">
        <v>819</v>
      </c>
      <c r="GF501" s="52">
        <v>700</v>
      </c>
      <c r="GG501" s="52">
        <v>673</v>
      </c>
      <c r="GH501" s="52">
        <v>590</v>
      </c>
      <c r="GI501" s="52">
        <v>453</v>
      </c>
      <c r="GJ501" s="52">
        <v>449</v>
      </c>
      <c r="GK501" s="52">
        <v>371</v>
      </c>
      <c r="GL501" s="53">
        <v>1473</v>
      </c>
    </row>
    <row r="502" spans="1:194" s="1" customFormat="1" hidden="1" x14ac:dyDescent="0.25">
      <c r="A502" s="31" t="s">
        <v>247</v>
      </c>
      <c r="B502" s="1" t="s">
        <v>733</v>
      </c>
      <c r="C502" s="30" t="str">
        <f t="shared" si="134"/>
        <v>LA England - Wiltshire</v>
      </c>
      <c r="D502" s="51">
        <f t="shared" si="125"/>
        <v>195001</v>
      </c>
      <c r="E502" s="51">
        <f t="shared" si="126"/>
        <v>202795</v>
      </c>
      <c r="F502" s="52">
        <f t="shared" si="127"/>
        <v>504070</v>
      </c>
      <c r="G502" s="52">
        <f t="shared" si="128"/>
        <v>249185</v>
      </c>
      <c r="H502" s="53">
        <f t="shared" si="129"/>
        <v>254885</v>
      </c>
      <c r="I502" s="53">
        <f t="shared" si="130"/>
        <v>195001</v>
      </c>
      <c r="J502" s="53">
        <f t="shared" si="131"/>
        <v>202795</v>
      </c>
      <c r="K502" s="50">
        <f t="shared" si="132"/>
        <v>54184</v>
      </c>
      <c r="L502" s="51">
        <f t="shared" si="133"/>
        <v>52090</v>
      </c>
      <c r="M502" s="52">
        <v>2372</v>
      </c>
      <c r="N502" s="52">
        <v>2536</v>
      </c>
      <c r="O502" s="52">
        <v>2678</v>
      </c>
      <c r="P502" s="52">
        <v>2764</v>
      </c>
      <c r="Q502" s="52">
        <v>3027</v>
      </c>
      <c r="R502" s="52">
        <v>3016</v>
      </c>
      <c r="S502" s="52">
        <v>3097</v>
      </c>
      <c r="T502" s="52">
        <v>3101</v>
      </c>
      <c r="U502" s="52">
        <v>3347</v>
      </c>
      <c r="V502" s="52">
        <v>3312</v>
      </c>
      <c r="W502" s="52">
        <v>3318</v>
      </c>
      <c r="X502" s="52">
        <v>3250</v>
      </c>
      <c r="Y502" s="52">
        <v>3201</v>
      </c>
      <c r="Z502" s="52">
        <v>3134</v>
      </c>
      <c r="AA502" s="52">
        <v>3161</v>
      </c>
      <c r="AB502" s="52">
        <v>2985</v>
      </c>
      <c r="AC502" s="52">
        <v>2999</v>
      </c>
      <c r="AD502" s="52">
        <v>2886</v>
      </c>
      <c r="AE502" s="52">
        <v>2880</v>
      </c>
      <c r="AF502" s="52">
        <v>2282</v>
      </c>
      <c r="AG502" s="52">
        <v>2042</v>
      </c>
      <c r="AH502" s="52">
        <v>2333</v>
      </c>
      <c r="AI502" s="52">
        <v>2306</v>
      </c>
      <c r="AJ502" s="52">
        <v>2674</v>
      </c>
      <c r="AK502" s="52">
        <v>2663</v>
      </c>
      <c r="AL502" s="52">
        <v>2533</v>
      </c>
      <c r="AM502" s="52">
        <v>2752</v>
      </c>
      <c r="AN502" s="52">
        <v>2601</v>
      </c>
      <c r="AO502" s="52">
        <v>2768</v>
      </c>
      <c r="AP502" s="52">
        <v>2903</v>
      </c>
      <c r="AQ502" s="52">
        <v>2847</v>
      </c>
      <c r="AR502" s="52">
        <v>3122</v>
      </c>
      <c r="AS502" s="52">
        <v>3132</v>
      </c>
      <c r="AT502" s="52">
        <v>2940</v>
      </c>
      <c r="AU502" s="52">
        <v>2987</v>
      </c>
      <c r="AV502" s="52">
        <v>2989</v>
      </c>
      <c r="AW502" s="52">
        <v>2912</v>
      </c>
      <c r="AX502" s="52">
        <v>3034</v>
      </c>
      <c r="AY502" s="52">
        <v>2818</v>
      </c>
      <c r="AZ502" s="52">
        <v>2889</v>
      </c>
      <c r="BA502" s="52">
        <v>3033</v>
      </c>
      <c r="BB502" s="52">
        <v>3067</v>
      </c>
      <c r="BC502" s="52">
        <v>2709</v>
      </c>
      <c r="BD502" s="52">
        <v>2719</v>
      </c>
      <c r="BE502" s="52">
        <v>2775</v>
      </c>
      <c r="BF502" s="52">
        <v>2931</v>
      </c>
      <c r="BG502" s="52">
        <v>3090</v>
      </c>
      <c r="BH502" s="52">
        <v>3465</v>
      </c>
      <c r="BI502" s="52">
        <v>3598</v>
      </c>
      <c r="BJ502" s="52">
        <v>3546</v>
      </c>
      <c r="BK502" s="52">
        <v>3686</v>
      </c>
      <c r="BL502" s="52">
        <v>3671</v>
      </c>
      <c r="BM502" s="52">
        <v>3669</v>
      </c>
      <c r="BN502" s="52">
        <v>3858</v>
      </c>
      <c r="BO502" s="52">
        <v>3768</v>
      </c>
      <c r="BP502" s="52">
        <v>3819</v>
      </c>
      <c r="BQ502" s="52">
        <v>3828</v>
      </c>
      <c r="BR502" s="52">
        <v>3691</v>
      </c>
      <c r="BS502" s="52">
        <v>3633</v>
      </c>
      <c r="BT502" s="52">
        <v>3531</v>
      </c>
      <c r="BU502" s="52">
        <v>3472</v>
      </c>
      <c r="BV502" s="52">
        <v>3285</v>
      </c>
      <c r="BW502" s="52">
        <v>3150</v>
      </c>
      <c r="BX502" s="52">
        <v>2995</v>
      </c>
      <c r="BY502" s="52">
        <v>2804</v>
      </c>
      <c r="BZ502" s="52">
        <v>2754</v>
      </c>
      <c r="CA502" s="52">
        <v>2912</v>
      </c>
      <c r="CB502" s="52">
        <v>2799</v>
      </c>
      <c r="CC502" s="52">
        <v>2722</v>
      </c>
      <c r="CD502" s="52">
        <v>2710</v>
      </c>
      <c r="CE502" s="52">
        <v>2673</v>
      </c>
      <c r="CF502" s="52">
        <v>2852</v>
      </c>
      <c r="CG502" s="52">
        <v>2991</v>
      </c>
      <c r="CH502" s="52">
        <v>3280</v>
      </c>
      <c r="CI502" s="52">
        <v>2494</v>
      </c>
      <c r="CJ502" s="52">
        <v>2342</v>
      </c>
      <c r="CK502" s="52">
        <v>2288</v>
      </c>
      <c r="CL502" s="52">
        <v>2099</v>
      </c>
      <c r="CM502" s="52">
        <v>1847</v>
      </c>
      <c r="CN502" s="52">
        <v>1567</v>
      </c>
      <c r="CO502" s="52">
        <v>1592</v>
      </c>
      <c r="CP502" s="52">
        <v>1460</v>
      </c>
      <c r="CQ502" s="52">
        <v>1341</v>
      </c>
      <c r="CR502" s="52">
        <v>1239</v>
      </c>
      <c r="CS502" s="52">
        <v>1140</v>
      </c>
      <c r="CT502" s="52">
        <v>1011</v>
      </c>
      <c r="CU502" s="52">
        <v>871</v>
      </c>
      <c r="CV502" s="52">
        <v>790</v>
      </c>
      <c r="CW502" s="52">
        <v>668</v>
      </c>
      <c r="CX502" s="52">
        <v>603</v>
      </c>
      <c r="CY502" s="52">
        <v>1756</v>
      </c>
      <c r="CZ502" s="52">
        <v>2346</v>
      </c>
      <c r="DA502" s="52">
        <v>2407</v>
      </c>
      <c r="DB502" s="52">
        <v>2590</v>
      </c>
      <c r="DC502" s="52">
        <v>2662</v>
      </c>
      <c r="DD502" s="52">
        <v>2814</v>
      </c>
      <c r="DE502" s="52">
        <v>2818</v>
      </c>
      <c r="DF502" s="52">
        <v>2907</v>
      </c>
      <c r="DG502" s="52">
        <v>2995</v>
      </c>
      <c r="DH502" s="52">
        <v>2981</v>
      </c>
      <c r="DI502" s="52">
        <v>3206</v>
      </c>
      <c r="DJ502" s="52">
        <v>3275</v>
      </c>
      <c r="DK502" s="52">
        <v>3116</v>
      </c>
      <c r="DL502" s="52">
        <v>3163</v>
      </c>
      <c r="DM502" s="52">
        <v>3091</v>
      </c>
      <c r="DN502" s="52">
        <v>3041</v>
      </c>
      <c r="DO502" s="52">
        <v>2877</v>
      </c>
      <c r="DP502" s="52">
        <v>2962</v>
      </c>
      <c r="DQ502" s="52">
        <v>2839</v>
      </c>
      <c r="DR502" s="52">
        <v>2598</v>
      </c>
      <c r="DS502" s="52">
        <v>1860</v>
      </c>
      <c r="DT502" s="52">
        <v>1642</v>
      </c>
      <c r="DU502" s="52">
        <v>1719</v>
      </c>
      <c r="DV502" s="52">
        <v>1956</v>
      </c>
      <c r="DW502" s="52">
        <v>2435</v>
      </c>
      <c r="DX502" s="52">
        <v>2310</v>
      </c>
      <c r="DY502" s="52">
        <v>2351</v>
      </c>
      <c r="DZ502" s="52">
        <v>2412</v>
      </c>
      <c r="EA502" s="52">
        <v>2281</v>
      </c>
      <c r="EB502" s="52">
        <v>2616</v>
      </c>
      <c r="EC502" s="52">
        <v>2535</v>
      </c>
      <c r="ED502" s="52">
        <v>2507</v>
      </c>
      <c r="EE502" s="52">
        <v>2818</v>
      </c>
      <c r="EF502" s="52">
        <v>2860</v>
      </c>
      <c r="EG502" s="52">
        <v>2944</v>
      </c>
      <c r="EH502" s="52">
        <v>2831</v>
      </c>
      <c r="EI502" s="52">
        <v>2892</v>
      </c>
      <c r="EJ502" s="52">
        <v>3083</v>
      </c>
      <c r="EK502" s="52">
        <v>2979</v>
      </c>
      <c r="EL502" s="52">
        <v>3058</v>
      </c>
      <c r="EM502" s="52">
        <v>3118</v>
      </c>
      <c r="EN502" s="52">
        <v>3198</v>
      </c>
      <c r="EO502" s="52">
        <v>2937</v>
      </c>
      <c r="EP502" s="52">
        <v>2857</v>
      </c>
      <c r="EQ502" s="52">
        <v>2851</v>
      </c>
      <c r="ER502" s="52">
        <v>3124</v>
      </c>
      <c r="ES502" s="52">
        <v>3157</v>
      </c>
      <c r="ET502" s="52">
        <v>3425</v>
      </c>
      <c r="EU502" s="52">
        <v>3597</v>
      </c>
      <c r="EV502" s="52">
        <v>3874</v>
      </c>
      <c r="EW502" s="52">
        <v>3797</v>
      </c>
      <c r="EX502" s="52">
        <v>3899</v>
      </c>
      <c r="EY502" s="52">
        <v>3851</v>
      </c>
      <c r="EZ502" s="52">
        <v>3783</v>
      </c>
      <c r="FA502" s="52">
        <v>3991</v>
      </c>
      <c r="FB502" s="52">
        <v>4017</v>
      </c>
      <c r="FC502" s="52">
        <v>3930</v>
      </c>
      <c r="FD502" s="52">
        <v>3847</v>
      </c>
      <c r="FE502" s="52">
        <v>3767</v>
      </c>
      <c r="FF502" s="52">
        <v>3713</v>
      </c>
      <c r="FG502" s="52">
        <v>3586</v>
      </c>
      <c r="FH502" s="52">
        <v>3365</v>
      </c>
      <c r="FI502" s="52">
        <v>3398</v>
      </c>
      <c r="FJ502" s="52">
        <v>3307</v>
      </c>
      <c r="FK502" s="52">
        <v>3100</v>
      </c>
      <c r="FL502" s="52">
        <v>3062</v>
      </c>
      <c r="FM502" s="52">
        <v>3013</v>
      </c>
      <c r="FN502" s="52">
        <v>2950</v>
      </c>
      <c r="FO502" s="52">
        <v>3046</v>
      </c>
      <c r="FP502" s="52">
        <v>2923</v>
      </c>
      <c r="FQ502" s="52">
        <v>2847</v>
      </c>
      <c r="FR502" s="52">
        <v>2971</v>
      </c>
      <c r="FS502" s="52">
        <v>3051</v>
      </c>
      <c r="FT502" s="52">
        <v>3369</v>
      </c>
      <c r="FU502" s="52">
        <v>3368</v>
      </c>
      <c r="FV502" s="52">
        <v>2642</v>
      </c>
      <c r="FW502" s="52">
        <v>2715</v>
      </c>
      <c r="FX502" s="52">
        <v>2624</v>
      </c>
      <c r="FY502" s="52">
        <v>2310</v>
      </c>
      <c r="FZ502" s="52">
        <v>2111</v>
      </c>
      <c r="GA502" s="52">
        <v>1858</v>
      </c>
      <c r="GB502" s="52">
        <v>1849</v>
      </c>
      <c r="GC502" s="52">
        <v>1770</v>
      </c>
      <c r="GD502" s="52">
        <v>1693</v>
      </c>
      <c r="GE502" s="52">
        <v>1539</v>
      </c>
      <c r="GF502" s="52">
        <v>1432</v>
      </c>
      <c r="GG502" s="52">
        <v>1383</v>
      </c>
      <c r="GH502" s="52">
        <v>1162</v>
      </c>
      <c r="GI502" s="52">
        <v>1133</v>
      </c>
      <c r="GJ502" s="52">
        <v>989</v>
      </c>
      <c r="GK502" s="52">
        <v>940</v>
      </c>
      <c r="GL502" s="53">
        <v>3869</v>
      </c>
    </row>
    <row r="503" spans="1:194" s="1" customFormat="1" hidden="1" x14ac:dyDescent="0.25">
      <c r="A503" s="31" t="s">
        <v>247</v>
      </c>
      <c r="B503" s="1" t="s">
        <v>734</v>
      </c>
      <c r="C503" s="30" t="str">
        <f t="shared" si="134"/>
        <v>LA England - Winchester</v>
      </c>
      <c r="D503" s="51">
        <f t="shared" si="125"/>
        <v>47703</v>
      </c>
      <c r="E503" s="51">
        <f t="shared" si="126"/>
        <v>51821</v>
      </c>
      <c r="F503" s="52">
        <f t="shared" si="127"/>
        <v>125925</v>
      </c>
      <c r="G503" s="52">
        <f t="shared" si="128"/>
        <v>61431</v>
      </c>
      <c r="H503" s="53">
        <f t="shared" si="129"/>
        <v>64494</v>
      </c>
      <c r="I503" s="53">
        <f t="shared" si="130"/>
        <v>47703</v>
      </c>
      <c r="J503" s="53">
        <f t="shared" si="131"/>
        <v>51821</v>
      </c>
      <c r="K503" s="50">
        <f t="shared" si="132"/>
        <v>13728</v>
      </c>
      <c r="L503" s="51">
        <f t="shared" si="133"/>
        <v>12673</v>
      </c>
      <c r="M503" s="52">
        <v>545</v>
      </c>
      <c r="N503" s="52">
        <v>569</v>
      </c>
      <c r="O503" s="52">
        <v>584</v>
      </c>
      <c r="P503" s="52">
        <v>695</v>
      </c>
      <c r="Q503" s="52">
        <v>688</v>
      </c>
      <c r="R503" s="52">
        <v>660</v>
      </c>
      <c r="S503" s="52">
        <v>769</v>
      </c>
      <c r="T503" s="52">
        <v>773</v>
      </c>
      <c r="U503" s="52">
        <v>821</v>
      </c>
      <c r="V503" s="52">
        <v>837</v>
      </c>
      <c r="W503" s="52">
        <v>812</v>
      </c>
      <c r="X503" s="52">
        <v>807</v>
      </c>
      <c r="Y503" s="52">
        <v>867</v>
      </c>
      <c r="Z503" s="52">
        <v>820</v>
      </c>
      <c r="AA503" s="52">
        <v>918</v>
      </c>
      <c r="AB503" s="52">
        <v>852</v>
      </c>
      <c r="AC503" s="52">
        <v>829</v>
      </c>
      <c r="AD503" s="52">
        <v>882</v>
      </c>
      <c r="AE503" s="52">
        <v>841</v>
      </c>
      <c r="AF503" s="52">
        <v>976</v>
      </c>
      <c r="AG503" s="52">
        <v>1023</v>
      </c>
      <c r="AH503" s="52">
        <v>902</v>
      </c>
      <c r="AI503" s="52">
        <v>821</v>
      </c>
      <c r="AJ503" s="52">
        <v>693</v>
      </c>
      <c r="AK503" s="52">
        <v>668</v>
      </c>
      <c r="AL503" s="52">
        <v>615</v>
      </c>
      <c r="AM503" s="52">
        <v>487</v>
      </c>
      <c r="AN503" s="52">
        <v>585</v>
      </c>
      <c r="AO503" s="52">
        <v>566</v>
      </c>
      <c r="AP503" s="52">
        <v>656</v>
      </c>
      <c r="AQ503" s="52">
        <v>530</v>
      </c>
      <c r="AR503" s="52">
        <v>605</v>
      </c>
      <c r="AS503" s="52">
        <v>552</v>
      </c>
      <c r="AT503" s="52">
        <v>584</v>
      </c>
      <c r="AU503" s="52">
        <v>609</v>
      </c>
      <c r="AV503" s="52">
        <v>637</v>
      </c>
      <c r="AW503" s="52">
        <v>608</v>
      </c>
      <c r="AX503" s="52">
        <v>686</v>
      </c>
      <c r="AY503" s="52">
        <v>614</v>
      </c>
      <c r="AZ503" s="52">
        <v>658</v>
      </c>
      <c r="BA503" s="52">
        <v>720</v>
      </c>
      <c r="BB503" s="52">
        <v>728</v>
      </c>
      <c r="BC503" s="52">
        <v>719</v>
      </c>
      <c r="BD503" s="52">
        <v>700</v>
      </c>
      <c r="BE503" s="52">
        <v>744</v>
      </c>
      <c r="BF503" s="52">
        <v>877</v>
      </c>
      <c r="BG503" s="52">
        <v>800</v>
      </c>
      <c r="BH503" s="52">
        <v>908</v>
      </c>
      <c r="BI503" s="52">
        <v>842</v>
      </c>
      <c r="BJ503" s="52">
        <v>862</v>
      </c>
      <c r="BK503" s="52">
        <v>809</v>
      </c>
      <c r="BL503" s="52">
        <v>816</v>
      </c>
      <c r="BM503" s="52">
        <v>935</v>
      </c>
      <c r="BN503" s="52">
        <v>902</v>
      </c>
      <c r="BO503" s="52">
        <v>876</v>
      </c>
      <c r="BP503" s="52">
        <v>942</v>
      </c>
      <c r="BQ503" s="52">
        <v>868</v>
      </c>
      <c r="BR503" s="52">
        <v>974</v>
      </c>
      <c r="BS503" s="52">
        <v>797</v>
      </c>
      <c r="BT503" s="52">
        <v>881</v>
      </c>
      <c r="BU503" s="52">
        <v>767</v>
      </c>
      <c r="BV503" s="52">
        <v>754</v>
      </c>
      <c r="BW503" s="52">
        <v>738</v>
      </c>
      <c r="BX503" s="52">
        <v>748</v>
      </c>
      <c r="BY503" s="52">
        <v>684</v>
      </c>
      <c r="BZ503" s="52">
        <v>704</v>
      </c>
      <c r="CA503" s="52">
        <v>645</v>
      </c>
      <c r="CB503" s="52">
        <v>605</v>
      </c>
      <c r="CC503" s="52">
        <v>624</v>
      </c>
      <c r="CD503" s="52">
        <v>672</v>
      </c>
      <c r="CE503" s="52">
        <v>610</v>
      </c>
      <c r="CF503" s="52">
        <v>651</v>
      </c>
      <c r="CG503" s="52">
        <v>679</v>
      </c>
      <c r="CH503" s="52">
        <v>783</v>
      </c>
      <c r="CI503" s="52">
        <v>632</v>
      </c>
      <c r="CJ503" s="52">
        <v>616</v>
      </c>
      <c r="CK503" s="52">
        <v>521</v>
      </c>
      <c r="CL503" s="52">
        <v>495</v>
      </c>
      <c r="CM503" s="52">
        <v>425</v>
      </c>
      <c r="CN503" s="52">
        <v>412</v>
      </c>
      <c r="CO503" s="52">
        <v>401</v>
      </c>
      <c r="CP503" s="52">
        <v>377</v>
      </c>
      <c r="CQ503" s="52">
        <v>353</v>
      </c>
      <c r="CR503" s="52">
        <v>318</v>
      </c>
      <c r="CS503" s="52">
        <v>292</v>
      </c>
      <c r="CT503" s="52">
        <v>254</v>
      </c>
      <c r="CU503" s="52">
        <v>216</v>
      </c>
      <c r="CV503" s="52">
        <v>213</v>
      </c>
      <c r="CW503" s="52">
        <v>189</v>
      </c>
      <c r="CX503" s="52">
        <v>162</v>
      </c>
      <c r="CY503" s="52">
        <v>547</v>
      </c>
      <c r="CZ503" s="52">
        <v>515</v>
      </c>
      <c r="DA503" s="52">
        <v>582</v>
      </c>
      <c r="DB503" s="52">
        <v>575</v>
      </c>
      <c r="DC503" s="52">
        <v>630</v>
      </c>
      <c r="DD503" s="52">
        <v>658</v>
      </c>
      <c r="DE503" s="52">
        <v>728</v>
      </c>
      <c r="DF503" s="52">
        <v>693</v>
      </c>
      <c r="DG503" s="52">
        <v>747</v>
      </c>
      <c r="DH503" s="52">
        <v>837</v>
      </c>
      <c r="DI503" s="52">
        <v>709</v>
      </c>
      <c r="DJ503" s="52">
        <v>751</v>
      </c>
      <c r="DK503" s="52">
        <v>801</v>
      </c>
      <c r="DL503" s="52">
        <v>763</v>
      </c>
      <c r="DM503" s="52">
        <v>793</v>
      </c>
      <c r="DN503" s="52">
        <v>755</v>
      </c>
      <c r="DO503" s="52">
        <v>701</v>
      </c>
      <c r="DP503" s="52">
        <v>713</v>
      </c>
      <c r="DQ503" s="52">
        <v>722</v>
      </c>
      <c r="DR503" s="52">
        <v>802</v>
      </c>
      <c r="DS503" s="52">
        <v>1318</v>
      </c>
      <c r="DT503" s="52">
        <v>1212</v>
      </c>
      <c r="DU503" s="52">
        <v>1041</v>
      </c>
      <c r="DV503" s="52">
        <v>835</v>
      </c>
      <c r="DW503" s="52">
        <v>607</v>
      </c>
      <c r="DX503" s="52">
        <v>462</v>
      </c>
      <c r="DY503" s="52">
        <v>492</v>
      </c>
      <c r="DZ503" s="52">
        <v>618</v>
      </c>
      <c r="EA503" s="52">
        <v>734</v>
      </c>
      <c r="EB503" s="52">
        <v>522</v>
      </c>
      <c r="EC503" s="52">
        <v>638</v>
      </c>
      <c r="ED503" s="52">
        <v>696</v>
      </c>
      <c r="EE503" s="52">
        <v>571</v>
      </c>
      <c r="EF503" s="52">
        <v>666</v>
      </c>
      <c r="EG503" s="52">
        <v>638</v>
      </c>
      <c r="EH503" s="52">
        <v>666</v>
      </c>
      <c r="EI503" s="52">
        <v>626</v>
      </c>
      <c r="EJ503" s="52">
        <v>660</v>
      </c>
      <c r="EK503" s="52">
        <v>690</v>
      </c>
      <c r="EL503" s="52">
        <v>737</v>
      </c>
      <c r="EM503" s="52">
        <v>754</v>
      </c>
      <c r="EN503" s="52">
        <v>766</v>
      </c>
      <c r="EO503" s="52">
        <v>844</v>
      </c>
      <c r="EP503" s="52">
        <v>835</v>
      </c>
      <c r="EQ503" s="52">
        <v>770</v>
      </c>
      <c r="ER503" s="52">
        <v>716</v>
      </c>
      <c r="ES503" s="52">
        <v>843</v>
      </c>
      <c r="ET503" s="52">
        <v>819</v>
      </c>
      <c r="EU503" s="52">
        <v>909</v>
      </c>
      <c r="EV503" s="52">
        <v>924</v>
      </c>
      <c r="EW503" s="52">
        <v>918</v>
      </c>
      <c r="EX503" s="52">
        <v>848</v>
      </c>
      <c r="EY503" s="52">
        <v>867</v>
      </c>
      <c r="EZ503" s="52">
        <v>881</v>
      </c>
      <c r="FA503" s="52">
        <v>934</v>
      </c>
      <c r="FB503" s="52">
        <v>962</v>
      </c>
      <c r="FC503" s="52">
        <v>925</v>
      </c>
      <c r="FD503" s="52">
        <v>957</v>
      </c>
      <c r="FE503" s="52">
        <v>917</v>
      </c>
      <c r="FF503" s="52">
        <v>856</v>
      </c>
      <c r="FG503" s="52">
        <v>822</v>
      </c>
      <c r="FH503" s="52">
        <v>793</v>
      </c>
      <c r="FI503" s="52">
        <v>742</v>
      </c>
      <c r="FJ503" s="52">
        <v>775</v>
      </c>
      <c r="FK503" s="52">
        <v>786</v>
      </c>
      <c r="FL503" s="52">
        <v>724</v>
      </c>
      <c r="FM503" s="52">
        <v>676</v>
      </c>
      <c r="FN503" s="52">
        <v>650</v>
      </c>
      <c r="FO503" s="52">
        <v>672</v>
      </c>
      <c r="FP503" s="52">
        <v>668</v>
      </c>
      <c r="FQ503" s="52">
        <v>705</v>
      </c>
      <c r="FR503" s="52">
        <v>733</v>
      </c>
      <c r="FS503" s="52">
        <v>748</v>
      </c>
      <c r="FT503" s="52">
        <v>800</v>
      </c>
      <c r="FU503" s="52">
        <v>837</v>
      </c>
      <c r="FV503" s="52">
        <v>671</v>
      </c>
      <c r="FW503" s="52">
        <v>620</v>
      </c>
      <c r="FX503" s="52">
        <v>644</v>
      </c>
      <c r="FY503" s="52">
        <v>573</v>
      </c>
      <c r="FZ503" s="52">
        <v>472</v>
      </c>
      <c r="GA503" s="52">
        <v>460</v>
      </c>
      <c r="GB503" s="52">
        <v>481</v>
      </c>
      <c r="GC503" s="52">
        <v>440</v>
      </c>
      <c r="GD503" s="52">
        <v>428</v>
      </c>
      <c r="GE503" s="52">
        <v>419</v>
      </c>
      <c r="GF503" s="52">
        <v>362</v>
      </c>
      <c r="GG503" s="52">
        <v>344</v>
      </c>
      <c r="GH503" s="52">
        <v>306</v>
      </c>
      <c r="GI503" s="52">
        <v>311</v>
      </c>
      <c r="GJ503" s="52">
        <v>278</v>
      </c>
      <c r="GK503" s="52">
        <v>268</v>
      </c>
      <c r="GL503" s="53">
        <v>1137</v>
      </c>
    </row>
    <row r="504" spans="1:194" s="1" customFormat="1" hidden="1" x14ac:dyDescent="0.25">
      <c r="A504" s="31" t="s">
        <v>247</v>
      </c>
      <c r="B504" s="1" t="s">
        <v>735</v>
      </c>
      <c r="C504" s="30" t="str">
        <f t="shared" si="134"/>
        <v>LA England - Windsor and Maidenhead</v>
      </c>
      <c r="D504" s="51">
        <f t="shared" si="125"/>
        <v>56851</v>
      </c>
      <c r="E504" s="51">
        <f t="shared" si="126"/>
        <v>59745</v>
      </c>
      <c r="F504" s="52">
        <f t="shared" si="127"/>
        <v>151273</v>
      </c>
      <c r="G504" s="52">
        <f t="shared" si="128"/>
        <v>75014</v>
      </c>
      <c r="H504" s="53">
        <f t="shared" si="129"/>
        <v>76259</v>
      </c>
      <c r="I504" s="53">
        <f t="shared" si="130"/>
        <v>56851</v>
      </c>
      <c r="J504" s="53">
        <f t="shared" si="131"/>
        <v>59745</v>
      </c>
      <c r="K504" s="50">
        <f t="shared" si="132"/>
        <v>18163</v>
      </c>
      <c r="L504" s="51">
        <f t="shared" si="133"/>
        <v>16514</v>
      </c>
      <c r="M504" s="52">
        <v>758</v>
      </c>
      <c r="N504" s="52">
        <v>835</v>
      </c>
      <c r="O504" s="52">
        <v>869</v>
      </c>
      <c r="P504" s="52">
        <v>915</v>
      </c>
      <c r="Q504" s="52">
        <v>932</v>
      </c>
      <c r="R504" s="52">
        <v>966</v>
      </c>
      <c r="S504" s="52">
        <v>921</v>
      </c>
      <c r="T504" s="52">
        <v>952</v>
      </c>
      <c r="U504" s="52">
        <v>1049</v>
      </c>
      <c r="V504" s="52">
        <v>1037</v>
      </c>
      <c r="W504" s="52">
        <v>1060</v>
      </c>
      <c r="X504" s="52">
        <v>1097</v>
      </c>
      <c r="Y504" s="52">
        <v>1025</v>
      </c>
      <c r="Z504" s="52">
        <v>1061</v>
      </c>
      <c r="AA504" s="52">
        <v>1228</v>
      </c>
      <c r="AB504" s="52">
        <v>1172</v>
      </c>
      <c r="AC504" s="52">
        <v>1199</v>
      </c>
      <c r="AD504" s="52">
        <v>1087</v>
      </c>
      <c r="AE504" s="52">
        <v>1059</v>
      </c>
      <c r="AF504" s="52">
        <v>641</v>
      </c>
      <c r="AG504" s="52">
        <v>614</v>
      </c>
      <c r="AH504" s="52">
        <v>615</v>
      </c>
      <c r="AI504" s="52">
        <v>709</v>
      </c>
      <c r="AJ504" s="52">
        <v>702</v>
      </c>
      <c r="AK504" s="52">
        <v>667</v>
      </c>
      <c r="AL504" s="52">
        <v>704</v>
      </c>
      <c r="AM504" s="52">
        <v>709</v>
      </c>
      <c r="AN504" s="52">
        <v>668</v>
      </c>
      <c r="AO504" s="52">
        <v>683</v>
      </c>
      <c r="AP504" s="52">
        <v>787</v>
      </c>
      <c r="AQ504" s="52">
        <v>767</v>
      </c>
      <c r="AR504" s="52">
        <v>823</v>
      </c>
      <c r="AS504" s="52">
        <v>893</v>
      </c>
      <c r="AT504" s="52">
        <v>876</v>
      </c>
      <c r="AU504" s="52">
        <v>948</v>
      </c>
      <c r="AV504" s="52">
        <v>850</v>
      </c>
      <c r="AW504" s="52">
        <v>904</v>
      </c>
      <c r="AX504" s="52">
        <v>943</v>
      </c>
      <c r="AY504" s="52">
        <v>988</v>
      </c>
      <c r="AZ504" s="52">
        <v>1009</v>
      </c>
      <c r="BA504" s="52">
        <v>1146</v>
      </c>
      <c r="BB504" s="52">
        <v>1057</v>
      </c>
      <c r="BC504" s="52">
        <v>1045</v>
      </c>
      <c r="BD504" s="52">
        <v>1022</v>
      </c>
      <c r="BE504" s="52">
        <v>1088</v>
      </c>
      <c r="BF504" s="52">
        <v>1116</v>
      </c>
      <c r="BG504" s="52">
        <v>1127</v>
      </c>
      <c r="BH504" s="52">
        <v>1096</v>
      </c>
      <c r="BI504" s="52">
        <v>1107</v>
      </c>
      <c r="BJ504" s="52">
        <v>1201</v>
      </c>
      <c r="BK504" s="52">
        <v>1144</v>
      </c>
      <c r="BL504" s="52">
        <v>1137</v>
      </c>
      <c r="BM504" s="52">
        <v>1136</v>
      </c>
      <c r="BN504" s="52">
        <v>1170</v>
      </c>
      <c r="BO504" s="52">
        <v>1118</v>
      </c>
      <c r="BP504" s="52">
        <v>1235</v>
      </c>
      <c r="BQ504" s="52">
        <v>1078</v>
      </c>
      <c r="BR504" s="52">
        <v>1099</v>
      </c>
      <c r="BS504" s="52">
        <v>1156</v>
      </c>
      <c r="BT504" s="52">
        <v>993</v>
      </c>
      <c r="BU504" s="52">
        <v>880</v>
      </c>
      <c r="BV504" s="52">
        <v>848</v>
      </c>
      <c r="BW504" s="52">
        <v>889</v>
      </c>
      <c r="BX504" s="52">
        <v>772</v>
      </c>
      <c r="BY504" s="52">
        <v>727</v>
      </c>
      <c r="BZ504" s="52">
        <v>726</v>
      </c>
      <c r="CA504" s="52">
        <v>690</v>
      </c>
      <c r="CB504" s="52">
        <v>676</v>
      </c>
      <c r="CC504" s="52">
        <v>671</v>
      </c>
      <c r="CD504" s="52">
        <v>640</v>
      </c>
      <c r="CE504" s="52">
        <v>620</v>
      </c>
      <c r="CF504" s="52">
        <v>698</v>
      </c>
      <c r="CG504" s="52">
        <v>724</v>
      </c>
      <c r="CH504" s="52">
        <v>790</v>
      </c>
      <c r="CI504" s="52">
        <v>604</v>
      </c>
      <c r="CJ504" s="52">
        <v>596</v>
      </c>
      <c r="CK504" s="52">
        <v>607</v>
      </c>
      <c r="CL504" s="52">
        <v>542</v>
      </c>
      <c r="CM504" s="52">
        <v>426</v>
      </c>
      <c r="CN504" s="52">
        <v>362</v>
      </c>
      <c r="CO504" s="52">
        <v>398</v>
      </c>
      <c r="CP504" s="52">
        <v>403</v>
      </c>
      <c r="CQ504" s="52">
        <v>362</v>
      </c>
      <c r="CR504" s="52">
        <v>345</v>
      </c>
      <c r="CS504" s="52">
        <v>309</v>
      </c>
      <c r="CT504" s="52">
        <v>286</v>
      </c>
      <c r="CU504" s="52">
        <v>240</v>
      </c>
      <c r="CV504" s="52">
        <v>210</v>
      </c>
      <c r="CW504" s="52">
        <v>191</v>
      </c>
      <c r="CX504" s="52">
        <v>154</v>
      </c>
      <c r="CY504" s="52">
        <v>635</v>
      </c>
      <c r="CZ504" s="52">
        <v>737</v>
      </c>
      <c r="DA504" s="52">
        <v>776</v>
      </c>
      <c r="DB504" s="52">
        <v>824</v>
      </c>
      <c r="DC504" s="52">
        <v>844</v>
      </c>
      <c r="DD504" s="52">
        <v>893</v>
      </c>
      <c r="DE504" s="52">
        <v>836</v>
      </c>
      <c r="DF504" s="52">
        <v>932</v>
      </c>
      <c r="DG504" s="52">
        <v>890</v>
      </c>
      <c r="DH504" s="52">
        <v>989</v>
      </c>
      <c r="DI504" s="52">
        <v>982</v>
      </c>
      <c r="DJ504" s="52">
        <v>1025</v>
      </c>
      <c r="DK504" s="52">
        <v>939</v>
      </c>
      <c r="DL504" s="52">
        <v>956</v>
      </c>
      <c r="DM504" s="52">
        <v>1055</v>
      </c>
      <c r="DN504" s="52">
        <v>1041</v>
      </c>
      <c r="DO504" s="52">
        <v>919</v>
      </c>
      <c r="DP504" s="52">
        <v>954</v>
      </c>
      <c r="DQ504" s="52">
        <v>922</v>
      </c>
      <c r="DR504" s="52">
        <v>827</v>
      </c>
      <c r="DS504" s="52">
        <v>540</v>
      </c>
      <c r="DT504" s="52">
        <v>456</v>
      </c>
      <c r="DU504" s="52">
        <v>484</v>
      </c>
      <c r="DV504" s="52">
        <v>626</v>
      </c>
      <c r="DW504" s="52">
        <v>754</v>
      </c>
      <c r="DX504" s="52">
        <v>792</v>
      </c>
      <c r="DY504" s="52">
        <v>739</v>
      </c>
      <c r="DZ504" s="52">
        <v>677</v>
      </c>
      <c r="EA504" s="52">
        <v>741</v>
      </c>
      <c r="EB504" s="52">
        <v>670</v>
      </c>
      <c r="EC504" s="52">
        <v>767</v>
      </c>
      <c r="ED504" s="52">
        <v>786</v>
      </c>
      <c r="EE504" s="52">
        <v>796</v>
      </c>
      <c r="EF504" s="52">
        <v>890</v>
      </c>
      <c r="EG504" s="52">
        <v>880</v>
      </c>
      <c r="EH504" s="52">
        <v>967</v>
      </c>
      <c r="EI504" s="52">
        <v>1036</v>
      </c>
      <c r="EJ504" s="52">
        <v>1072</v>
      </c>
      <c r="EK504" s="52">
        <v>1075</v>
      </c>
      <c r="EL504" s="52">
        <v>1122</v>
      </c>
      <c r="EM504" s="52">
        <v>1148</v>
      </c>
      <c r="EN504" s="52">
        <v>1060</v>
      </c>
      <c r="EO504" s="52">
        <v>1104</v>
      </c>
      <c r="EP504" s="52">
        <v>1097</v>
      </c>
      <c r="EQ504" s="52">
        <v>1140</v>
      </c>
      <c r="ER504" s="52">
        <v>991</v>
      </c>
      <c r="ES504" s="52">
        <v>1123</v>
      </c>
      <c r="ET504" s="52">
        <v>1088</v>
      </c>
      <c r="EU504" s="52">
        <v>1154</v>
      </c>
      <c r="EV504" s="52">
        <v>1132</v>
      </c>
      <c r="EW504" s="52">
        <v>1249</v>
      </c>
      <c r="EX504" s="52">
        <v>1168</v>
      </c>
      <c r="EY504" s="52">
        <v>1200</v>
      </c>
      <c r="EZ504" s="52">
        <v>1176</v>
      </c>
      <c r="FA504" s="52">
        <v>1113</v>
      </c>
      <c r="FB504" s="52">
        <v>1095</v>
      </c>
      <c r="FC504" s="52">
        <v>1171</v>
      </c>
      <c r="FD504" s="52">
        <v>1048</v>
      </c>
      <c r="FE504" s="52">
        <v>1072</v>
      </c>
      <c r="FF504" s="52">
        <v>937</v>
      </c>
      <c r="FG504" s="52">
        <v>992</v>
      </c>
      <c r="FH504" s="52">
        <v>926</v>
      </c>
      <c r="FI504" s="52">
        <v>889</v>
      </c>
      <c r="FJ504" s="52">
        <v>832</v>
      </c>
      <c r="FK504" s="52">
        <v>776</v>
      </c>
      <c r="FL504" s="52">
        <v>758</v>
      </c>
      <c r="FM504" s="52">
        <v>692</v>
      </c>
      <c r="FN504" s="52">
        <v>749</v>
      </c>
      <c r="FO504" s="52">
        <v>721</v>
      </c>
      <c r="FP504" s="52">
        <v>742</v>
      </c>
      <c r="FQ504" s="52">
        <v>696</v>
      </c>
      <c r="FR504" s="52">
        <v>705</v>
      </c>
      <c r="FS504" s="52">
        <v>771</v>
      </c>
      <c r="FT504" s="52">
        <v>818</v>
      </c>
      <c r="FU504" s="52">
        <v>877</v>
      </c>
      <c r="FV504" s="52">
        <v>694</v>
      </c>
      <c r="FW504" s="52">
        <v>675</v>
      </c>
      <c r="FX504" s="52">
        <v>688</v>
      </c>
      <c r="FY504" s="52">
        <v>644</v>
      </c>
      <c r="FZ504" s="52">
        <v>546</v>
      </c>
      <c r="GA504" s="52">
        <v>471</v>
      </c>
      <c r="GB504" s="52">
        <v>490</v>
      </c>
      <c r="GC504" s="52">
        <v>494</v>
      </c>
      <c r="GD504" s="52">
        <v>486</v>
      </c>
      <c r="GE504" s="52">
        <v>456</v>
      </c>
      <c r="GF504" s="52">
        <v>422</v>
      </c>
      <c r="GG504" s="52">
        <v>403</v>
      </c>
      <c r="GH504" s="52">
        <v>326</v>
      </c>
      <c r="GI504" s="52">
        <v>322</v>
      </c>
      <c r="GJ504" s="52">
        <v>287</v>
      </c>
      <c r="GK504" s="52">
        <v>251</v>
      </c>
      <c r="GL504" s="53">
        <v>1183</v>
      </c>
    </row>
    <row r="505" spans="1:194" s="1" customFormat="1" hidden="1" x14ac:dyDescent="0.25">
      <c r="A505" s="31" t="s">
        <v>247</v>
      </c>
      <c r="B505" s="1" t="s">
        <v>736</v>
      </c>
      <c r="C505" s="30" t="str">
        <f t="shared" si="134"/>
        <v>LA England - Wirral</v>
      </c>
      <c r="D505" s="51">
        <f t="shared" si="125"/>
        <v>122430</v>
      </c>
      <c r="E505" s="51">
        <f t="shared" si="126"/>
        <v>134475</v>
      </c>
      <c r="F505" s="52">
        <f t="shared" si="127"/>
        <v>324336</v>
      </c>
      <c r="G505" s="52">
        <f t="shared" si="128"/>
        <v>157115</v>
      </c>
      <c r="H505" s="53">
        <f t="shared" si="129"/>
        <v>167221</v>
      </c>
      <c r="I505" s="53">
        <f t="shared" si="130"/>
        <v>122430</v>
      </c>
      <c r="J505" s="53">
        <f t="shared" si="131"/>
        <v>134475</v>
      </c>
      <c r="K505" s="50">
        <f t="shared" si="132"/>
        <v>34685</v>
      </c>
      <c r="L505" s="51">
        <f t="shared" si="133"/>
        <v>32746</v>
      </c>
      <c r="M505" s="52">
        <v>1524</v>
      </c>
      <c r="N505" s="52">
        <v>1732</v>
      </c>
      <c r="O505" s="52">
        <v>1825</v>
      </c>
      <c r="P505" s="52">
        <v>1867</v>
      </c>
      <c r="Q505" s="52">
        <v>1985</v>
      </c>
      <c r="R505" s="52">
        <v>1894</v>
      </c>
      <c r="S505" s="52">
        <v>2044</v>
      </c>
      <c r="T505" s="52">
        <v>1932</v>
      </c>
      <c r="U505" s="52">
        <v>2250</v>
      </c>
      <c r="V505" s="52">
        <v>2026</v>
      </c>
      <c r="W505" s="52">
        <v>1962</v>
      </c>
      <c r="X505" s="52">
        <v>1950</v>
      </c>
      <c r="Y505" s="52">
        <v>2000</v>
      </c>
      <c r="Z505" s="52">
        <v>2101</v>
      </c>
      <c r="AA505" s="52">
        <v>1974</v>
      </c>
      <c r="AB505" s="52">
        <v>1857</v>
      </c>
      <c r="AC505" s="52">
        <v>1898</v>
      </c>
      <c r="AD505" s="52">
        <v>1864</v>
      </c>
      <c r="AE505" s="52">
        <v>1767</v>
      </c>
      <c r="AF505" s="52">
        <v>1452</v>
      </c>
      <c r="AG505" s="52">
        <v>1481</v>
      </c>
      <c r="AH505" s="52">
        <v>1593</v>
      </c>
      <c r="AI505" s="52">
        <v>1680</v>
      </c>
      <c r="AJ505" s="52">
        <v>1776</v>
      </c>
      <c r="AK505" s="52">
        <v>1834</v>
      </c>
      <c r="AL505" s="52">
        <v>1815</v>
      </c>
      <c r="AM505" s="52">
        <v>1760</v>
      </c>
      <c r="AN505" s="52">
        <v>1812</v>
      </c>
      <c r="AO505" s="52">
        <v>1815</v>
      </c>
      <c r="AP505" s="52">
        <v>1934</v>
      </c>
      <c r="AQ505" s="52">
        <v>1854</v>
      </c>
      <c r="AR505" s="52">
        <v>1797</v>
      </c>
      <c r="AS505" s="52">
        <v>2006</v>
      </c>
      <c r="AT505" s="52">
        <v>1784</v>
      </c>
      <c r="AU505" s="52">
        <v>1818</v>
      </c>
      <c r="AV505" s="52">
        <v>1818</v>
      </c>
      <c r="AW505" s="52">
        <v>1714</v>
      </c>
      <c r="AX505" s="52">
        <v>1779</v>
      </c>
      <c r="AY505" s="52">
        <v>1880</v>
      </c>
      <c r="AZ505" s="52">
        <v>1851</v>
      </c>
      <c r="BA505" s="52">
        <v>1880</v>
      </c>
      <c r="BB505" s="52">
        <v>1726</v>
      </c>
      <c r="BC505" s="52">
        <v>1607</v>
      </c>
      <c r="BD505" s="52">
        <v>1585</v>
      </c>
      <c r="BE505" s="52">
        <v>1823</v>
      </c>
      <c r="BF505" s="52">
        <v>1864</v>
      </c>
      <c r="BG505" s="52">
        <v>1677</v>
      </c>
      <c r="BH505" s="52">
        <v>1926</v>
      </c>
      <c r="BI505" s="52">
        <v>2108</v>
      </c>
      <c r="BJ505" s="52">
        <v>2236</v>
      </c>
      <c r="BK505" s="52">
        <v>2189</v>
      </c>
      <c r="BL505" s="52">
        <v>2208</v>
      </c>
      <c r="BM505" s="52">
        <v>2197</v>
      </c>
      <c r="BN505" s="52">
        <v>2270</v>
      </c>
      <c r="BO505" s="52">
        <v>2214</v>
      </c>
      <c r="BP505" s="52">
        <v>2260</v>
      </c>
      <c r="BQ505" s="52">
        <v>2295</v>
      </c>
      <c r="BR505" s="52">
        <v>2275</v>
      </c>
      <c r="BS505" s="52">
        <v>2404</v>
      </c>
      <c r="BT505" s="52">
        <v>2311</v>
      </c>
      <c r="BU505" s="52">
        <v>2130</v>
      </c>
      <c r="BV505" s="52">
        <v>2071</v>
      </c>
      <c r="BW505" s="52">
        <v>2107</v>
      </c>
      <c r="BX505" s="52">
        <v>1967</v>
      </c>
      <c r="BY505" s="52">
        <v>1858</v>
      </c>
      <c r="BZ505" s="52">
        <v>1811</v>
      </c>
      <c r="CA505" s="52">
        <v>1872</v>
      </c>
      <c r="CB505" s="52">
        <v>1909</v>
      </c>
      <c r="CC505" s="52">
        <v>1753</v>
      </c>
      <c r="CD505" s="52">
        <v>1795</v>
      </c>
      <c r="CE505" s="52">
        <v>1924</v>
      </c>
      <c r="CF505" s="52">
        <v>1847</v>
      </c>
      <c r="CG505" s="52">
        <v>1949</v>
      </c>
      <c r="CH505" s="52">
        <v>2014</v>
      </c>
      <c r="CI505" s="52">
        <v>1499</v>
      </c>
      <c r="CJ505" s="52">
        <v>1415</v>
      </c>
      <c r="CK505" s="52">
        <v>1407</v>
      </c>
      <c r="CL505" s="52">
        <v>1256</v>
      </c>
      <c r="CM505" s="52">
        <v>1137</v>
      </c>
      <c r="CN505" s="52">
        <v>963</v>
      </c>
      <c r="CO505" s="52">
        <v>1031</v>
      </c>
      <c r="CP505" s="52">
        <v>892</v>
      </c>
      <c r="CQ505" s="52">
        <v>858</v>
      </c>
      <c r="CR505" s="52">
        <v>727</v>
      </c>
      <c r="CS505" s="52">
        <v>697</v>
      </c>
      <c r="CT505" s="52">
        <v>617</v>
      </c>
      <c r="CU505" s="52">
        <v>518</v>
      </c>
      <c r="CV505" s="52">
        <v>458</v>
      </c>
      <c r="CW505" s="52">
        <v>410</v>
      </c>
      <c r="CX505" s="52">
        <v>335</v>
      </c>
      <c r="CY505" s="52">
        <v>1128</v>
      </c>
      <c r="CZ505" s="52">
        <v>1538</v>
      </c>
      <c r="DA505" s="52">
        <v>1541</v>
      </c>
      <c r="DB505" s="52">
        <v>1630</v>
      </c>
      <c r="DC505" s="52">
        <v>1696</v>
      </c>
      <c r="DD505" s="52">
        <v>1811</v>
      </c>
      <c r="DE505" s="52">
        <v>1793</v>
      </c>
      <c r="DF505" s="52">
        <v>1875</v>
      </c>
      <c r="DG505" s="52">
        <v>1934</v>
      </c>
      <c r="DH505" s="52">
        <v>2007</v>
      </c>
      <c r="DI505" s="52">
        <v>1956</v>
      </c>
      <c r="DJ505" s="52">
        <v>1936</v>
      </c>
      <c r="DK505" s="52">
        <v>1949</v>
      </c>
      <c r="DL505" s="52">
        <v>1958</v>
      </c>
      <c r="DM505" s="52">
        <v>1872</v>
      </c>
      <c r="DN505" s="52">
        <v>1893</v>
      </c>
      <c r="DO505" s="52">
        <v>1831</v>
      </c>
      <c r="DP505" s="52">
        <v>1794</v>
      </c>
      <c r="DQ505" s="52">
        <v>1732</v>
      </c>
      <c r="DR505" s="52">
        <v>1715</v>
      </c>
      <c r="DS505" s="52">
        <v>1334</v>
      </c>
      <c r="DT505" s="52">
        <v>1336</v>
      </c>
      <c r="DU505" s="52">
        <v>1404</v>
      </c>
      <c r="DV505" s="52">
        <v>1515</v>
      </c>
      <c r="DW505" s="52">
        <v>1713</v>
      </c>
      <c r="DX505" s="52">
        <v>1626</v>
      </c>
      <c r="DY505" s="52">
        <v>1817</v>
      </c>
      <c r="DZ505" s="52">
        <v>1842</v>
      </c>
      <c r="EA505" s="52">
        <v>1721</v>
      </c>
      <c r="EB505" s="52">
        <v>1848</v>
      </c>
      <c r="EC505" s="52">
        <v>1961</v>
      </c>
      <c r="ED505" s="52">
        <v>1924</v>
      </c>
      <c r="EE505" s="52">
        <v>1971</v>
      </c>
      <c r="EF505" s="52">
        <v>2058</v>
      </c>
      <c r="EG505" s="52">
        <v>1979</v>
      </c>
      <c r="EH505" s="52">
        <v>2088</v>
      </c>
      <c r="EI505" s="52">
        <v>1944</v>
      </c>
      <c r="EJ505" s="52">
        <v>2078</v>
      </c>
      <c r="EK505" s="52">
        <v>1907</v>
      </c>
      <c r="EL505" s="52">
        <v>1926</v>
      </c>
      <c r="EM505" s="52">
        <v>1940</v>
      </c>
      <c r="EN505" s="52">
        <v>2022</v>
      </c>
      <c r="EO505" s="52">
        <v>1997</v>
      </c>
      <c r="EP505" s="52">
        <v>1882</v>
      </c>
      <c r="EQ505" s="52">
        <v>1841</v>
      </c>
      <c r="ER505" s="52">
        <v>1942</v>
      </c>
      <c r="ES505" s="52">
        <v>1995</v>
      </c>
      <c r="ET505" s="52">
        <v>1910</v>
      </c>
      <c r="EU505" s="52">
        <v>2169</v>
      </c>
      <c r="EV505" s="52">
        <v>2219</v>
      </c>
      <c r="EW505" s="52">
        <v>2383</v>
      </c>
      <c r="EX505" s="52">
        <v>2280</v>
      </c>
      <c r="EY505" s="52">
        <v>2373</v>
      </c>
      <c r="EZ505" s="52">
        <v>2409</v>
      </c>
      <c r="FA505" s="52">
        <v>2399</v>
      </c>
      <c r="FB505" s="52">
        <v>2394</v>
      </c>
      <c r="FC505" s="52">
        <v>2603</v>
      </c>
      <c r="FD505" s="52">
        <v>2587</v>
      </c>
      <c r="FE505" s="52">
        <v>2594</v>
      </c>
      <c r="FF505" s="52">
        <v>2384</v>
      </c>
      <c r="FG505" s="52">
        <v>2332</v>
      </c>
      <c r="FH505" s="52">
        <v>2362</v>
      </c>
      <c r="FI505" s="52">
        <v>2263</v>
      </c>
      <c r="FJ505" s="52">
        <v>2218</v>
      </c>
      <c r="FK505" s="52">
        <v>2194</v>
      </c>
      <c r="FL505" s="52">
        <v>2009</v>
      </c>
      <c r="FM505" s="52">
        <v>2023</v>
      </c>
      <c r="FN505" s="52">
        <v>2024</v>
      </c>
      <c r="FO505" s="52">
        <v>2022</v>
      </c>
      <c r="FP505" s="52">
        <v>1982</v>
      </c>
      <c r="FQ505" s="52">
        <v>2007</v>
      </c>
      <c r="FR505" s="52">
        <v>1839</v>
      </c>
      <c r="FS505" s="52">
        <v>2001</v>
      </c>
      <c r="FT505" s="52">
        <v>2050</v>
      </c>
      <c r="FU505" s="52">
        <v>2253</v>
      </c>
      <c r="FV505" s="52">
        <v>1698</v>
      </c>
      <c r="FW505" s="52">
        <v>1610</v>
      </c>
      <c r="FX505" s="52">
        <v>1592</v>
      </c>
      <c r="FY505" s="52">
        <v>1515</v>
      </c>
      <c r="FZ505" s="52">
        <v>1365</v>
      </c>
      <c r="GA505" s="52">
        <v>1300</v>
      </c>
      <c r="GB505" s="52">
        <v>1290</v>
      </c>
      <c r="GC505" s="52">
        <v>1256</v>
      </c>
      <c r="GD505" s="52">
        <v>1157</v>
      </c>
      <c r="GE505" s="52">
        <v>986</v>
      </c>
      <c r="GF505" s="52">
        <v>981</v>
      </c>
      <c r="GG505" s="52">
        <v>895</v>
      </c>
      <c r="GH505" s="52">
        <v>829</v>
      </c>
      <c r="GI505" s="52">
        <v>675</v>
      </c>
      <c r="GJ505" s="52">
        <v>696</v>
      </c>
      <c r="GK505" s="52">
        <v>624</v>
      </c>
      <c r="GL505" s="53">
        <v>2397</v>
      </c>
    </row>
    <row r="506" spans="1:194" s="1" customFormat="1" hidden="1" x14ac:dyDescent="0.25">
      <c r="A506" s="31" t="s">
        <v>247</v>
      </c>
      <c r="B506" s="1" t="s">
        <v>737</v>
      </c>
      <c r="C506" s="30" t="str">
        <f t="shared" si="134"/>
        <v>LA England - Woking</v>
      </c>
      <c r="D506" s="51">
        <f t="shared" si="125"/>
        <v>37748</v>
      </c>
      <c r="E506" s="51">
        <f t="shared" si="126"/>
        <v>38339</v>
      </c>
      <c r="F506" s="52">
        <f t="shared" si="127"/>
        <v>100008</v>
      </c>
      <c r="G506" s="52">
        <f t="shared" si="128"/>
        <v>50089</v>
      </c>
      <c r="H506" s="53">
        <f t="shared" si="129"/>
        <v>49919</v>
      </c>
      <c r="I506" s="53">
        <f t="shared" si="130"/>
        <v>37748</v>
      </c>
      <c r="J506" s="53">
        <f t="shared" si="131"/>
        <v>38339</v>
      </c>
      <c r="K506" s="50">
        <f t="shared" si="132"/>
        <v>12341</v>
      </c>
      <c r="L506" s="51">
        <f t="shared" si="133"/>
        <v>11580</v>
      </c>
      <c r="M506" s="52">
        <v>601</v>
      </c>
      <c r="N506" s="52">
        <v>653</v>
      </c>
      <c r="O506" s="52">
        <v>676</v>
      </c>
      <c r="P506" s="52">
        <v>670</v>
      </c>
      <c r="Q506" s="52">
        <v>716</v>
      </c>
      <c r="R506" s="52">
        <v>711</v>
      </c>
      <c r="S506" s="52">
        <v>700</v>
      </c>
      <c r="T506" s="52">
        <v>742</v>
      </c>
      <c r="U506" s="52">
        <v>780</v>
      </c>
      <c r="V506" s="52">
        <v>707</v>
      </c>
      <c r="W506" s="52">
        <v>782</v>
      </c>
      <c r="X506" s="52">
        <v>712</v>
      </c>
      <c r="Y506" s="52">
        <v>735</v>
      </c>
      <c r="Z506" s="52">
        <v>720</v>
      </c>
      <c r="AA506" s="52">
        <v>680</v>
      </c>
      <c r="AB506" s="52">
        <v>616</v>
      </c>
      <c r="AC506" s="52">
        <v>561</v>
      </c>
      <c r="AD506" s="52">
        <v>579</v>
      </c>
      <c r="AE506" s="52">
        <v>549</v>
      </c>
      <c r="AF506" s="52">
        <v>404</v>
      </c>
      <c r="AG506" s="52">
        <v>347</v>
      </c>
      <c r="AH506" s="52">
        <v>391</v>
      </c>
      <c r="AI506" s="52">
        <v>425</v>
      </c>
      <c r="AJ506" s="52">
        <v>522</v>
      </c>
      <c r="AK506" s="52">
        <v>498</v>
      </c>
      <c r="AL506" s="52">
        <v>502</v>
      </c>
      <c r="AM506" s="52">
        <v>422</v>
      </c>
      <c r="AN506" s="52">
        <v>554</v>
      </c>
      <c r="AO506" s="52">
        <v>440</v>
      </c>
      <c r="AP506" s="52">
        <v>525</v>
      </c>
      <c r="AQ506" s="52">
        <v>503</v>
      </c>
      <c r="AR506" s="52">
        <v>566</v>
      </c>
      <c r="AS506" s="52">
        <v>613</v>
      </c>
      <c r="AT506" s="52">
        <v>629</v>
      </c>
      <c r="AU506" s="52">
        <v>602</v>
      </c>
      <c r="AV506" s="52">
        <v>666</v>
      </c>
      <c r="AW506" s="52">
        <v>605</v>
      </c>
      <c r="AX506" s="52">
        <v>644</v>
      </c>
      <c r="AY506" s="52">
        <v>725</v>
      </c>
      <c r="AZ506" s="52">
        <v>723</v>
      </c>
      <c r="BA506" s="52">
        <v>780</v>
      </c>
      <c r="BB506" s="52">
        <v>845</v>
      </c>
      <c r="BC506" s="52">
        <v>791</v>
      </c>
      <c r="BD506" s="52">
        <v>801</v>
      </c>
      <c r="BE506" s="52">
        <v>890</v>
      </c>
      <c r="BF506" s="52">
        <v>893</v>
      </c>
      <c r="BG506" s="52">
        <v>792</v>
      </c>
      <c r="BH506" s="52">
        <v>742</v>
      </c>
      <c r="BI506" s="52">
        <v>731</v>
      </c>
      <c r="BJ506" s="52">
        <v>755</v>
      </c>
      <c r="BK506" s="52">
        <v>733</v>
      </c>
      <c r="BL506" s="52">
        <v>734</v>
      </c>
      <c r="BM506" s="52">
        <v>705</v>
      </c>
      <c r="BN506" s="52">
        <v>740</v>
      </c>
      <c r="BO506" s="52">
        <v>710</v>
      </c>
      <c r="BP506" s="52">
        <v>720</v>
      </c>
      <c r="BQ506" s="52">
        <v>678</v>
      </c>
      <c r="BR506" s="52">
        <v>673</v>
      </c>
      <c r="BS506" s="52">
        <v>595</v>
      </c>
      <c r="BT506" s="52">
        <v>598</v>
      </c>
      <c r="BU506" s="52">
        <v>583</v>
      </c>
      <c r="BV506" s="52">
        <v>557</v>
      </c>
      <c r="BW506" s="52">
        <v>595</v>
      </c>
      <c r="BX506" s="52">
        <v>552</v>
      </c>
      <c r="BY506" s="52">
        <v>478</v>
      </c>
      <c r="BZ506" s="52">
        <v>518</v>
      </c>
      <c r="CA506" s="52">
        <v>455</v>
      </c>
      <c r="CB506" s="52">
        <v>459</v>
      </c>
      <c r="CC506" s="52">
        <v>464</v>
      </c>
      <c r="CD506" s="52">
        <v>466</v>
      </c>
      <c r="CE506" s="52">
        <v>420</v>
      </c>
      <c r="CF506" s="52">
        <v>456</v>
      </c>
      <c r="CG506" s="52">
        <v>457</v>
      </c>
      <c r="CH506" s="52">
        <v>463</v>
      </c>
      <c r="CI506" s="52">
        <v>352</v>
      </c>
      <c r="CJ506" s="52">
        <v>352</v>
      </c>
      <c r="CK506" s="52">
        <v>337</v>
      </c>
      <c r="CL506" s="52">
        <v>321</v>
      </c>
      <c r="CM506" s="52">
        <v>281</v>
      </c>
      <c r="CN506" s="52">
        <v>234</v>
      </c>
      <c r="CO506" s="52">
        <v>258</v>
      </c>
      <c r="CP506" s="52">
        <v>207</v>
      </c>
      <c r="CQ506" s="52">
        <v>204</v>
      </c>
      <c r="CR506" s="52">
        <v>230</v>
      </c>
      <c r="CS506" s="52">
        <v>213</v>
      </c>
      <c r="CT506" s="52">
        <v>169</v>
      </c>
      <c r="CU506" s="52">
        <v>155</v>
      </c>
      <c r="CV506" s="52">
        <v>128</v>
      </c>
      <c r="CW506" s="52">
        <v>121</v>
      </c>
      <c r="CX506" s="52">
        <v>110</v>
      </c>
      <c r="CY506" s="52">
        <v>392</v>
      </c>
      <c r="CZ506" s="52">
        <v>578</v>
      </c>
      <c r="DA506" s="52">
        <v>611</v>
      </c>
      <c r="DB506" s="52">
        <v>599</v>
      </c>
      <c r="DC506" s="52">
        <v>624</v>
      </c>
      <c r="DD506" s="52">
        <v>679</v>
      </c>
      <c r="DE506" s="52">
        <v>701</v>
      </c>
      <c r="DF506" s="52">
        <v>652</v>
      </c>
      <c r="DG506" s="52">
        <v>689</v>
      </c>
      <c r="DH506" s="52">
        <v>711</v>
      </c>
      <c r="DI506" s="52">
        <v>667</v>
      </c>
      <c r="DJ506" s="52">
        <v>714</v>
      </c>
      <c r="DK506" s="52">
        <v>622</v>
      </c>
      <c r="DL506" s="52">
        <v>673</v>
      </c>
      <c r="DM506" s="52">
        <v>683</v>
      </c>
      <c r="DN506" s="52">
        <v>611</v>
      </c>
      <c r="DO506" s="52">
        <v>621</v>
      </c>
      <c r="DP506" s="52">
        <v>589</v>
      </c>
      <c r="DQ506" s="52">
        <v>556</v>
      </c>
      <c r="DR506" s="52">
        <v>492</v>
      </c>
      <c r="DS506" s="52">
        <v>350</v>
      </c>
      <c r="DT506" s="52">
        <v>249</v>
      </c>
      <c r="DU506" s="52">
        <v>340</v>
      </c>
      <c r="DV506" s="52">
        <v>378</v>
      </c>
      <c r="DW506" s="52">
        <v>436</v>
      </c>
      <c r="DX506" s="52">
        <v>485</v>
      </c>
      <c r="DY506" s="52">
        <v>484</v>
      </c>
      <c r="DZ506" s="52">
        <v>494</v>
      </c>
      <c r="EA506" s="52">
        <v>472</v>
      </c>
      <c r="EB506" s="52">
        <v>554</v>
      </c>
      <c r="EC506" s="52">
        <v>539</v>
      </c>
      <c r="ED506" s="52">
        <v>468</v>
      </c>
      <c r="EE506" s="52">
        <v>501</v>
      </c>
      <c r="EF506" s="52">
        <v>598</v>
      </c>
      <c r="EG506" s="52">
        <v>624</v>
      </c>
      <c r="EH506" s="52">
        <v>626</v>
      </c>
      <c r="EI506" s="52">
        <v>680</v>
      </c>
      <c r="EJ506" s="52">
        <v>682</v>
      </c>
      <c r="EK506" s="52">
        <v>781</v>
      </c>
      <c r="EL506" s="52">
        <v>765</v>
      </c>
      <c r="EM506" s="52">
        <v>844</v>
      </c>
      <c r="EN506" s="52">
        <v>801</v>
      </c>
      <c r="EO506" s="52">
        <v>787</v>
      </c>
      <c r="EP506" s="52">
        <v>732</v>
      </c>
      <c r="EQ506" s="52">
        <v>751</v>
      </c>
      <c r="ER506" s="52">
        <v>779</v>
      </c>
      <c r="ES506" s="52">
        <v>764</v>
      </c>
      <c r="ET506" s="52">
        <v>775</v>
      </c>
      <c r="EU506" s="52">
        <v>744</v>
      </c>
      <c r="EV506" s="52">
        <v>708</v>
      </c>
      <c r="EW506" s="52">
        <v>719</v>
      </c>
      <c r="EX506" s="52">
        <v>711</v>
      </c>
      <c r="EY506" s="52">
        <v>683</v>
      </c>
      <c r="EZ506" s="52">
        <v>691</v>
      </c>
      <c r="FA506" s="52">
        <v>749</v>
      </c>
      <c r="FB506" s="52">
        <v>777</v>
      </c>
      <c r="FC506" s="52">
        <v>714</v>
      </c>
      <c r="FD506" s="52">
        <v>649</v>
      </c>
      <c r="FE506" s="52">
        <v>660</v>
      </c>
      <c r="FF506" s="52">
        <v>626</v>
      </c>
      <c r="FG506" s="52">
        <v>623</v>
      </c>
      <c r="FH506" s="52">
        <v>607</v>
      </c>
      <c r="FI506" s="52">
        <v>522</v>
      </c>
      <c r="FJ506" s="52">
        <v>575</v>
      </c>
      <c r="FK506" s="52">
        <v>508</v>
      </c>
      <c r="FL506" s="52">
        <v>503</v>
      </c>
      <c r="FM506" s="52">
        <v>462</v>
      </c>
      <c r="FN506" s="52">
        <v>450</v>
      </c>
      <c r="FO506" s="52">
        <v>487</v>
      </c>
      <c r="FP506" s="52">
        <v>422</v>
      </c>
      <c r="FQ506" s="52">
        <v>438</v>
      </c>
      <c r="FR506" s="52">
        <v>488</v>
      </c>
      <c r="FS506" s="52">
        <v>463</v>
      </c>
      <c r="FT506" s="52">
        <v>467</v>
      </c>
      <c r="FU506" s="52">
        <v>480</v>
      </c>
      <c r="FV506" s="52">
        <v>429</v>
      </c>
      <c r="FW506" s="52">
        <v>373</v>
      </c>
      <c r="FX506" s="52">
        <v>384</v>
      </c>
      <c r="FY506" s="52">
        <v>331</v>
      </c>
      <c r="FZ506" s="52">
        <v>326</v>
      </c>
      <c r="GA506" s="52">
        <v>295</v>
      </c>
      <c r="GB506" s="52">
        <v>285</v>
      </c>
      <c r="GC506" s="52">
        <v>288</v>
      </c>
      <c r="GD506" s="52">
        <v>299</v>
      </c>
      <c r="GE506" s="52">
        <v>251</v>
      </c>
      <c r="GF506" s="52">
        <v>244</v>
      </c>
      <c r="GG506" s="52">
        <v>200</v>
      </c>
      <c r="GH506" s="52">
        <v>201</v>
      </c>
      <c r="GI506" s="52">
        <v>204</v>
      </c>
      <c r="GJ506" s="52">
        <v>175</v>
      </c>
      <c r="GK506" s="52">
        <v>194</v>
      </c>
      <c r="GL506" s="53">
        <v>703</v>
      </c>
    </row>
    <row r="507" spans="1:194" s="1" customFormat="1" hidden="1" x14ac:dyDescent="0.25">
      <c r="A507" s="31" t="s">
        <v>247</v>
      </c>
      <c r="B507" s="1" t="s">
        <v>738</v>
      </c>
      <c r="C507" s="30" t="str">
        <f t="shared" si="134"/>
        <v>LA England - Wokingham</v>
      </c>
      <c r="D507" s="51">
        <f t="shared" si="125"/>
        <v>64334</v>
      </c>
      <c r="E507" s="51">
        <f t="shared" si="126"/>
        <v>68338</v>
      </c>
      <c r="F507" s="52">
        <f t="shared" si="127"/>
        <v>173945</v>
      </c>
      <c r="G507" s="52">
        <f t="shared" si="128"/>
        <v>85524</v>
      </c>
      <c r="H507" s="53">
        <f t="shared" si="129"/>
        <v>88421</v>
      </c>
      <c r="I507" s="53">
        <f t="shared" si="130"/>
        <v>64334</v>
      </c>
      <c r="J507" s="53">
        <f t="shared" si="131"/>
        <v>68338</v>
      </c>
      <c r="K507" s="50">
        <f t="shared" si="132"/>
        <v>21190</v>
      </c>
      <c r="L507" s="51">
        <f t="shared" si="133"/>
        <v>20083</v>
      </c>
      <c r="M507" s="52">
        <v>860</v>
      </c>
      <c r="N507" s="52">
        <v>1008</v>
      </c>
      <c r="O507" s="52">
        <v>1023</v>
      </c>
      <c r="P507" s="52">
        <v>1037</v>
      </c>
      <c r="Q507" s="52">
        <v>1168</v>
      </c>
      <c r="R507" s="52">
        <v>1129</v>
      </c>
      <c r="S507" s="52">
        <v>1162</v>
      </c>
      <c r="T507" s="52">
        <v>1325</v>
      </c>
      <c r="U507" s="52">
        <v>1352</v>
      </c>
      <c r="V507" s="52">
        <v>1385</v>
      </c>
      <c r="W507" s="52">
        <v>1350</v>
      </c>
      <c r="X507" s="52">
        <v>1412</v>
      </c>
      <c r="Y507" s="52">
        <v>1311</v>
      </c>
      <c r="Z507" s="52">
        <v>1253</v>
      </c>
      <c r="AA507" s="52">
        <v>1125</v>
      </c>
      <c r="AB507" s="52">
        <v>1121</v>
      </c>
      <c r="AC507" s="52">
        <v>1156</v>
      </c>
      <c r="AD507" s="52">
        <v>1013</v>
      </c>
      <c r="AE507" s="52">
        <v>994</v>
      </c>
      <c r="AF507" s="52">
        <v>837</v>
      </c>
      <c r="AG507" s="52">
        <v>731</v>
      </c>
      <c r="AH507" s="52">
        <v>814</v>
      </c>
      <c r="AI507" s="52">
        <v>816</v>
      </c>
      <c r="AJ507" s="52">
        <v>824</v>
      </c>
      <c r="AK507" s="52">
        <v>861</v>
      </c>
      <c r="AL507" s="52">
        <v>926</v>
      </c>
      <c r="AM507" s="52">
        <v>896</v>
      </c>
      <c r="AN507" s="52">
        <v>849</v>
      </c>
      <c r="AO507" s="52">
        <v>818</v>
      </c>
      <c r="AP507" s="52">
        <v>713</v>
      </c>
      <c r="AQ507" s="52">
        <v>879</v>
      </c>
      <c r="AR507" s="52">
        <v>885</v>
      </c>
      <c r="AS507" s="52">
        <v>966</v>
      </c>
      <c r="AT507" s="52">
        <v>915</v>
      </c>
      <c r="AU507" s="52">
        <v>995</v>
      </c>
      <c r="AV507" s="52">
        <v>967</v>
      </c>
      <c r="AW507" s="52">
        <v>983</v>
      </c>
      <c r="AX507" s="52">
        <v>1049</v>
      </c>
      <c r="AY507" s="52">
        <v>1151</v>
      </c>
      <c r="AZ507" s="52">
        <v>1157</v>
      </c>
      <c r="BA507" s="52">
        <v>1342</v>
      </c>
      <c r="BB507" s="52">
        <v>1301</v>
      </c>
      <c r="BC507" s="52">
        <v>1253</v>
      </c>
      <c r="BD507" s="52">
        <v>1342</v>
      </c>
      <c r="BE507" s="52">
        <v>1277</v>
      </c>
      <c r="BF507" s="52">
        <v>1264</v>
      </c>
      <c r="BG507" s="52">
        <v>1350</v>
      </c>
      <c r="BH507" s="52">
        <v>1313</v>
      </c>
      <c r="BI507" s="52">
        <v>1384</v>
      </c>
      <c r="BJ507" s="52">
        <v>1313</v>
      </c>
      <c r="BK507" s="52">
        <v>1326</v>
      </c>
      <c r="BL507" s="52">
        <v>1349</v>
      </c>
      <c r="BM507" s="52">
        <v>1134</v>
      </c>
      <c r="BN507" s="52">
        <v>1227</v>
      </c>
      <c r="BO507" s="52">
        <v>1268</v>
      </c>
      <c r="BP507" s="52">
        <v>1269</v>
      </c>
      <c r="BQ507" s="52">
        <v>1239</v>
      </c>
      <c r="BR507" s="52">
        <v>1257</v>
      </c>
      <c r="BS507" s="52">
        <v>1165</v>
      </c>
      <c r="BT507" s="52">
        <v>1065</v>
      </c>
      <c r="BU507" s="52">
        <v>1092</v>
      </c>
      <c r="BV507" s="52">
        <v>983</v>
      </c>
      <c r="BW507" s="52">
        <v>1050</v>
      </c>
      <c r="BX507" s="52">
        <v>946</v>
      </c>
      <c r="BY507" s="52">
        <v>874</v>
      </c>
      <c r="BZ507" s="52">
        <v>793</v>
      </c>
      <c r="CA507" s="52">
        <v>826</v>
      </c>
      <c r="CB507" s="52">
        <v>731</v>
      </c>
      <c r="CC507" s="52">
        <v>745</v>
      </c>
      <c r="CD507" s="52">
        <v>709</v>
      </c>
      <c r="CE507" s="52">
        <v>676</v>
      </c>
      <c r="CF507" s="52">
        <v>738</v>
      </c>
      <c r="CG507" s="52">
        <v>847</v>
      </c>
      <c r="CH507" s="52">
        <v>889</v>
      </c>
      <c r="CI507" s="52">
        <v>575</v>
      </c>
      <c r="CJ507" s="52">
        <v>628</v>
      </c>
      <c r="CK507" s="52">
        <v>633</v>
      </c>
      <c r="CL507" s="52">
        <v>568</v>
      </c>
      <c r="CM507" s="52">
        <v>536</v>
      </c>
      <c r="CN507" s="52">
        <v>433</v>
      </c>
      <c r="CO507" s="52">
        <v>456</v>
      </c>
      <c r="CP507" s="52">
        <v>394</v>
      </c>
      <c r="CQ507" s="52">
        <v>386</v>
      </c>
      <c r="CR507" s="52">
        <v>386</v>
      </c>
      <c r="CS507" s="52">
        <v>308</v>
      </c>
      <c r="CT507" s="52">
        <v>281</v>
      </c>
      <c r="CU507" s="52">
        <v>257</v>
      </c>
      <c r="CV507" s="52">
        <v>215</v>
      </c>
      <c r="CW507" s="52">
        <v>199</v>
      </c>
      <c r="CX507" s="52">
        <v>184</v>
      </c>
      <c r="CY507" s="52">
        <v>532</v>
      </c>
      <c r="CZ507" s="52">
        <v>843</v>
      </c>
      <c r="DA507" s="52">
        <v>886</v>
      </c>
      <c r="DB507" s="52">
        <v>930</v>
      </c>
      <c r="DC507" s="52">
        <v>1043</v>
      </c>
      <c r="DD507" s="52">
        <v>1114</v>
      </c>
      <c r="DE507" s="52">
        <v>1120</v>
      </c>
      <c r="DF507" s="52">
        <v>1125</v>
      </c>
      <c r="DG507" s="52">
        <v>1243</v>
      </c>
      <c r="DH507" s="52">
        <v>1228</v>
      </c>
      <c r="DI507" s="52">
        <v>1311</v>
      </c>
      <c r="DJ507" s="52">
        <v>1248</v>
      </c>
      <c r="DK507" s="52">
        <v>1225</v>
      </c>
      <c r="DL507" s="52">
        <v>1220</v>
      </c>
      <c r="DM507" s="52">
        <v>1206</v>
      </c>
      <c r="DN507" s="52">
        <v>1097</v>
      </c>
      <c r="DO507" s="52">
        <v>1115</v>
      </c>
      <c r="DP507" s="52">
        <v>1062</v>
      </c>
      <c r="DQ507" s="52">
        <v>1067</v>
      </c>
      <c r="DR507" s="52">
        <v>1028</v>
      </c>
      <c r="DS507" s="52">
        <v>807</v>
      </c>
      <c r="DT507" s="52">
        <v>654</v>
      </c>
      <c r="DU507" s="52">
        <v>670</v>
      </c>
      <c r="DV507" s="52">
        <v>723</v>
      </c>
      <c r="DW507" s="52">
        <v>761</v>
      </c>
      <c r="DX507" s="52">
        <v>822</v>
      </c>
      <c r="DY507" s="52">
        <v>915</v>
      </c>
      <c r="DZ507" s="52">
        <v>879</v>
      </c>
      <c r="EA507" s="52">
        <v>719</v>
      </c>
      <c r="EB507" s="52">
        <v>817</v>
      </c>
      <c r="EC507" s="52">
        <v>833</v>
      </c>
      <c r="ED507" s="52">
        <v>881</v>
      </c>
      <c r="EE507" s="52">
        <v>986</v>
      </c>
      <c r="EF507" s="52">
        <v>1039</v>
      </c>
      <c r="EG507" s="52">
        <v>1198</v>
      </c>
      <c r="EH507" s="52">
        <v>1216</v>
      </c>
      <c r="EI507" s="52">
        <v>1190</v>
      </c>
      <c r="EJ507" s="52">
        <v>1192</v>
      </c>
      <c r="EK507" s="52">
        <v>1257</v>
      </c>
      <c r="EL507" s="52">
        <v>1329</v>
      </c>
      <c r="EM507" s="52">
        <v>1375</v>
      </c>
      <c r="EN507" s="52">
        <v>1449</v>
      </c>
      <c r="EO507" s="52">
        <v>1336</v>
      </c>
      <c r="EP507" s="52">
        <v>1388</v>
      </c>
      <c r="EQ507" s="52">
        <v>1336</v>
      </c>
      <c r="ER507" s="52">
        <v>1269</v>
      </c>
      <c r="ES507" s="52">
        <v>1337</v>
      </c>
      <c r="ET507" s="52">
        <v>1289</v>
      </c>
      <c r="EU507" s="52">
        <v>1305</v>
      </c>
      <c r="EV507" s="52">
        <v>1335</v>
      </c>
      <c r="EW507" s="52">
        <v>1308</v>
      </c>
      <c r="EX507" s="52">
        <v>1243</v>
      </c>
      <c r="EY507" s="52">
        <v>1283</v>
      </c>
      <c r="EZ507" s="52">
        <v>1287</v>
      </c>
      <c r="FA507" s="52">
        <v>1324</v>
      </c>
      <c r="FB507" s="52">
        <v>1203</v>
      </c>
      <c r="FC507" s="52">
        <v>1272</v>
      </c>
      <c r="FD507" s="52">
        <v>1287</v>
      </c>
      <c r="FE507" s="52">
        <v>1153</v>
      </c>
      <c r="FF507" s="52">
        <v>1128</v>
      </c>
      <c r="FG507" s="52">
        <v>1129</v>
      </c>
      <c r="FH507" s="52">
        <v>1003</v>
      </c>
      <c r="FI507" s="52">
        <v>981</v>
      </c>
      <c r="FJ507" s="52">
        <v>1017</v>
      </c>
      <c r="FK507" s="52">
        <v>916</v>
      </c>
      <c r="FL507" s="52">
        <v>823</v>
      </c>
      <c r="FM507" s="52">
        <v>866</v>
      </c>
      <c r="FN507" s="52">
        <v>793</v>
      </c>
      <c r="FO507" s="52">
        <v>768</v>
      </c>
      <c r="FP507" s="52">
        <v>821</v>
      </c>
      <c r="FQ507" s="52">
        <v>768</v>
      </c>
      <c r="FR507" s="52">
        <v>871</v>
      </c>
      <c r="FS507" s="52">
        <v>808</v>
      </c>
      <c r="FT507" s="52">
        <v>895</v>
      </c>
      <c r="FU507" s="52">
        <v>977</v>
      </c>
      <c r="FV507" s="52">
        <v>798</v>
      </c>
      <c r="FW507" s="52">
        <v>705</v>
      </c>
      <c r="FX507" s="52">
        <v>751</v>
      </c>
      <c r="FY507" s="52">
        <v>652</v>
      </c>
      <c r="FZ507" s="52">
        <v>575</v>
      </c>
      <c r="GA507" s="52">
        <v>507</v>
      </c>
      <c r="GB507" s="52">
        <v>483</v>
      </c>
      <c r="GC507" s="52">
        <v>533</v>
      </c>
      <c r="GD507" s="52">
        <v>489</v>
      </c>
      <c r="GE507" s="52">
        <v>420</v>
      </c>
      <c r="GF507" s="52">
        <v>441</v>
      </c>
      <c r="GG507" s="52">
        <v>394</v>
      </c>
      <c r="GH507" s="52">
        <v>357</v>
      </c>
      <c r="GI507" s="52">
        <v>317</v>
      </c>
      <c r="GJ507" s="52">
        <v>296</v>
      </c>
      <c r="GK507" s="52">
        <v>230</v>
      </c>
      <c r="GL507" s="53">
        <v>1131</v>
      </c>
    </row>
    <row r="508" spans="1:194" s="1" customFormat="1" hidden="1" x14ac:dyDescent="0.25">
      <c r="A508" s="31" t="s">
        <v>247</v>
      </c>
      <c r="B508" s="1" t="s">
        <v>739</v>
      </c>
      <c r="C508" s="30" t="str">
        <f t="shared" si="134"/>
        <v>LA England - Wolverhampton</v>
      </c>
      <c r="D508" s="51">
        <f t="shared" si="125"/>
        <v>99445</v>
      </c>
      <c r="E508" s="51">
        <f t="shared" si="126"/>
        <v>101911</v>
      </c>
      <c r="F508" s="52">
        <f t="shared" si="127"/>
        <v>264407</v>
      </c>
      <c r="G508" s="52">
        <f t="shared" si="128"/>
        <v>131649</v>
      </c>
      <c r="H508" s="53">
        <f t="shared" si="129"/>
        <v>132758</v>
      </c>
      <c r="I508" s="53">
        <f t="shared" si="130"/>
        <v>99445</v>
      </c>
      <c r="J508" s="53">
        <f t="shared" si="131"/>
        <v>101911</v>
      </c>
      <c r="K508" s="50">
        <f t="shared" si="132"/>
        <v>32204</v>
      </c>
      <c r="L508" s="51">
        <f t="shared" si="133"/>
        <v>30847</v>
      </c>
      <c r="M508" s="52">
        <v>1671</v>
      </c>
      <c r="N508" s="52">
        <v>1806</v>
      </c>
      <c r="O508" s="52">
        <v>1775</v>
      </c>
      <c r="P508" s="52">
        <v>1749</v>
      </c>
      <c r="Q508" s="52">
        <v>1859</v>
      </c>
      <c r="R508" s="52">
        <v>1901</v>
      </c>
      <c r="S508" s="52">
        <v>1966</v>
      </c>
      <c r="T508" s="52">
        <v>1968</v>
      </c>
      <c r="U508" s="52">
        <v>1896</v>
      </c>
      <c r="V508" s="52">
        <v>1927</v>
      </c>
      <c r="W508" s="52">
        <v>1927</v>
      </c>
      <c r="X508" s="52">
        <v>1776</v>
      </c>
      <c r="Y508" s="52">
        <v>1897</v>
      </c>
      <c r="Z508" s="52">
        <v>1650</v>
      </c>
      <c r="AA508" s="52">
        <v>1669</v>
      </c>
      <c r="AB508" s="52">
        <v>1714</v>
      </c>
      <c r="AC508" s="52">
        <v>1524</v>
      </c>
      <c r="AD508" s="52">
        <v>1529</v>
      </c>
      <c r="AE508" s="52">
        <v>1485</v>
      </c>
      <c r="AF508" s="52">
        <v>1386</v>
      </c>
      <c r="AG508" s="52">
        <v>1440</v>
      </c>
      <c r="AH508" s="52">
        <v>1570</v>
      </c>
      <c r="AI508" s="52">
        <v>1600</v>
      </c>
      <c r="AJ508" s="52">
        <v>1739</v>
      </c>
      <c r="AK508" s="52">
        <v>1692</v>
      </c>
      <c r="AL508" s="52">
        <v>1972</v>
      </c>
      <c r="AM508" s="52">
        <v>1803</v>
      </c>
      <c r="AN508" s="52">
        <v>1862</v>
      </c>
      <c r="AO508" s="52">
        <v>2006</v>
      </c>
      <c r="AP508" s="52">
        <v>1971</v>
      </c>
      <c r="AQ508" s="52">
        <v>1978</v>
      </c>
      <c r="AR508" s="52">
        <v>1924</v>
      </c>
      <c r="AS508" s="52">
        <v>2010</v>
      </c>
      <c r="AT508" s="52">
        <v>1842</v>
      </c>
      <c r="AU508" s="52">
        <v>1924</v>
      </c>
      <c r="AV508" s="52">
        <v>1917</v>
      </c>
      <c r="AW508" s="52">
        <v>1835</v>
      </c>
      <c r="AX508" s="52">
        <v>1873</v>
      </c>
      <c r="AY508" s="52">
        <v>1719</v>
      </c>
      <c r="AZ508" s="52">
        <v>1767</v>
      </c>
      <c r="BA508" s="52">
        <v>1773</v>
      </c>
      <c r="BB508" s="52">
        <v>1672</v>
      </c>
      <c r="BC508" s="52">
        <v>1543</v>
      </c>
      <c r="BD508" s="52">
        <v>1536</v>
      </c>
      <c r="BE508" s="52">
        <v>1655</v>
      </c>
      <c r="BF508" s="52">
        <v>1572</v>
      </c>
      <c r="BG508" s="52">
        <v>1704</v>
      </c>
      <c r="BH508" s="52">
        <v>1782</v>
      </c>
      <c r="BI508" s="52">
        <v>1794</v>
      </c>
      <c r="BJ508" s="52">
        <v>1830</v>
      </c>
      <c r="BK508" s="52">
        <v>1665</v>
      </c>
      <c r="BL508" s="52">
        <v>1784</v>
      </c>
      <c r="BM508" s="52">
        <v>1700</v>
      </c>
      <c r="BN508" s="52">
        <v>1783</v>
      </c>
      <c r="BO508" s="52">
        <v>1765</v>
      </c>
      <c r="BP508" s="52">
        <v>1605</v>
      </c>
      <c r="BQ508" s="52">
        <v>1645</v>
      </c>
      <c r="BR508" s="52">
        <v>1596</v>
      </c>
      <c r="BS508" s="52">
        <v>1568</v>
      </c>
      <c r="BT508" s="52">
        <v>1526</v>
      </c>
      <c r="BU508" s="52">
        <v>1425</v>
      </c>
      <c r="BV508" s="52">
        <v>1390</v>
      </c>
      <c r="BW508" s="52">
        <v>1353</v>
      </c>
      <c r="BX508" s="52">
        <v>1272</v>
      </c>
      <c r="BY508" s="52">
        <v>1257</v>
      </c>
      <c r="BZ508" s="52">
        <v>1174</v>
      </c>
      <c r="CA508" s="52">
        <v>1182</v>
      </c>
      <c r="CB508" s="52">
        <v>1122</v>
      </c>
      <c r="CC508" s="52">
        <v>1155</v>
      </c>
      <c r="CD508" s="52">
        <v>1126</v>
      </c>
      <c r="CE508" s="52">
        <v>1037</v>
      </c>
      <c r="CF508" s="52">
        <v>1013</v>
      </c>
      <c r="CG508" s="52">
        <v>1082</v>
      </c>
      <c r="CH508" s="52">
        <v>1098</v>
      </c>
      <c r="CI508" s="52">
        <v>877</v>
      </c>
      <c r="CJ508" s="52">
        <v>787</v>
      </c>
      <c r="CK508" s="52">
        <v>842</v>
      </c>
      <c r="CL508" s="52">
        <v>806</v>
      </c>
      <c r="CM508" s="52">
        <v>738</v>
      </c>
      <c r="CN508" s="52">
        <v>657</v>
      </c>
      <c r="CO508" s="52">
        <v>645</v>
      </c>
      <c r="CP508" s="52">
        <v>565</v>
      </c>
      <c r="CQ508" s="52">
        <v>598</v>
      </c>
      <c r="CR508" s="52">
        <v>501</v>
      </c>
      <c r="CS508" s="52">
        <v>483</v>
      </c>
      <c r="CT508" s="52">
        <v>411</v>
      </c>
      <c r="CU508" s="52">
        <v>404</v>
      </c>
      <c r="CV508" s="52">
        <v>339</v>
      </c>
      <c r="CW508" s="52">
        <v>274</v>
      </c>
      <c r="CX508" s="52">
        <v>229</v>
      </c>
      <c r="CY508" s="52">
        <v>790</v>
      </c>
      <c r="CZ508" s="52">
        <v>1533</v>
      </c>
      <c r="DA508" s="52">
        <v>1591</v>
      </c>
      <c r="DB508" s="52">
        <v>1752</v>
      </c>
      <c r="DC508" s="52">
        <v>1811</v>
      </c>
      <c r="DD508" s="52">
        <v>1789</v>
      </c>
      <c r="DE508" s="52">
        <v>1821</v>
      </c>
      <c r="DF508" s="52">
        <v>1867</v>
      </c>
      <c r="DG508" s="52">
        <v>1865</v>
      </c>
      <c r="DH508" s="52">
        <v>1912</v>
      </c>
      <c r="DI508" s="52">
        <v>1935</v>
      </c>
      <c r="DJ508" s="52">
        <v>1760</v>
      </c>
      <c r="DK508" s="52">
        <v>1651</v>
      </c>
      <c r="DL508" s="52">
        <v>1735</v>
      </c>
      <c r="DM508" s="52">
        <v>1765</v>
      </c>
      <c r="DN508" s="52">
        <v>1603</v>
      </c>
      <c r="DO508" s="52">
        <v>1519</v>
      </c>
      <c r="DP508" s="52">
        <v>1526</v>
      </c>
      <c r="DQ508" s="52">
        <v>1412</v>
      </c>
      <c r="DR508" s="52">
        <v>1353</v>
      </c>
      <c r="DS508" s="52">
        <v>1210</v>
      </c>
      <c r="DT508" s="52">
        <v>1284</v>
      </c>
      <c r="DU508" s="52">
        <v>1350</v>
      </c>
      <c r="DV508" s="52">
        <v>1457</v>
      </c>
      <c r="DW508" s="52">
        <v>1579</v>
      </c>
      <c r="DX508" s="52">
        <v>1614</v>
      </c>
      <c r="DY508" s="52">
        <v>1589</v>
      </c>
      <c r="DZ508" s="52">
        <v>1745</v>
      </c>
      <c r="EA508" s="52">
        <v>1838</v>
      </c>
      <c r="EB508" s="52">
        <v>1857</v>
      </c>
      <c r="EC508" s="52">
        <v>1935</v>
      </c>
      <c r="ED508" s="52">
        <v>1904</v>
      </c>
      <c r="EE508" s="52">
        <v>1974</v>
      </c>
      <c r="EF508" s="52">
        <v>1919</v>
      </c>
      <c r="EG508" s="52">
        <v>1924</v>
      </c>
      <c r="EH508" s="52">
        <v>1941</v>
      </c>
      <c r="EI508" s="52">
        <v>1868</v>
      </c>
      <c r="EJ508" s="52">
        <v>1851</v>
      </c>
      <c r="EK508" s="52">
        <v>1799</v>
      </c>
      <c r="EL508" s="52">
        <v>1734</v>
      </c>
      <c r="EM508" s="52">
        <v>1704</v>
      </c>
      <c r="EN508" s="52">
        <v>1728</v>
      </c>
      <c r="EO508" s="52">
        <v>1713</v>
      </c>
      <c r="EP508" s="52">
        <v>1528</v>
      </c>
      <c r="EQ508" s="52">
        <v>1475</v>
      </c>
      <c r="ER508" s="52">
        <v>1505</v>
      </c>
      <c r="ES508" s="52">
        <v>1525</v>
      </c>
      <c r="ET508" s="52">
        <v>1543</v>
      </c>
      <c r="EU508" s="52">
        <v>1705</v>
      </c>
      <c r="EV508" s="52">
        <v>1748</v>
      </c>
      <c r="EW508" s="52">
        <v>1921</v>
      </c>
      <c r="EX508" s="52">
        <v>1915</v>
      </c>
      <c r="EY508" s="52">
        <v>1703</v>
      </c>
      <c r="EZ508" s="52">
        <v>1719</v>
      </c>
      <c r="FA508" s="52">
        <v>1734</v>
      </c>
      <c r="FB508" s="52">
        <v>1769</v>
      </c>
      <c r="FC508" s="52">
        <v>1793</v>
      </c>
      <c r="FD508" s="52">
        <v>1713</v>
      </c>
      <c r="FE508" s="52">
        <v>1672</v>
      </c>
      <c r="FF508" s="52">
        <v>1674</v>
      </c>
      <c r="FG508" s="52">
        <v>1573</v>
      </c>
      <c r="FH508" s="52">
        <v>1500</v>
      </c>
      <c r="FI508" s="52">
        <v>1420</v>
      </c>
      <c r="FJ508" s="52">
        <v>1395</v>
      </c>
      <c r="FK508" s="52">
        <v>1350</v>
      </c>
      <c r="FL508" s="52">
        <v>1290</v>
      </c>
      <c r="FM508" s="52">
        <v>1207</v>
      </c>
      <c r="FN508" s="52">
        <v>1267</v>
      </c>
      <c r="FO508" s="52">
        <v>1176</v>
      </c>
      <c r="FP508" s="52">
        <v>1206</v>
      </c>
      <c r="FQ508" s="52">
        <v>1170</v>
      </c>
      <c r="FR508" s="52">
        <v>1186</v>
      </c>
      <c r="FS508" s="52">
        <v>1131</v>
      </c>
      <c r="FT508" s="52">
        <v>1133</v>
      </c>
      <c r="FU508" s="52">
        <v>1150</v>
      </c>
      <c r="FV508" s="52">
        <v>946</v>
      </c>
      <c r="FW508" s="52">
        <v>965</v>
      </c>
      <c r="FX508" s="52">
        <v>1069</v>
      </c>
      <c r="FY508" s="52">
        <v>954</v>
      </c>
      <c r="FZ508" s="52">
        <v>811</v>
      </c>
      <c r="GA508" s="52">
        <v>809</v>
      </c>
      <c r="GB508" s="52">
        <v>858</v>
      </c>
      <c r="GC508" s="52">
        <v>778</v>
      </c>
      <c r="GD508" s="52">
        <v>725</v>
      </c>
      <c r="GE508" s="52">
        <v>730</v>
      </c>
      <c r="GF508" s="52">
        <v>663</v>
      </c>
      <c r="GG508" s="52">
        <v>582</v>
      </c>
      <c r="GH508" s="52">
        <v>523</v>
      </c>
      <c r="GI508" s="52">
        <v>511</v>
      </c>
      <c r="GJ508" s="52">
        <v>478</v>
      </c>
      <c r="GK508" s="52">
        <v>386</v>
      </c>
      <c r="GL508" s="53">
        <v>1457</v>
      </c>
    </row>
    <row r="509" spans="1:194" s="1" customFormat="1" hidden="1" x14ac:dyDescent="0.25">
      <c r="A509" s="31" t="s">
        <v>247</v>
      </c>
      <c r="B509" s="1" t="s">
        <v>740</v>
      </c>
      <c r="C509" s="30" t="str">
        <f t="shared" si="134"/>
        <v>LA England - Worcester</v>
      </c>
      <c r="D509" s="51">
        <f t="shared" si="125"/>
        <v>38864</v>
      </c>
      <c r="E509" s="51">
        <f t="shared" si="126"/>
        <v>40920</v>
      </c>
      <c r="F509" s="52">
        <f t="shared" si="127"/>
        <v>100265</v>
      </c>
      <c r="G509" s="52">
        <f t="shared" si="128"/>
        <v>49350</v>
      </c>
      <c r="H509" s="53">
        <f t="shared" si="129"/>
        <v>50915</v>
      </c>
      <c r="I509" s="53">
        <f t="shared" si="130"/>
        <v>38864</v>
      </c>
      <c r="J509" s="53">
        <f t="shared" si="131"/>
        <v>40920</v>
      </c>
      <c r="K509" s="50">
        <f t="shared" si="132"/>
        <v>10486</v>
      </c>
      <c r="L509" s="51">
        <f t="shared" si="133"/>
        <v>9995</v>
      </c>
      <c r="M509" s="52">
        <v>541</v>
      </c>
      <c r="N509" s="52">
        <v>530</v>
      </c>
      <c r="O509" s="52">
        <v>570</v>
      </c>
      <c r="P509" s="52">
        <v>565</v>
      </c>
      <c r="Q509" s="52">
        <v>579</v>
      </c>
      <c r="R509" s="52">
        <v>614</v>
      </c>
      <c r="S509" s="52">
        <v>598</v>
      </c>
      <c r="T509" s="52">
        <v>592</v>
      </c>
      <c r="U509" s="52">
        <v>643</v>
      </c>
      <c r="V509" s="52">
        <v>599</v>
      </c>
      <c r="W509" s="52">
        <v>589</v>
      </c>
      <c r="X509" s="52">
        <v>653</v>
      </c>
      <c r="Y509" s="52">
        <v>612</v>
      </c>
      <c r="Z509" s="52">
        <v>559</v>
      </c>
      <c r="AA509" s="52">
        <v>547</v>
      </c>
      <c r="AB509" s="52">
        <v>558</v>
      </c>
      <c r="AC509" s="52">
        <v>598</v>
      </c>
      <c r="AD509" s="52">
        <v>539</v>
      </c>
      <c r="AE509" s="52">
        <v>603</v>
      </c>
      <c r="AF509" s="52">
        <v>649</v>
      </c>
      <c r="AG509" s="52">
        <v>691</v>
      </c>
      <c r="AH509" s="52">
        <v>764</v>
      </c>
      <c r="AI509" s="52">
        <v>790</v>
      </c>
      <c r="AJ509" s="52">
        <v>737</v>
      </c>
      <c r="AK509" s="52">
        <v>653</v>
      </c>
      <c r="AL509" s="52">
        <v>677</v>
      </c>
      <c r="AM509" s="52">
        <v>819</v>
      </c>
      <c r="AN509" s="52">
        <v>779</v>
      </c>
      <c r="AO509" s="52">
        <v>746</v>
      </c>
      <c r="AP509" s="52">
        <v>803</v>
      </c>
      <c r="AQ509" s="52">
        <v>816</v>
      </c>
      <c r="AR509" s="52">
        <v>677</v>
      </c>
      <c r="AS509" s="52">
        <v>617</v>
      </c>
      <c r="AT509" s="52">
        <v>585</v>
      </c>
      <c r="AU509" s="52">
        <v>626</v>
      </c>
      <c r="AV509" s="52">
        <v>645</v>
      </c>
      <c r="AW509" s="52">
        <v>622</v>
      </c>
      <c r="AX509" s="52">
        <v>626</v>
      </c>
      <c r="AY509" s="52">
        <v>676</v>
      </c>
      <c r="AZ509" s="52">
        <v>643</v>
      </c>
      <c r="BA509" s="52">
        <v>637</v>
      </c>
      <c r="BB509" s="52">
        <v>601</v>
      </c>
      <c r="BC509" s="52">
        <v>666</v>
      </c>
      <c r="BD509" s="52">
        <v>533</v>
      </c>
      <c r="BE509" s="52">
        <v>520</v>
      </c>
      <c r="BF509" s="52">
        <v>596</v>
      </c>
      <c r="BG509" s="52">
        <v>588</v>
      </c>
      <c r="BH509" s="52">
        <v>628</v>
      </c>
      <c r="BI509" s="52">
        <v>719</v>
      </c>
      <c r="BJ509" s="52">
        <v>659</v>
      </c>
      <c r="BK509" s="52">
        <v>694</v>
      </c>
      <c r="BL509" s="52">
        <v>743</v>
      </c>
      <c r="BM509" s="52">
        <v>647</v>
      </c>
      <c r="BN509" s="52">
        <v>674</v>
      </c>
      <c r="BO509" s="52">
        <v>673</v>
      </c>
      <c r="BP509" s="52">
        <v>732</v>
      </c>
      <c r="BQ509" s="52">
        <v>724</v>
      </c>
      <c r="BR509" s="52">
        <v>680</v>
      </c>
      <c r="BS509" s="52">
        <v>650</v>
      </c>
      <c r="BT509" s="52">
        <v>603</v>
      </c>
      <c r="BU509" s="52">
        <v>599</v>
      </c>
      <c r="BV509" s="52">
        <v>600</v>
      </c>
      <c r="BW509" s="52">
        <v>507</v>
      </c>
      <c r="BX509" s="52">
        <v>491</v>
      </c>
      <c r="BY509" s="52">
        <v>465</v>
      </c>
      <c r="BZ509" s="52">
        <v>504</v>
      </c>
      <c r="CA509" s="52">
        <v>463</v>
      </c>
      <c r="CB509" s="52">
        <v>435</v>
      </c>
      <c r="CC509" s="52">
        <v>481</v>
      </c>
      <c r="CD509" s="52">
        <v>432</v>
      </c>
      <c r="CE509" s="52">
        <v>426</v>
      </c>
      <c r="CF509" s="52">
        <v>482</v>
      </c>
      <c r="CG509" s="52">
        <v>461</v>
      </c>
      <c r="CH509" s="52">
        <v>535</v>
      </c>
      <c r="CI509" s="52">
        <v>347</v>
      </c>
      <c r="CJ509" s="52">
        <v>371</v>
      </c>
      <c r="CK509" s="52">
        <v>326</v>
      </c>
      <c r="CL509" s="52">
        <v>325</v>
      </c>
      <c r="CM509" s="52">
        <v>280</v>
      </c>
      <c r="CN509" s="52">
        <v>248</v>
      </c>
      <c r="CO509" s="52">
        <v>248</v>
      </c>
      <c r="CP509" s="52">
        <v>205</v>
      </c>
      <c r="CQ509" s="52">
        <v>207</v>
      </c>
      <c r="CR509" s="52">
        <v>214</v>
      </c>
      <c r="CS509" s="52">
        <v>182</v>
      </c>
      <c r="CT509" s="52">
        <v>155</v>
      </c>
      <c r="CU509" s="52">
        <v>146</v>
      </c>
      <c r="CV509" s="52">
        <v>111</v>
      </c>
      <c r="CW509" s="52">
        <v>82</v>
      </c>
      <c r="CX509" s="52">
        <v>88</v>
      </c>
      <c r="CY509" s="52">
        <v>237</v>
      </c>
      <c r="CZ509" s="52">
        <v>499</v>
      </c>
      <c r="DA509" s="52">
        <v>578</v>
      </c>
      <c r="DB509" s="52">
        <v>539</v>
      </c>
      <c r="DC509" s="52">
        <v>528</v>
      </c>
      <c r="DD509" s="52">
        <v>537</v>
      </c>
      <c r="DE509" s="52">
        <v>544</v>
      </c>
      <c r="DF509" s="52">
        <v>556</v>
      </c>
      <c r="DG509" s="52">
        <v>625</v>
      </c>
      <c r="DH509" s="52">
        <v>561</v>
      </c>
      <c r="DI509" s="52">
        <v>608</v>
      </c>
      <c r="DJ509" s="52">
        <v>590</v>
      </c>
      <c r="DK509" s="52">
        <v>553</v>
      </c>
      <c r="DL509" s="52">
        <v>566</v>
      </c>
      <c r="DM509" s="52">
        <v>614</v>
      </c>
      <c r="DN509" s="52">
        <v>594</v>
      </c>
      <c r="DO509" s="52">
        <v>536</v>
      </c>
      <c r="DP509" s="52">
        <v>485</v>
      </c>
      <c r="DQ509" s="52">
        <v>482</v>
      </c>
      <c r="DR509" s="52">
        <v>588</v>
      </c>
      <c r="DS509" s="52">
        <v>828</v>
      </c>
      <c r="DT509" s="52">
        <v>886</v>
      </c>
      <c r="DU509" s="52">
        <v>821</v>
      </c>
      <c r="DV509" s="52">
        <v>796</v>
      </c>
      <c r="DW509" s="52">
        <v>673</v>
      </c>
      <c r="DX509" s="52">
        <v>700</v>
      </c>
      <c r="DY509" s="52">
        <v>667</v>
      </c>
      <c r="DZ509" s="52">
        <v>739</v>
      </c>
      <c r="EA509" s="52">
        <v>759</v>
      </c>
      <c r="EB509" s="52">
        <v>794</v>
      </c>
      <c r="EC509" s="52">
        <v>772</v>
      </c>
      <c r="ED509" s="52">
        <v>732</v>
      </c>
      <c r="EE509" s="52">
        <v>676</v>
      </c>
      <c r="EF509" s="52">
        <v>650</v>
      </c>
      <c r="EG509" s="52">
        <v>592</v>
      </c>
      <c r="EH509" s="52">
        <v>683</v>
      </c>
      <c r="EI509" s="52">
        <v>587</v>
      </c>
      <c r="EJ509" s="52">
        <v>648</v>
      </c>
      <c r="EK509" s="52">
        <v>718</v>
      </c>
      <c r="EL509" s="52">
        <v>605</v>
      </c>
      <c r="EM509" s="52">
        <v>663</v>
      </c>
      <c r="EN509" s="52">
        <v>629</v>
      </c>
      <c r="EO509" s="52">
        <v>633</v>
      </c>
      <c r="EP509" s="52">
        <v>510</v>
      </c>
      <c r="EQ509" s="52">
        <v>576</v>
      </c>
      <c r="ER509" s="52">
        <v>648</v>
      </c>
      <c r="ES509" s="52">
        <v>625</v>
      </c>
      <c r="ET509" s="52">
        <v>671</v>
      </c>
      <c r="EU509" s="52">
        <v>630</v>
      </c>
      <c r="EV509" s="52">
        <v>658</v>
      </c>
      <c r="EW509" s="52">
        <v>709</v>
      </c>
      <c r="EX509" s="52">
        <v>676</v>
      </c>
      <c r="EY509" s="52">
        <v>724</v>
      </c>
      <c r="EZ509" s="52">
        <v>661</v>
      </c>
      <c r="FA509" s="52">
        <v>744</v>
      </c>
      <c r="FB509" s="52">
        <v>683</v>
      </c>
      <c r="FC509" s="52">
        <v>673</v>
      </c>
      <c r="FD509" s="52">
        <v>621</v>
      </c>
      <c r="FE509" s="52">
        <v>659</v>
      </c>
      <c r="FF509" s="52">
        <v>637</v>
      </c>
      <c r="FG509" s="52">
        <v>594</v>
      </c>
      <c r="FH509" s="52">
        <v>519</v>
      </c>
      <c r="FI509" s="52">
        <v>571</v>
      </c>
      <c r="FJ509" s="52">
        <v>553</v>
      </c>
      <c r="FK509" s="52">
        <v>520</v>
      </c>
      <c r="FL509" s="52">
        <v>524</v>
      </c>
      <c r="FM509" s="52">
        <v>472</v>
      </c>
      <c r="FN509" s="52">
        <v>504</v>
      </c>
      <c r="FO509" s="52">
        <v>544</v>
      </c>
      <c r="FP509" s="52">
        <v>468</v>
      </c>
      <c r="FQ509" s="52">
        <v>504</v>
      </c>
      <c r="FR509" s="52">
        <v>488</v>
      </c>
      <c r="FS509" s="52">
        <v>458</v>
      </c>
      <c r="FT509" s="52">
        <v>523</v>
      </c>
      <c r="FU509" s="52">
        <v>516</v>
      </c>
      <c r="FV509" s="52">
        <v>426</v>
      </c>
      <c r="FW509" s="52">
        <v>425</v>
      </c>
      <c r="FX509" s="52">
        <v>395</v>
      </c>
      <c r="FY509" s="52">
        <v>384</v>
      </c>
      <c r="FZ509" s="52">
        <v>363</v>
      </c>
      <c r="GA509" s="52">
        <v>308</v>
      </c>
      <c r="GB509" s="52">
        <v>306</v>
      </c>
      <c r="GC509" s="52">
        <v>276</v>
      </c>
      <c r="GD509" s="52">
        <v>281</v>
      </c>
      <c r="GE509" s="52">
        <v>282</v>
      </c>
      <c r="GF509" s="52">
        <v>223</v>
      </c>
      <c r="GG509" s="52">
        <v>202</v>
      </c>
      <c r="GH509" s="52">
        <v>195</v>
      </c>
      <c r="GI509" s="52">
        <v>197</v>
      </c>
      <c r="GJ509" s="52">
        <v>200</v>
      </c>
      <c r="GK509" s="52">
        <v>161</v>
      </c>
      <c r="GL509" s="53">
        <v>594</v>
      </c>
    </row>
    <row r="510" spans="1:194" s="1" customFormat="1" hidden="1" x14ac:dyDescent="0.25">
      <c r="A510" s="31" t="s">
        <v>247</v>
      </c>
      <c r="B510" s="1" t="s">
        <v>741</v>
      </c>
      <c r="C510" s="30" t="str">
        <f t="shared" si="134"/>
        <v>LA England - Worthing</v>
      </c>
      <c r="D510" s="51">
        <f t="shared" si="125"/>
        <v>42228</v>
      </c>
      <c r="E510" s="51">
        <f t="shared" si="126"/>
        <v>46655</v>
      </c>
      <c r="F510" s="52">
        <f t="shared" si="127"/>
        <v>110727</v>
      </c>
      <c r="G510" s="52">
        <f t="shared" si="128"/>
        <v>53479</v>
      </c>
      <c r="H510" s="53">
        <f t="shared" si="129"/>
        <v>57248</v>
      </c>
      <c r="I510" s="53">
        <f t="shared" si="130"/>
        <v>42228</v>
      </c>
      <c r="J510" s="53">
        <f t="shared" si="131"/>
        <v>46655</v>
      </c>
      <c r="K510" s="50">
        <f t="shared" si="132"/>
        <v>11251</v>
      </c>
      <c r="L510" s="51">
        <f t="shared" si="133"/>
        <v>10593</v>
      </c>
      <c r="M510" s="52">
        <v>536</v>
      </c>
      <c r="N510" s="52">
        <v>573</v>
      </c>
      <c r="O510" s="52">
        <v>587</v>
      </c>
      <c r="P510" s="52">
        <v>575</v>
      </c>
      <c r="Q510" s="52">
        <v>570</v>
      </c>
      <c r="R510" s="52">
        <v>632</v>
      </c>
      <c r="S510" s="52">
        <v>633</v>
      </c>
      <c r="T510" s="52">
        <v>674</v>
      </c>
      <c r="U510" s="52">
        <v>654</v>
      </c>
      <c r="V510" s="52">
        <v>724</v>
      </c>
      <c r="W510" s="52">
        <v>671</v>
      </c>
      <c r="X510" s="52">
        <v>680</v>
      </c>
      <c r="Y510" s="52">
        <v>684</v>
      </c>
      <c r="Z510" s="52">
        <v>669</v>
      </c>
      <c r="AA510" s="52">
        <v>611</v>
      </c>
      <c r="AB510" s="52">
        <v>579</v>
      </c>
      <c r="AC510" s="52">
        <v>644</v>
      </c>
      <c r="AD510" s="52">
        <v>555</v>
      </c>
      <c r="AE510" s="52">
        <v>577</v>
      </c>
      <c r="AF510" s="52">
        <v>495</v>
      </c>
      <c r="AG510" s="52">
        <v>418</v>
      </c>
      <c r="AH510" s="52">
        <v>443</v>
      </c>
      <c r="AI510" s="52">
        <v>504</v>
      </c>
      <c r="AJ510" s="52">
        <v>573</v>
      </c>
      <c r="AK510" s="52">
        <v>556</v>
      </c>
      <c r="AL510" s="52">
        <v>489</v>
      </c>
      <c r="AM510" s="52">
        <v>520</v>
      </c>
      <c r="AN510" s="52">
        <v>583</v>
      </c>
      <c r="AO510" s="52">
        <v>551</v>
      </c>
      <c r="AP510" s="52">
        <v>548</v>
      </c>
      <c r="AQ510" s="52">
        <v>607</v>
      </c>
      <c r="AR510" s="52">
        <v>576</v>
      </c>
      <c r="AS510" s="52">
        <v>586</v>
      </c>
      <c r="AT510" s="52">
        <v>598</v>
      </c>
      <c r="AU510" s="52">
        <v>671</v>
      </c>
      <c r="AV510" s="52">
        <v>626</v>
      </c>
      <c r="AW510" s="52">
        <v>659</v>
      </c>
      <c r="AX510" s="52">
        <v>645</v>
      </c>
      <c r="AY510" s="52">
        <v>678</v>
      </c>
      <c r="AZ510" s="52">
        <v>743</v>
      </c>
      <c r="BA510" s="52">
        <v>713</v>
      </c>
      <c r="BB510" s="52">
        <v>684</v>
      </c>
      <c r="BC510" s="52">
        <v>685</v>
      </c>
      <c r="BD510" s="52">
        <v>695</v>
      </c>
      <c r="BE510" s="52">
        <v>702</v>
      </c>
      <c r="BF510" s="52">
        <v>714</v>
      </c>
      <c r="BG510" s="52">
        <v>731</v>
      </c>
      <c r="BH510" s="52">
        <v>773</v>
      </c>
      <c r="BI510" s="52">
        <v>787</v>
      </c>
      <c r="BJ510" s="52">
        <v>817</v>
      </c>
      <c r="BK510" s="52">
        <v>766</v>
      </c>
      <c r="BL510" s="52">
        <v>820</v>
      </c>
      <c r="BM510" s="52">
        <v>840</v>
      </c>
      <c r="BN510" s="52">
        <v>891</v>
      </c>
      <c r="BO510" s="52">
        <v>815</v>
      </c>
      <c r="BP510" s="52">
        <v>832</v>
      </c>
      <c r="BQ510" s="52">
        <v>779</v>
      </c>
      <c r="BR510" s="52">
        <v>769</v>
      </c>
      <c r="BS510" s="52">
        <v>761</v>
      </c>
      <c r="BT510" s="52">
        <v>746</v>
      </c>
      <c r="BU510" s="52">
        <v>673</v>
      </c>
      <c r="BV510" s="52">
        <v>708</v>
      </c>
      <c r="BW510" s="52">
        <v>691</v>
      </c>
      <c r="BX510" s="52">
        <v>570</v>
      </c>
      <c r="BY510" s="52">
        <v>610</v>
      </c>
      <c r="BZ510" s="52">
        <v>558</v>
      </c>
      <c r="CA510" s="52">
        <v>597</v>
      </c>
      <c r="CB510" s="52">
        <v>555</v>
      </c>
      <c r="CC510" s="52">
        <v>502</v>
      </c>
      <c r="CD510" s="52">
        <v>520</v>
      </c>
      <c r="CE510" s="52">
        <v>566</v>
      </c>
      <c r="CF510" s="52">
        <v>615</v>
      </c>
      <c r="CG510" s="52">
        <v>669</v>
      </c>
      <c r="CH510" s="52">
        <v>732</v>
      </c>
      <c r="CI510" s="52">
        <v>597</v>
      </c>
      <c r="CJ510" s="52">
        <v>493</v>
      </c>
      <c r="CK510" s="52">
        <v>489</v>
      </c>
      <c r="CL510" s="52">
        <v>466</v>
      </c>
      <c r="CM510" s="52">
        <v>366</v>
      </c>
      <c r="CN510" s="52">
        <v>335</v>
      </c>
      <c r="CO510" s="52">
        <v>324</v>
      </c>
      <c r="CP510" s="52">
        <v>368</v>
      </c>
      <c r="CQ510" s="52">
        <v>316</v>
      </c>
      <c r="CR510" s="52">
        <v>283</v>
      </c>
      <c r="CS510" s="52">
        <v>225</v>
      </c>
      <c r="CT510" s="52">
        <v>233</v>
      </c>
      <c r="CU510" s="52">
        <v>179</v>
      </c>
      <c r="CV510" s="52">
        <v>170</v>
      </c>
      <c r="CW510" s="52">
        <v>154</v>
      </c>
      <c r="CX510" s="52">
        <v>183</v>
      </c>
      <c r="CY510" s="52">
        <v>515</v>
      </c>
      <c r="CZ510" s="52">
        <v>494</v>
      </c>
      <c r="DA510" s="52">
        <v>502</v>
      </c>
      <c r="DB510" s="52">
        <v>575</v>
      </c>
      <c r="DC510" s="52">
        <v>535</v>
      </c>
      <c r="DD510" s="52">
        <v>609</v>
      </c>
      <c r="DE510" s="52">
        <v>614</v>
      </c>
      <c r="DF510" s="52">
        <v>622</v>
      </c>
      <c r="DG510" s="52">
        <v>598</v>
      </c>
      <c r="DH510" s="52">
        <v>643</v>
      </c>
      <c r="DI510" s="52">
        <v>627</v>
      </c>
      <c r="DJ510" s="52">
        <v>624</v>
      </c>
      <c r="DK510" s="52">
        <v>665</v>
      </c>
      <c r="DL510" s="52">
        <v>646</v>
      </c>
      <c r="DM510" s="52">
        <v>648</v>
      </c>
      <c r="DN510" s="52">
        <v>568</v>
      </c>
      <c r="DO510" s="52">
        <v>557</v>
      </c>
      <c r="DP510" s="52">
        <v>553</v>
      </c>
      <c r="DQ510" s="52">
        <v>513</v>
      </c>
      <c r="DR510" s="52">
        <v>522</v>
      </c>
      <c r="DS510" s="52">
        <v>449</v>
      </c>
      <c r="DT510" s="52">
        <v>378</v>
      </c>
      <c r="DU510" s="52">
        <v>422</v>
      </c>
      <c r="DV510" s="52">
        <v>469</v>
      </c>
      <c r="DW510" s="52">
        <v>558</v>
      </c>
      <c r="DX510" s="52">
        <v>583</v>
      </c>
      <c r="DY510" s="52">
        <v>525</v>
      </c>
      <c r="DZ510" s="52">
        <v>452</v>
      </c>
      <c r="EA510" s="52">
        <v>579</v>
      </c>
      <c r="EB510" s="52">
        <v>609</v>
      </c>
      <c r="EC510" s="52">
        <v>591</v>
      </c>
      <c r="ED510" s="52">
        <v>662</v>
      </c>
      <c r="EE510" s="52">
        <v>628</v>
      </c>
      <c r="EF510" s="52">
        <v>674</v>
      </c>
      <c r="EG510" s="52">
        <v>612</v>
      </c>
      <c r="EH510" s="52">
        <v>665</v>
      </c>
      <c r="EI510" s="52">
        <v>765</v>
      </c>
      <c r="EJ510" s="52">
        <v>668</v>
      </c>
      <c r="EK510" s="52">
        <v>769</v>
      </c>
      <c r="EL510" s="52">
        <v>759</v>
      </c>
      <c r="EM510" s="52">
        <v>740</v>
      </c>
      <c r="EN510" s="52">
        <v>809</v>
      </c>
      <c r="EO510" s="52">
        <v>750</v>
      </c>
      <c r="EP510" s="52">
        <v>749</v>
      </c>
      <c r="EQ510" s="52">
        <v>678</v>
      </c>
      <c r="ER510" s="52">
        <v>754</v>
      </c>
      <c r="ES510" s="52">
        <v>706</v>
      </c>
      <c r="ET510" s="52">
        <v>815</v>
      </c>
      <c r="EU510" s="52">
        <v>866</v>
      </c>
      <c r="EV510" s="52">
        <v>801</v>
      </c>
      <c r="EW510" s="52">
        <v>830</v>
      </c>
      <c r="EX510" s="52">
        <v>801</v>
      </c>
      <c r="EY510" s="52">
        <v>867</v>
      </c>
      <c r="EZ510" s="52">
        <v>832</v>
      </c>
      <c r="FA510" s="52">
        <v>825</v>
      </c>
      <c r="FB510" s="52">
        <v>809</v>
      </c>
      <c r="FC510" s="52">
        <v>881</v>
      </c>
      <c r="FD510" s="52">
        <v>863</v>
      </c>
      <c r="FE510" s="52">
        <v>832</v>
      </c>
      <c r="FF510" s="52">
        <v>806</v>
      </c>
      <c r="FG510" s="52">
        <v>801</v>
      </c>
      <c r="FH510" s="52">
        <v>671</v>
      </c>
      <c r="FI510" s="52">
        <v>726</v>
      </c>
      <c r="FJ510" s="52">
        <v>672</v>
      </c>
      <c r="FK510" s="52">
        <v>633</v>
      </c>
      <c r="FL510" s="52">
        <v>664</v>
      </c>
      <c r="FM510" s="52">
        <v>638</v>
      </c>
      <c r="FN510" s="52">
        <v>607</v>
      </c>
      <c r="FO510" s="52">
        <v>637</v>
      </c>
      <c r="FP510" s="52">
        <v>627</v>
      </c>
      <c r="FQ510" s="52">
        <v>658</v>
      </c>
      <c r="FR510" s="52">
        <v>659</v>
      </c>
      <c r="FS510" s="52">
        <v>691</v>
      </c>
      <c r="FT510" s="52">
        <v>740</v>
      </c>
      <c r="FU510" s="52">
        <v>826</v>
      </c>
      <c r="FV510" s="52">
        <v>648</v>
      </c>
      <c r="FW510" s="52">
        <v>593</v>
      </c>
      <c r="FX510" s="52">
        <v>584</v>
      </c>
      <c r="FY510" s="52">
        <v>549</v>
      </c>
      <c r="FZ510" s="52">
        <v>464</v>
      </c>
      <c r="GA510" s="52">
        <v>438</v>
      </c>
      <c r="GB510" s="52">
        <v>452</v>
      </c>
      <c r="GC510" s="52">
        <v>404</v>
      </c>
      <c r="GD510" s="52">
        <v>452</v>
      </c>
      <c r="GE510" s="52">
        <v>445</v>
      </c>
      <c r="GF510" s="52">
        <v>398</v>
      </c>
      <c r="GG510" s="52">
        <v>359</v>
      </c>
      <c r="GH510" s="52">
        <v>339</v>
      </c>
      <c r="GI510" s="52">
        <v>287</v>
      </c>
      <c r="GJ510" s="52">
        <v>259</v>
      </c>
      <c r="GK510" s="52">
        <v>259</v>
      </c>
      <c r="GL510" s="53">
        <v>1122</v>
      </c>
    </row>
    <row r="511" spans="1:194" s="1" customFormat="1" hidden="1" x14ac:dyDescent="0.25">
      <c r="A511" s="31" t="s">
        <v>247</v>
      </c>
      <c r="B511" s="1" t="s">
        <v>742</v>
      </c>
      <c r="C511" s="30" t="str">
        <f t="shared" si="134"/>
        <v>LA England - Wychavon</v>
      </c>
      <c r="D511" s="51">
        <f t="shared" si="125"/>
        <v>51302</v>
      </c>
      <c r="E511" s="51">
        <f t="shared" si="126"/>
        <v>54754</v>
      </c>
      <c r="F511" s="52">
        <f t="shared" si="127"/>
        <v>131084</v>
      </c>
      <c r="G511" s="52">
        <f t="shared" si="128"/>
        <v>64083</v>
      </c>
      <c r="H511" s="53">
        <f t="shared" si="129"/>
        <v>67001</v>
      </c>
      <c r="I511" s="53">
        <f t="shared" si="130"/>
        <v>51302</v>
      </c>
      <c r="J511" s="53">
        <f t="shared" si="131"/>
        <v>54754</v>
      </c>
      <c r="K511" s="50">
        <f t="shared" si="132"/>
        <v>12781</v>
      </c>
      <c r="L511" s="51">
        <f t="shared" si="133"/>
        <v>12247</v>
      </c>
      <c r="M511" s="52">
        <v>584</v>
      </c>
      <c r="N511" s="52">
        <v>572</v>
      </c>
      <c r="O511" s="52">
        <v>667</v>
      </c>
      <c r="P511" s="52">
        <v>706</v>
      </c>
      <c r="Q511" s="52">
        <v>703</v>
      </c>
      <c r="R511" s="52">
        <v>725</v>
      </c>
      <c r="S511" s="52">
        <v>726</v>
      </c>
      <c r="T511" s="52">
        <v>814</v>
      </c>
      <c r="U511" s="52">
        <v>777</v>
      </c>
      <c r="V511" s="52">
        <v>740</v>
      </c>
      <c r="W511" s="52">
        <v>672</v>
      </c>
      <c r="X511" s="52">
        <v>766</v>
      </c>
      <c r="Y511" s="52">
        <v>768</v>
      </c>
      <c r="Z511" s="52">
        <v>729</v>
      </c>
      <c r="AA511" s="52">
        <v>734</v>
      </c>
      <c r="AB511" s="52">
        <v>711</v>
      </c>
      <c r="AC511" s="52">
        <v>686</v>
      </c>
      <c r="AD511" s="52">
        <v>701</v>
      </c>
      <c r="AE511" s="52">
        <v>627</v>
      </c>
      <c r="AF511" s="52">
        <v>514</v>
      </c>
      <c r="AG511" s="52">
        <v>465</v>
      </c>
      <c r="AH511" s="52">
        <v>519</v>
      </c>
      <c r="AI511" s="52">
        <v>611</v>
      </c>
      <c r="AJ511" s="52">
        <v>649</v>
      </c>
      <c r="AK511" s="52">
        <v>673</v>
      </c>
      <c r="AL511" s="52">
        <v>672</v>
      </c>
      <c r="AM511" s="52">
        <v>584</v>
      </c>
      <c r="AN511" s="52">
        <v>628</v>
      </c>
      <c r="AO511" s="52">
        <v>664</v>
      </c>
      <c r="AP511" s="52">
        <v>706</v>
      </c>
      <c r="AQ511" s="52">
        <v>660</v>
      </c>
      <c r="AR511" s="52">
        <v>622</v>
      </c>
      <c r="AS511" s="52">
        <v>623</v>
      </c>
      <c r="AT511" s="52">
        <v>663</v>
      </c>
      <c r="AU511" s="52">
        <v>726</v>
      </c>
      <c r="AV511" s="52">
        <v>674</v>
      </c>
      <c r="AW511" s="52">
        <v>658</v>
      </c>
      <c r="AX511" s="52">
        <v>680</v>
      </c>
      <c r="AY511" s="52">
        <v>624</v>
      </c>
      <c r="AZ511" s="52">
        <v>696</v>
      </c>
      <c r="BA511" s="52">
        <v>681</v>
      </c>
      <c r="BB511" s="52">
        <v>715</v>
      </c>
      <c r="BC511" s="52">
        <v>614</v>
      </c>
      <c r="BD511" s="52">
        <v>668</v>
      </c>
      <c r="BE511" s="52">
        <v>702</v>
      </c>
      <c r="BF511" s="52">
        <v>669</v>
      </c>
      <c r="BG511" s="52">
        <v>806</v>
      </c>
      <c r="BH511" s="52">
        <v>810</v>
      </c>
      <c r="BI511" s="52">
        <v>877</v>
      </c>
      <c r="BJ511" s="52">
        <v>884</v>
      </c>
      <c r="BK511" s="52">
        <v>928</v>
      </c>
      <c r="BL511" s="52">
        <v>915</v>
      </c>
      <c r="BM511" s="52">
        <v>952</v>
      </c>
      <c r="BN511" s="52">
        <v>1045</v>
      </c>
      <c r="BO511" s="52">
        <v>1026</v>
      </c>
      <c r="BP511" s="52">
        <v>979</v>
      </c>
      <c r="BQ511" s="52">
        <v>1052</v>
      </c>
      <c r="BR511" s="52">
        <v>1033</v>
      </c>
      <c r="BS511" s="52">
        <v>1017</v>
      </c>
      <c r="BT511" s="52">
        <v>948</v>
      </c>
      <c r="BU511" s="52">
        <v>937</v>
      </c>
      <c r="BV511" s="52">
        <v>849</v>
      </c>
      <c r="BW511" s="52">
        <v>899</v>
      </c>
      <c r="BX511" s="52">
        <v>816</v>
      </c>
      <c r="BY511" s="52">
        <v>870</v>
      </c>
      <c r="BZ511" s="52">
        <v>823</v>
      </c>
      <c r="CA511" s="52">
        <v>861</v>
      </c>
      <c r="CB511" s="52">
        <v>841</v>
      </c>
      <c r="CC511" s="52">
        <v>824</v>
      </c>
      <c r="CD511" s="52">
        <v>856</v>
      </c>
      <c r="CE511" s="52">
        <v>917</v>
      </c>
      <c r="CF511" s="52">
        <v>893</v>
      </c>
      <c r="CG511" s="52">
        <v>927</v>
      </c>
      <c r="CH511" s="52">
        <v>975</v>
      </c>
      <c r="CI511" s="52">
        <v>756</v>
      </c>
      <c r="CJ511" s="52">
        <v>716</v>
      </c>
      <c r="CK511" s="52">
        <v>775</v>
      </c>
      <c r="CL511" s="52">
        <v>636</v>
      </c>
      <c r="CM511" s="52">
        <v>581</v>
      </c>
      <c r="CN511" s="52">
        <v>504</v>
      </c>
      <c r="CO511" s="52">
        <v>445</v>
      </c>
      <c r="CP511" s="52">
        <v>478</v>
      </c>
      <c r="CQ511" s="52">
        <v>427</v>
      </c>
      <c r="CR511" s="52">
        <v>385</v>
      </c>
      <c r="CS511" s="52">
        <v>327</v>
      </c>
      <c r="CT511" s="52">
        <v>315</v>
      </c>
      <c r="CU511" s="52">
        <v>265</v>
      </c>
      <c r="CV511" s="52">
        <v>213</v>
      </c>
      <c r="CW511" s="52">
        <v>207</v>
      </c>
      <c r="CX511" s="52">
        <v>167</v>
      </c>
      <c r="CY511" s="52">
        <v>558</v>
      </c>
      <c r="CZ511" s="52">
        <v>499</v>
      </c>
      <c r="DA511" s="52">
        <v>597</v>
      </c>
      <c r="DB511" s="52">
        <v>633</v>
      </c>
      <c r="DC511" s="52">
        <v>657</v>
      </c>
      <c r="DD511" s="52">
        <v>705</v>
      </c>
      <c r="DE511" s="52">
        <v>642</v>
      </c>
      <c r="DF511" s="52">
        <v>663</v>
      </c>
      <c r="DG511" s="52">
        <v>768</v>
      </c>
      <c r="DH511" s="52">
        <v>751</v>
      </c>
      <c r="DI511" s="52">
        <v>774</v>
      </c>
      <c r="DJ511" s="52">
        <v>705</v>
      </c>
      <c r="DK511" s="52">
        <v>690</v>
      </c>
      <c r="DL511" s="52">
        <v>700</v>
      </c>
      <c r="DM511" s="52">
        <v>673</v>
      </c>
      <c r="DN511" s="52">
        <v>754</v>
      </c>
      <c r="DO511" s="52">
        <v>705</v>
      </c>
      <c r="DP511" s="52">
        <v>697</v>
      </c>
      <c r="DQ511" s="52">
        <v>634</v>
      </c>
      <c r="DR511" s="52">
        <v>659</v>
      </c>
      <c r="DS511" s="52">
        <v>439</v>
      </c>
      <c r="DT511" s="52">
        <v>410</v>
      </c>
      <c r="DU511" s="52">
        <v>518</v>
      </c>
      <c r="DV511" s="52">
        <v>568</v>
      </c>
      <c r="DW511" s="52">
        <v>563</v>
      </c>
      <c r="DX511" s="52">
        <v>644</v>
      </c>
      <c r="DY511" s="52">
        <v>658</v>
      </c>
      <c r="DZ511" s="52">
        <v>595</v>
      </c>
      <c r="EA511" s="52">
        <v>560</v>
      </c>
      <c r="EB511" s="52">
        <v>644</v>
      </c>
      <c r="EC511" s="52">
        <v>587</v>
      </c>
      <c r="ED511" s="52">
        <v>719</v>
      </c>
      <c r="EE511" s="52">
        <v>771</v>
      </c>
      <c r="EF511" s="52">
        <v>714</v>
      </c>
      <c r="EG511" s="52">
        <v>721</v>
      </c>
      <c r="EH511" s="52">
        <v>647</v>
      </c>
      <c r="EI511" s="52">
        <v>753</v>
      </c>
      <c r="EJ511" s="52">
        <v>775</v>
      </c>
      <c r="EK511" s="52">
        <v>746</v>
      </c>
      <c r="EL511" s="52">
        <v>687</v>
      </c>
      <c r="EM511" s="52">
        <v>730</v>
      </c>
      <c r="EN511" s="52">
        <v>796</v>
      </c>
      <c r="EO511" s="52">
        <v>808</v>
      </c>
      <c r="EP511" s="52">
        <v>663</v>
      </c>
      <c r="EQ511" s="52">
        <v>714</v>
      </c>
      <c r="ER511" s="52">
        <v>701</v>
      </c>
      <c r="ES511" s="52">
        <v>777</v>
      </c>
      <c r="ET511" s="52">
        <v>817</v>
      </c>
      <c r="EU511" s="52">
        <v>849</v>
      </c>
      <c r="EV511" s="52">
        <v>976</v>
      </c>
      <c r="EW511" s="52">
        <v>1040</v>
      </c>
      <c r="EX511" s="52">
        <v>996</v>
      </c>
      <c r="EY511" s="52">
        <v>1036</v>
      </c>
      <c r="EZ511" s="52">
        <v>1067</v>
      </c>
      <c r="FA511" s="52">
        <v>1038</v>
      </c>
      <c r="FB511" s="52">
        <v>1039</v>
      </c>
      <c r="FC511" s="52">
        <v>1076</v>
      </c>
      <c r="FD511" s="52">
        <v>1050</v>
      </c>
      <c r="FE511" s="52">
        <v>1040</v>
      </c>
      <c r="FF511" s="52">
        <v>1046</v>
      </c>
      <c r="FG511" s="52">
        <v>942</v>
      </c>
      <c r="FH511" s="52">
        <v>943</v>
      </c>
      <c r="FI511" s="52">
        <v>917</v>
      </c>
      <c r="FJ511" s="52">
        <v>970</v>
      </c>
      <c r="FK511" s="52">
        <v>895</v>
      </c>
      <c r="FL511" s="52">
        <v>880</v>
      </c>
      <c r="FM511" s="52">
        <v>886</v>
      </c>
      <c r="FN511" s="52">
        <v>947</v>
      </c>
      <c r="FO511" s="52">
        <v>901</v>
      </c>
      <c r="FP511" s="52">
        <v>831</v>
      </c>
      <c r="FQ511" s="52">
        <v>863</v>
      </c>
      <c r="FR511" s="52">
        <v>877</v>
      </c>
      <c r="FS511" s="52">
        <v>917</v>
      </c>
      <c r="FT511" s="52">
        <v>965</v>
      </c>
      <c r="FU511" s="52">
        <v>1078</v>
      </c>
      <c r="FV511" s="52">
        <v>798</v>
      </c>
      <c r="FW511" s="52">
        <v>805</v>
      </c>
      <c r="FX511" s="52">
        <v>754</v>
      </c>
      <c r="FY511" s="52">
        <v>687</v>
      </c>
      <c r="FZ511" s="52">
        <v>579</v>
      </c>
      <c r="GA511" s="52">
        <v>522</v>
      </c>
      <c r="GB511" s="52">
        <v>585</v>
      </c>
      <c r="GC511" s="52">
        <v>528</v>
      </c>
      <c r="GD511" s="52">
        <v>496</v>
      </c>
      <c r="GE511" s="52">
        <v>416</v>
      </c>
      <c r="GF511" s="52">
        <v>371</v>
      </c>
      <c r="GG511" s="52">
        <v>353</v>
      </c>
      <c r="GH511" s="52">
        <v>306</v>
      </c>
      <c r="GI511" s="52">
        <v>311</v>
      </c>
      <c r="GJ511" s="52">
        <v>284</v>
      </c>
      <c r="GK511" s="52">
        <v>275</v>
      </c>
      <c r="GL511" s="53">
        <v>1235</v>
      </c>
    </row>
    <row r="512" spans="1:194" s="1" customFormat="1" hidden="1" x14ac:dyDescent="0.25">
      <c r="A512" s="31" t="s">
        <v>247</v>
      </c>
      <c r="B512" s="1" t="s">
        <v>743</v>
      </c>
      <c r="C512" s="30" t="str">
        <f t="shared" si="134"/>
        <v>LA England - Wyre</v>
      </c>
      <c r="D512" s="51">
        <f t="shared" si="125"/>
        <v>44640</v>
      </c>
      <c r="E512" s="51">
        <f t="shared" si="126"/>
        <v>48224</v>
      </c>
      <c r="F512" s="52">
        <f t="shared" si="127"/>
        <v>113067</v>
      </c>
      <c r="G512" s="52">
        <f t="shared" si="128"/>
        <v>55118</v>
      </c>
      <c r="H512" s="53">
        <f t="shared" si="129"/>
        <v>57949</v>
      </c>
      <c r="I512" s="53">
        <f t="shared" si="130"/>
        <v>44640</v>
      </c>
      <c r="J512" s="53">
        <f t="shared" si="131"/>
        <v>48224</v>
      </c>
      <c r="K512" s="50">
        <f t="shared" si="132"/>
        <v>10478</v>
      </c>
      <c r="L512" s="51">
        <f t="shared" si="133"/>
        <v>9725</v>
      </c>
      <c r="M512" s="52">
        <v>432</v>
      </c>
      <c r="N512" s="52">
        <v>459</v>
      </c>
      <c r="O512" s="52">
        <v>497</v>
      </c>
      <c r="P512" s="52">
        <v>533</v>
      </c>
      <c r="Q512" s="52">
        <v>541</v>
      </c>
      <c r="R512" s="52">
        <v>614</v>
      </c>
      <c r="S512" s="52">
        <v>582</v>
      </c>
      <c r="T512" s="52">
        <v>571</v>
      </c>
      <c r="U512" s="52">
        <v>580</v>
      </c>
      <c r="V512" s="52">
        <v>610</v>
      </c>
      <c r="W512" s="52">
        <v>666</v>
      </c>
      <c r="X512" s="52">
        <v>596</v>
      </c>
      <c r="Y512" s="52">
        <v>670</v>
      </c>
      <c r="Z512" s="52">
        <v>622</v>
      </c>
      <c r="AA512" s="52">
        <v>607</v>
      </c>
      <c r="AB512" s="52">
        <v>631</v>
      </c>
      <c r="AC512" s="52">
        <v>612</v>
      </c>
      <c r="AD512" s="52">
        <v>655</v>
      </c>
      <c r="AE512" s="52">
        <v>532</v>
      </c>
      <c r="AF512" s="52">
        <v>513</v>
      </c>
      <c r="AG512" s="52">
        <v>448</v>
      </c>
      <c r="AH512" s="52">
        <v>501</v>
      </c>
      <c r="AI512" s="52">
        <v>524</v>
      </c>
      <c r="AJ512" s="52">
        <v>577</v>
      </c>
      <c r="AK512" s="52">
        <v>552</v>
      </c>
      <c r="AL512" s="52">
        <v>560</v>
      </c>
      <c r="AM512" s="52">
        <v>590</v>
      </c>
      <c r="AN512" s="52">
        <v>566</v>
      </c>
      <c r="AO512" s="52">
        <v>612</v>
      </c>
      <c r="AP512" s="52">
        <v>612</v>
      </c>
      <c r="AQ512" s="52">
        <v>625</v>
      </c>
      <c r="AR512" s="52">
        <v>541</v>
      </c>
      <c r="AS512" s="52">
        <v>569</v>
      </c>
      <c r="AT512" s="52">
        <v>559</v>
      </c>
      <c r="AU512" s="52">
        <v>473</v>
      </c>
      <c r="AV512" s="52">
        <v>577</v>
      </c>
      <c r="AW512" s="52">
        <v>551</v>
      </c>
      <c r="AX512" s="52">
        <v>484</v>
      </c>
      <c r="AY512" s="52">
        <v>565</v>
      </c>
      <c r="AZ512" s="52">
        <v>594</v>
      </c>
      <c r="BA512" s="52">
        <v>618</v>
      </c>
      <c r="BB512" s="52">
        <v>580</v>
      </c>
      <c r="BC512" s="52">
        <v>521</v>
      </c>
      <c r="BD512" s="52">
        <v>451</v>
      </c>
      <c r="BE512" s="52">
        <v>503</v>
      </c>
      <c r="BF512" s="52">
        <v>544</v>
      </c>
      <c r="BG512" s="52">
        <v>619</v>
      </c>
      <c r="BH512" s="52">
        <v>610</v>
      </c>
      <c r="BI512" s="52">
        <v>670</v>
      </c>
      <c r="BJ512" s="52">
        <v>704</v>
      </c>
      <c r="BK512" s="52">
        <v>717</v>
      </c>
      <c r="BL512" s="52">
        <v>809</v>
      </c>
      <c r="BM512" s="52">
        <v>771</v>
      </c>
      <c r="BN512" s="52">
        <v>873</v>
      </c>
      <c r="BO512" s="52">
        <v>815</v>
      </c>
      <c r="BP512" s="52">
        <v>860</v>
      </c>
      <c r="BQ512" s="52">
        <v>865</v>
      </c>
      <c r="BR512" s="52">
        <v>834</v>
      </c>
      <c r="BS512" s="52">
        <v>837</v>
      </c>
      <c r="BT512" s="52">
        <v>829</v>
      </c>
      <c r="BU512" s="52">
        <v>833</v>
      </c>
      <c r="BV512" s="52">
        <v>750</v>
      </c>
      <c r="BW512" s="52">
        <v>759</v>
      </c>
      <c r="BX512" s="52">
        <v>776</v>
      </c>
      <c r="BY512" s="52">
        <v>737</v>
      </c>
      <c r="BZ512" s="52">
        <v>783</v>
      </c>
      <c r="CA512" s="52">
        <v>790</v>
      </c>
      <c r="CB512" s="52">
        <v>776</v>
      </c>
      <c r="CC512" s="52">
        <v>759</v>
      </c>
      <c r="CD512" s="52">
        <v>767</v>
      </c>
      <c r="CE512" s="52">
        <v>785</v>
      </c>
      <c r="CF512" s="52">
        <v>829</v>
      </c>
      <c r="CG512" s="52">
        <v>822</v>
      </c>
      <c r="CH512" s="52">
        <v>961</v>
      </c>
      <c r="CI512" s="52">
        <v>705</v>
      </c>
      <c r="CJ512" s="52">
        <v>668</v>
      </c>
      <c r="CK512" s="52">
        <v>703</v>
      </c>
      <c r="CL512" s="52">
        <v>629</v>
      </c>
      <c r="CM512" s="52">
        <v>541</v>
      </c>
      <c r="CN512" s="52">
        <v>502</v>
      </c>
      <c r="CO512" s="52">
        <v>496</v>
      </c>
      <c r="CP512" s="52">
        <v>435</v>
      </c>
      <c r="CQ512" s="52">
        <v>414</v>
      </c>
      <c r="CR512" s="52">
        <v>381</v>
      </c>
      <c r="CS512" s="52">
        <v>333</v>
      </c>
      <c r="CT512" s="52">
        <v>289</v>
      </c>
      <c r="CU512" s="52">
        <v>284</v>
      </c>
      <c r="CV512" s="52">
        <v>186</v>
      </c>
      <c r="CW512" s="52">
        <v>176</v>
      </c>
      <c r="CX512" s="52">
        <v>149</v>
      </c>
      <c r="CY512" s="52">
        <v>467</v>
      </c>
      <c r="CZ512" s="52">
        <v>434</v>
      </c>
      <c r="DA512" s="52">
        <v>452</v>
      </c>
      <c r="DB512" s="52">
        <v>477</v>
      </c>
      <c r="DC512" s="52">
        <v>479</v>
      </c>
      <c r="DD512" s="52">
        <v>520</v>
      </c>
      <c r="DE512" s="52">
        <v>509</v>
      </c>
      <c r="DF512" s="52">
        <v>482</v>
      </c>
      <c r="DG512" s="52">
        <v>582</v>
      </c>
      <c r="DH512" s="52">
        <v>540</v>
      </c>
      <c r="DI512" s="52">
        <v>577</v>
      </c>
      <c r="DJ512" s="52">
        <v>590</v>
      </c>
      <c r="DK512" s="52">
        <v>537</v>
      </c>
      <c r="DL512" s="52">
        <v>588</v>
      </c>
      <c r="DM512" s="52">
        <v>638</v>
      </c>
      <c r="DN512" s="52">
        <v>609</v>
      </c>
      <c r="DO512" s="52">
        <v>613</v>
      </c>
      <c r="DP512" s="52">
        <v>578</v>
      </c>
      <c r="DQ512" s="52">
        <v>520</v>
      </c>
      <c r="DR512" s="52">
        <v>498</v>
      </c>
      <c r="DS512" s="52">
        <v>397</v>
      </c>
      <c r="DT512" s="52">
        <v>355</v>
      </c>
      <c r="DU512" s="52">
        <v>390</v>
      </c>
      <c r="DV512" s="52">
        <v>455</v>
      </c>
      <c r="DW512" s="52">
        <v>501</v>
      </c>
      <c r="DX512" s="52">
        <v>559</v>
      </c>
      <c r="DY512" s="52">
        <v>549</v>
      </c>
      <c r="DZ512" s="52">
        <v>566</v>
      </c>
      <c r="EA512" s="52">
        <v>622</v>
      </c>
      <c r="EB512" s="52">
        <v>607</v>
      </c>
      <c r="EC512" s="52">
        <v>582</v>
      </c>
      <c r="ED512" s="52">
        <v>557</v>
      </c>
      <c r="EE512" s="52">
        <v>556</v>
      </c>
      <c r="EF512" s="52">
        <v>580</v>
      </c>
      <c r="EG512" s="52">
        <v>591</v>
      </c>
      <c r="EH512" s="52">
        <v>610</v>
      </c>
      <c r="EI512" s="52">
        <v>613</v>
      </c>
      <c r="EJ512" s="52">
        <v>524</v>
      </c>
      <c r="EK512" s="52">
        <v>652</v>
      </c>
      <c r="EL512" s="52">
        <v>527</v>
      </c>
      <c r="EM512" s="52">
        <v>641</v>
      </c>
      <c r="EN512" s="52">
        <v>649</v>
      </c>
      <c r="EO512" s="52">
        <v>548</v>
      </c>
      <c r="EP512" s="52">
        <v>547</v>
      </c>
      <c r="EQ512" s="52">
        <v>528</v>
      </c>
      <c r="ER512" s="52">
        <v>546</v>
      </c>
      <c r="ES512" s="52">
        <v>587</v>
      </c>
      <c r="ET512" s="52">
        <v>628</v>
      </c>
      <c r="EU512" s="52">
        <v>701</v>
      </c>
      <c r="EV512" s="52">
        <v>785</v>
      </c>
      <c r="EW512" s="52">
        <v>824</v>
      </c>
      <c r="EX512" s="52">
        <v>835</v>
      </c>
      <c r="EY512" s="52">
        <v>786</v>
      </c>
      <c r="EZ512" s="52">
        <v>825</v>
      </c>
      <c r="FA512" s="52">
        <v>880</v>
      </c>
      <c r="FB512" s="52">
        <v>912</v>
      </c>
      <c r="FC512" s="52">
        <v>903</v>
      </c>
      <c r="FD512" s="52">
        <v>884</v>
      </c>
      <c r="FE512" s="52">
        <v>911</v>
      </c>
      <c r="FF512" s="52">
        <v>906</v>
      </c>
      <c r="FG512" s="52">
        <v>932</v>
      </c>
      <c r="FH512" s="52">
        <v>942</v>
      </c>
      <c r="FI512" s="52">
        <v>836</v>
      </c>
      <c r="FJ512" s="52">
        <v>889</v>
      </c>
      <c r="FK512" s="52">
        <v>820</v>
      </c>
      <c r="FL512" s="52">
        <v>787</v>
      </c>
      <c r="FM512" s="52">
        <v>787</v>
      </c>
      <c r="FN512" s="52">
        <v>806</v>
      </c>
      <c r="FO512" s="52">
        <v>839</v>
      </c>
      <c r="FP512" s="52">
        <v>776</v>
      </c>
      <c r="FQ512" s="52">
        <v>792</v>
      </c>
      <c r="FR512" s="52">
        <v>803</v>
      </c>
      <c r="FS512" s="52">
        <v>912</v>
      </c>
      <c r="FT512" s="52">
        <v>956</v>
      </c>
      <c r="FU512" s="52">
        <v>1020</v>
      </c>
      <c r="FV512" s="52">
        <v>758</v>
      </c>
      <c r="FW512" s="52">
        <v>685</v>
      </c>
      <c r="FX512" s="52">
        <v>717</v>
      </c>
      <c r="FY512" s="52">
        <v>666</v>
      </c>
      <c r="FZ512" s="52">
        <v>661</v>
      </c>
      <c r="GA512" s="52">
        <v>569</v>
      </c>
      <c r="GB512" s="52">
        <v>592</v>
      </c>
      <c r="GC512" s="52">
        <v>558</v>
      </c>
      <c r="GD512" s="52">
        <v>480</v>
      </c>
      <c r="GE512" s="52">
        <v>462</v>
      </c>
      <c r="GF512" s="52">
        <v>450</v>
      </c>
      <c r="GG512" s="52">
        <v>369</v>
      </c>
      <c r="GH512" s="52">
        <v>337</v>
      </c>
      <c r="GI512" s="52">
        <v>290</v>
      </c>
      <c r="GJ512" s="52">
        <v>274</v>
      </c>
      <c r="GK512" s="52">
        <v>290</v>
      </c>
      <c r="GL512" s="53">
        <v>1052</v>
      </c>
    </row>
    <row r="513" spans="1:194" s="1" customFormat="1" hidden="1" x14ac:dyDescent="0.25">
      <c r="A513" s="31" t="s">
        <v>247</v>
      </c>
      <c r="B513" s="1" t="s">
        <v>744</v>
      </c>
      <c r="C513" s="30" t="str">
        <f t="shared" si="134"/>
        <v>LA England - Wyre Forest</v>
      </c>
      <c r="D513" s="51">
        <f t="shared" si="125"/>
        <v>39782</v>
      </c>
      <c r="E513" s="51">
        <f t="shared" si="126"/>
        <v>41889</v>
      </c>
      <c r="F513" s="52">
        <f t="shared" si="127"/>
        <v>101139</v>
      </c>
      <c r="G513" s="52">
        <f t="shared" si="128"/>
        <v>49833</v>
      </c>
      <c r="H513" s="53">
        <f t="shared" si="129"/>
        <v>51306</v>
      </c>
      <c r="I513" s="53">
        <f t="shared" si="130"/>
        <v>39782</v>
      </c>
      <c r="J513" s="53">
        <f t="shared" si="131"/>
        <v>41889</v>
      </c>
      <c r="K513" s="50">
        <f t="shared" si="132"/>
        <v>10051</v>
      </c>
      <c r="L513" s="51">
        <f t="shared" si="133"/>
        <v>9417</v>
      </c>
      <c r="M513" s="52">
        <v>429</v>
      </c>
      <c r="N513" s="52">
        <v>497</v>
      </c>
      <c r="O513" s="52">
        <v>502</v>
      </c>
      <c r="P513" s="52">
        <v>584</v>
      </c>
      <c r="Q513" s="52">
        <v>593</v>
      </c>
      <c r="R513" s="52">
        <v>537</v>
      </c>
      <c r="S513" s="52">
        <v>577</v>
      </c>
      <c r="T513" s="52">
        <v>620</v>
      </c>
      <c r="U513" s="52">
        <v>597</v>
      </c>
      <c r="V513" s="52">
        <v>625</v>
      </c>
      <c r="W513" s="52">
        <v>611</v>
      </c>
      <c r="X513" s="52">
        <v>583</v>
      </c>
      <c r="Y513" s="52">
        <v>541</v>
      </c>
      <c r="Z513" s="52">
        <v>568</v>
      </c>
      <c r="AA513" s="52">
        <v>530</v>
      </c>
      <c r="AB513" s="52">
        <v>557</v>
      </c>
      <c r="AC513" s="52">
        <v>555</v>
      </c>
      <c r="AD513" s="52">
        <v>545</v>
      </c>
      <c r="AE513" s="52">
        <v>484</v>
      </c>
      <c r="AF513" s="52">
        <v>405</v>
      </c>
      <c r="AG513" s="52">
        <v>385</v>
      </c>
      <c r="AH513" s="52">
        <v>472</v>
      </c>
      <c r="AI513" s="52">
        <v>528</v>
      </c>
      <c r="AJ513" s="52">
        <v>550</v>
      </c>
      <c r="AK513" s="52">
        <v>578</v>
      </c>
      <c r="AL513" s="52">
        <v>484</v>
      </c>
      <c r="AM513" s="52">
        <v>559</v>
      </c>
      <c r="AN513" s="52">
        <v>564</v>
      </c>
      <c r="AO513" s="52">
        <v>582</v>
      </c>
      <c r="AP513" s="52">
        <v>580</v>
      </c>
      <c r="AQ513" s="52">
        <v>533</v>
      </c>
      <c r="AR513" s="52">
        <v>571</v>
      </c>
      <c r="AS513" s="52">
        <v>532</v>
      </c>
      <c r="AT513" s="52">
        <v>557</v>
      </c>
      <c r="AU513" s="52">
        <v>591</v>
      </c>
      <c r="AV513" s="52">
        <v>548</v>
      </c>
      <c r="AW513" s="52">
        <v>556</v>
      </c>
      <c r="AX513" s="52">
        <v>505</v>
      </c>
      <c r="AY513" s="52">
        <v>554</v>
      </c>
      <c r="AZ513" s="52">
        <v>528</v>
      </c>
      <c r="BA513" s="52">
        <v>535</v>
      </c>
      <c r="BB513" s="52">
        <v>527</v>
      </c>
      <c r="BC513" s="52">
        <v>521</v>
      </c>
      <c r="BD513" s="52">
        <v>554</v>
      </c>
      <c r="BE513" s="52">
        <v>546</v>
      </c>
      <c r="BF513" s="52">
        <v>611</v>
      </c>
      <c r="BG513" s="52">
        <v>652</v>
      </c>
      <c r="BH513" s="52">
        <v>678</v>
      </c>
      <c r="BI513" s="52">
        <v>653</v>
      </c>
      <c r="BJ513" s="52">
        <v>664</v>
      </c>
      <c r="BK513" s="52">
        <v>734</v>
      </c>
      <c r="BL513" s="52">
        <v>729</v>
      </c>
      <c r="BM513" s="52">
        <v>704</v>
      </c>
      <c r="BN513" s="52">
        <v>822</v>
      </c>
      <c r="BO513" s="52">
        <v>731</v>
      </c>
      <c r="BP513" s="52">
        <v>739</v>
      </c>
      <c r="BQ513" s="52">
        <v>754</v>
      </c>
      <c r="BR513" s="52">
        <v>718</v>
      </c>
      <c r="BS513" s="52">
        <v>719</v>
      </c>
      <c r="BT513" s="52">
        <v>664</v>
      </c>
      <c r="BU513" s="52">
        <v>616</v>
      </c>
      <c r="BV513" s="52">
        <v>661</v>
      </c>
      <c r="BW513" s="52">
        <v>595</v>
      </c>
      <c r="BX513" s="52">
        <v>609</v>
      </c>
      <c r="BY513" s="52">
        <v>577</v>
      </c>
      <c r="BZ513" s="52">
        <v>573</v>
      </c>
      <c r="CA513" s="52">
        <v>627</v>
      </c>
      <c r="CB513" s="52">
        <v>586</v>
      </c>
      <c r="CC513" s="52">
        <v>634</v>
      </c>
      <c r="CD513" s="52">
        <v>624</v>
      </c>
      <c r="CE513" s="52">
        <v>635</v>
      </c>
      <c r="CF513" s="52">
        <v>734</v>
      </c>
      <c r="CG513" s="52">
        <v>714</v>
      </c>
      <c r="CH513" s="52">
        <v>811</v>
      </c>
      <c r="CI513" s="52">
        <v>592</v>
      </c>
      <c r="CJ513" s="52">
        <v>623</v>
      </c>
      <c r="CK513" s="52">
        <v>602</v>
      </c>
      <c r="CL513" s="52">
        <v>536</v>
      </c>
      <c r="CM513" s="52">
        <v>441</v>
      </c>
      <c r="CN513" s="52">
        <v>377</v>
      </c>
      <c r="CO513" s="52">
        <v>334</v>
      </c>
      <c r="CP513" s="52">
        <v>351</v>
      </c>
      <c r="CQ513" s="52">
        <v>351</v>
      </c>
      <c r="CR513" s="52">
        <v>252</v>
      </c>
      <c r="CS513" s="52">
        <v>257</v>
      </c>
      <c r="CT513" s="52">
        <v>213</v>
      </c>
      <c r="CU513" s="52">
        <v>202</v>
      </c>
      <c r="CV513" s="52">
        <v>158</v>
      </c>
      <c r="CW513" s="52">
        <v>139</v>
      </c>
      <c r="CX513" s="52">
        <v>112</v>
      </c>
      <c r="CY513" s="52">
        <v>345</v>
      </c>
      <c r="CZ513" s="52">
        <v>413</v>
      </c>
      <c r="DA513" s="52">
        <v>474</v>
      </c>
      <c r="DB513" s="52">
        <v>524</v>
      </c>
      <c r="DC513" s="52">
        <v>513</v>
      </c>
      <c r="DD513" s="52">
        <v>548</v>
      </c>
      <c r="DE513" s="52">
        <v>565</v>
      </c>
      <c r="DF513" s="52">
        <v>581</v>
      </c>
      <c r="DG513" s="52">
        <v>565</v>
      </c>
      <c r="DH513" s="52">
        <v>565</v>
      </c>
      <c r="DI513" s="52">
        <v>539</v>
      </c>
      <c r="DJ513" s="52">
        <v>527</v>
      </c>
      <c r="DK513" s="52">
        <v>535</v>
      </c>
      <c r="DL513" s="52">
        <v>543</v>
      </c>
      <c r="DM513" s="52">
        <v>583</v>
      </c>
      <c r="DN513" s="52">
        <v>486</v>
      </c>
      <c r="DO513" s="52">
        <v>478</v>
      </c>
      <c r="DP513" s="52">
        <v>479</v>
      </c>
      <c r="DQ513" s="52">
        <v>499</v>
      </c>
      <c r="DR513" s="52">
        <v>492</v>
      </c>
      <c r="DS513" s="52">
        <v>357</v>
      </c>
      <c r="DT513" s="52">
        <v>412</v>
      </c>
      <c r="DU513" s="52">
        <v>426</v>
      </c>
      <c r="DV513" s="52">
        <v>499</v>
      </c>
      <c r="DW513" s="52">
        <v>506</v>
      </c>
      <c r="DX513" s="52">
        <v>463</v>
      </c>
      <c r="DY513" s="52">
        <v>478</v>
      </c>
      <c r="DZ513" s="52">
        <v>503</v>
      </c>
      <c r="EA513" s="52">
        <v>515</v>
      </c>
      <c r="EB513" s="52">
        <v>569</v>
      </c>
      <c r="EC513" s="52">
        <v>597</v>
      </c>
      <c r="ED513" s="52">
        <v>610</v>
      </c>
      <c r="EE513" s="52">
        <v>556</v>
      </c>
      <c r="EF513" s="52">
        <v>592</v>
      </c>
      <c r="EG513" s="52">
        <v>645</v>
      </c>
      <c r="EH513" s="52">
        <v>564</v>
      </c>
      <c r="EI513" s="52">
        <v>548</v>
      </c>
      <c r="EJ513" s="52">
        <v>531</v>
      </c>
      <c r="EK513" s="52">
        <v>533</v>
      </c>
      <c r="EL513" s="52">
        <v>571</v>
      </c>
      <c r="EM513" s="52">
        <v>585</v>
      </c>
      <c r="EN513" s="52">
        <v>580</v>
      </c>
      <c r="EO513" s="52">
        <v>555</v>
      </c>
      <c r="EP513" s="52">
        <v>490</v>
      </c>
      <c r="EQ513" s="52">
        <v>559</v>
      </c>
      <c r="ER513" s="52">
        <v>564</v>
      </c>
      <c r="ES513" s="52">
        <v>606</v>
      </c>
      <c r="ET513" s="52">
        <v>658</v>
      </c>
      <c r="EU513" s="52">
        <v>647</v>
      </c>
      <c r="EV513" s="52">
        <v>677</v>
      </c>
      <c r="EW513" s="52">
        <v>791</v>
      </c>
      <c r="EX513" s="52">
        <v>746</v>
      </c>
      <c r="EY513" s="52">
        <v>775</v>
      </c>
      <c r="EZ513" s="52">
        <v>756</v>
      </c>
      <c r="FA513" s="52">
        <v>810</v>
      </c>
      <c r="FB513" s="52">
        <v>790</v>
      </c>
      <c r="FC513" s="52">
        <v>802</v>
      </c>
      <c r="FD513" s="52">
        <v>820</v>
      </c>
      <c r="FE513" s="52">
        <v>734</v>
      </c>
      <c r="FF513" s="52">
        <v>702</v>
      </c>
      <c r="FG513" s="52">
        <v>670</v>
      </c>
      <c r="FH513" s="52">
        <v>654</v>
      </c>
      <c r="FI513" s="52">
        <v>659</v>
      </c>
      <c r="FJ513" s="52">
        <v>604</v>
      </c>
      <c r="FK513" s="52">
        <v>637</v>
      </c>
      <c r="FL513" s="52">
        <v>624</v>
      </c>
      <c r="FM513" s="52">
        <v>604</v>
      </c>
      <c r="FN513" s="52">
        <v>684</v>
      </c>
      <c r="FO513" s="52">
        <v>668</v>
      </c>
      <c r="FP513" s="52">
        <v>626</v>
      </c>
      <c r="FQ513" s="52">
        <v>683</v>
      </c>
      <c r="FR513" s="52">
        <v>675</v>
      </c>
      <c r="FS513" s="52">
        <v>772</v>
      </c>
      <c r="FT513" s="52">
        <v>754</v>
      </c>
      <c r="FU513" s="52">
        <v>798</v>
      </c>
      <c r="FV513" s="52">
        <v>611</v>
      </c>
      <c r="FW513" s="52">
        <v>657</v>
      </c>
      <c r="FX513" s="52">
        <v>666</v>
      </c>
      <c r="FY513" s="52">
        <v>573</v>
      </c>
      <c r="FZ513" s="52">
        <v>485</v>
      </c>
      <c r="GA513" s="52">
        <v>423</v>
      </c>
      <c r="GB513" s="52">
        <v>387</v>
      </c>
      <c r="GC513" s="52">
        <v>400</v>
      </c>
      <c r="GD513" s="52">
        <v>392</v>
      </c>
      <c r="GE513" s="52">
        <v>382</v>
      </c>
      <c r="GF513" s="52">
        <v>307</v>
      </c>
      <c r="GG513" s="52">
        <v>254</v>
      </c>
      <c r="GH513" s="52">
        <v>263</v>
      </c>
      <c r="GI513" s="52">
        <v>229</v>
      </c>
      <c r="GJ513" s="52">
        <v>208</v>
      </c>
      <c r="GK513" s="52">
        <v>138</v>
      </c>
      <c r="GL513" s="53">
        <v>788</v>
      </c>
    </row>
    <row r="514" spans="1:194" s="1" customFormat="1" hidden="1" x14ac:dyDescent="0.25">
      <c r="A514" s="31" t="s">
        <v>247</v>
      </c>
      <c r="B514" s="1" t="s">
        <v>745</v>
      </c>
      <c r="C514" s="30" t="str">
        <f t="shared" si="134"/>
        <v>LA England - York</v>
      </c>
      <c r="D514" s="51">
        <f t="shared" si="125"/>
        <v>84871</v>
      </c>
      <c r="E514" s="51">
        <f t="shared" si="126"/>
        <v>89539</v>
      </c>
      <c r="F514" s="52">
        <f t="shared" si="127"/>
        <v>211012</v>
      </c>
      <c r="G514" s="52">
        <f t="shared" si="128"/>
        <v>103642</v>
      </c>
      <c r="H514" s="53">
        <f t="shared" si="129"/>
        <v>107370</v>
      </c>
      <c r="I514" s="53">
        <f t="shared" si="130"/>
        <v>84871</v>
      </c>
      <c r="J514" s="53">
        <f t="shared" si="131"/>
        <v>89539</v>
      </c>
      <c r="K514" s="50">
        <f t="shared" si="132"/>
        <v>18771</v>
      </c>
      <c r="L514" s="51">
        <f t="shared" si="133"/>
        <v>17831</v>
      </c>
      <c r="M514" s="52">
        <v>858</v>
      </c>
      <c r="N514" s="52">
        <v>956</v>
      </c>
      <c r="O514" s="52">
        <v>968</v>
      </c>
      <c r="P514" s="52">
        <v>979</v>
      </c>
      <c r="Q514" s="52">
        <v>1045</v>
      </c>
      <c r="R514" s="52">
        <v>1057</v>
      </c>
      <c r="S514" s="52">
        <v>1070</v>
      </c>
      <c r="T514" s="52">
        <v>1094</v>
      </c>
      <c r="U514" s="52">
        <v>1133</v>
      </c>
      <c r="V514" s="52">
        <v>1187</v>
      </c>
      <c r="W514" s="52">
        <v>1057</v>
      </c>
      <c r="X514" s="52">
        <v>1112</v>
      </c>
      <c r="Y514" s="52">
        <v>1120</v>
      </c>
      <c r="Z514" s="52">
        <v>1112</v>
      </c>
      <c r="AA514" s="52">
        <v>1019</v>
      </c>
      <c r="AB514" s="52">
        <v>1020</v>
      </c>
      <c r="AC514" s="52">
        <v>1021</v>
      </c>
      <c r="AD514" s="52">
        <v>963</v>
      </c>
      <c r="AE514" s="52">
        <v>1219</v>
      </c>
      <c r="AF514" s="52">
        <v>2408</v>
      </c>
      <c r="AG514" s="52">
        <v>2839</v>
      </c>
      <c r="AH514" s="52">
        <v>2796</v>
      </c>
      <c r="AI514" s="52">
        <v>2210</v>
      </c>
      <c r="AJ514" s="52">
        <v>1835</v>
      </c>
      <c r="AK514" s="52">
        <v>1712</v>
      </c>
      <c r="AL514" s="52">
        <v>1692</v>
      </c>
      <c r="AM514" s="52">
        <v>2016</v>
      </c>
      <c r="AN514" s="52">
        <v>1859</v>
      </c>
      <c r="AO514" s="52">
        <v>1680</v>
      </c>
      <c r="AP514" s="52">
        <v>1679</v>
      </c>
      <c r="AQ514" s="52">
        <v>1865</v>
      </c>
      <c r="AR514" s="52">
        <v>1502</v>
      </c>
      <c r="AS514" s="52">
        <v>1417</v>
      </c>
      <c r="AT514" s="52">
        <v>1413</v>
      </c>
      <c r="AU514" s="52">
        <v>1294</v>
      </c>
      <c r="AV514" s="52">
        <v>1284</v>
      </c>
      <c r="AW514" s="52">
        <v>1403</v>
      </c>
      <c r="AX514" s="52">
        <v>1203</v>
      </c>
      <c r="AY514" s="52">
        <v>1248</v>
      </c>
      <c r="AZ514" s="52">
        <v>1221</v>
      </c>
      <c r="BA514" s="52">
        <v>1140</v>
      </c>
      <c r="BB514" s="52">
        <v>1167</v>
      </c>
      <c r="BC514" s="52">
        <v>1129</v>
      </c>
      <c r="BD514" s="52">
        <v>1105</v>
      </c>
      <c r="BE514" s="52">
        <v>1086</v>
      </c>
      <c r="BF514" s="52">
        <v>1141</v>
      </c>
      <c r="BG514" s="52">
        <v>1127</v>
      </c>
      <c r="BH514" s="52">
        <v>1227</v>
      </c>
      <c r="BI514" s="52">
        <v>1288</v>
      </c>
      <c r="BJ514" s="52">
        <v>1287</v>
      </c>
      <c r="BK514" s="52">
        <v>1296</v>
      </c>
      <c r="BL514" s="52">
        <v>1309</v>
      </c>
      <c r="BM514" s="52">
        <v>1257</v>
      </c>
      <c r="BN514" s="52">
        <v>1314</v>
      </c>
      <c r="BO514" s="52">
        <v>1229</v>
      </c>
      <c r="BP514" s="52">
        <v>1316</v>
      </c>
      <c r="BQ514" s="52">
        <v>1358</v>
      </c>
      <c r="BR514" s="52">
        <v>1232</v>
      </c>
      <c r="BS514" s="52">
        <v>1269</v>
      </c>
      <c r="BT514" s="52">
        <v>1199</v>
      </c>
      <c r="BU514" s="52">
        <v>1100</v>
      </c>
      <c r="BV514" s="52">
        <v>1158</v>
      </c>
      <c r="BW514" s="52">
        <v>1125</v>
      </c>
      <c r="BX514" s="52">
        <v>1011</v>
      </c>
      <c r="BY514" s="52">
        <v>996</v>
      </c>
      <c r="BZ514" s="52">
        <v>969</v>
      </c>
      <c r="CA514" s="52">
        <v>940</v>
      </c>
      <c r="CB514" s="52">
        <v>924</v>
      </c>
      <c r="CC514" s="52">
        <v>881</v>
      </c>
      <c r="CD514" s="52">
        <v>938</v>
      </c>
      <c r="CE514" s="52">
        <v>950</v>
      </c>
      <c r="CF514" s="52">
        <v>930</v>
      </c>
      <c r="CG514" s="52">
        <v>979</v>
      </c>
      <c r="CH514" s="52">
        <v>1079</v>
      </c>
      <c r="CI514" s="52">
        <v>876</v>
      </c>
      <c r="CJ514" s="52">
        <v>802</v>
      </c>
      <c r="CK514" s="52">
        <v>736</v>
      </c>
      <c r="CL514" s="52">
        <v>674</v>
      </c>
      <c r="CM514" s="52">
        <v>567</v>
      </c>
      <c r="CN514" s="52">
        <v>510</v>
      </c>
      <c r="CO514" s="52">
        <v>530</v>
      </c>
      <c r="CP514" s="52">
        <v>534</v>
      </c>
      <c r="CQ514" s="52">
        <v>496</v>
      </c>
      <c r="CR514" s="52">
        <v>469</v>
      </c>
      <c r="CS514" s="52">
        <v>431</v>
      </c>
      <c r="CT514" s="52">
        <v>360</v>
      </c>
      <c r="CU514" s="52">
        <v>288</v>
      </c>
      <c r="CV514" s="52">
        <v>276</v>
      </c>
      <c r="CW514" s="52">
        <v>212</v>
      </c>
      <c r="CX514" s="52">
        <v>194</v>
      </c>
      <c r="CY514" s="52">
        <v>665</v>
      </c>
      <c r="CZ514" s="52">
        <v>843</v>
      </c>
      <c r="DA514" s="52">
        <v>849</v>
      </c>
      <c r="DB514" s="52">
        <v>880</v>
      </c>
      <c r="DC514" s="52">
        <v>947</v>
      </c>
      <c r="DD514" s="52">
        <v>1004</v>
      </c>
      <c r="DE514" s="52">
        <v>966</v>
      </c>
      <c r="DF514" s="52">
        <v>1013</v>
      </c>
      <c r="DG514" s="52">
        <v>1005</v>
      </c>
      <c r="DH514" s="52">
        <v>1105</v>
      </c>
      <c r="DI514" s="52">
        <v>1094</v>
      </c>
      <c r="DJ514" s="52">
        <v>1085</v>
      </c>
      <c r="DK514" s="52">
        <v>1024</v>
      </c>
      <c r="DL514" s="52">
        <v>1041</v>
      </c>
      <c r="DM514" s="52">
        <v>1076</v>
      </c>
      <c r="DN514" s="52">
        <v>989</v>
      </c>
      <c r="DO514" s="52">
        <v>1000</v>
      </c>
      <c r="DP514" s="52">
        <v>967</v>
      </c>
      <c r="DQ514" s="52">
        <v>943</v>
      </c>
      <c r="DR514" s="52">
        <v>1263</v>
      </c>
      <c r="DS514" s="52">
        <v>3053</v>
      </c>
      <c r="DT514" s="52">
        <v>3560</v>
      </c>
      <c r="DU514" s="52">
        <v>3171</v>
      </c>
      <c r="DV514" s="52">
        <v>2346</v>
      </c>
      <c r="DW514" s="52">
        <v>1872</v>
      </c>
      <c r="DX514" s="52">
        <v>1552</v>
      </c>
      <c r="DY514" s="52">
        <v>1369</v>
      </c>
      <c r="DZ514" s="52">
        <v>1765</v>
      </c>
      <c r="EA514" s="52">
        <v>1409</v>
      </c>
      <c r="EB514" s="52">
        <v>1570</v>
      </c>
      <c r="EC514" s="52">
        <v>1489</v>
      </c>
      <c r="ED514" s="52">
        <v>1432</v>
      </c>
      <c r="EE514" s="52">
        <v>1215</v>
      </c>
      <c r="EF514" s="52">
        <v>1407</v>
      </c>
      <c r="EG514" s="52">
        <v>1216</v>
      </c>
      <c r="EH514" s="52">
        <v>1325</v>
      </c>
      <c r="EI514" s="52">
        <v>1286</v>
      </c>
      <c r="EJ514" s="52">
        <v>1148</v>
      </c>
      <c r="EK514" s="52">
        <v>1218</v>
      </c>
      <c r="EL514" s="52">
        <v>1195</v>
      </c>
      <c r="EM514" s="52">
        <v>1280</v>
      </c>
      <c r="EN514" s="52">
        <v>1240</v>
      </c>
      <c r="EO514" s="52">
        <v>1172</v>
      </c>
      <c r="EP514" s="52">
        <v>1136</v>
      </c>
      <c r="EQ514" s="52">
        <v>1073</v>
      </c>
      <c r="ER514" s="52">
        <v>1115</v>
      </c>
      <c r="ES514" s="52">
        <v>1182</v>
      </c>
      <c r="ET514" s="52">
        <v>1137</v>
      </c>
      <c r="EU514" s="52">
        <v>1120</v>
      </c>
      <c r="EV514" s="52">
        <v>1325</v>
      </c>
      <c r="EW514" s="52">
        <v>1377</v>
      </c>
      <c r="EX514" s="52">
        <v>1374</v>
      </c>
      <c r="EY514" s="52">
        <v>1328</v>
      </c>
      <c r="EZ514" s="52">
        <v>1319</v>
      </c>
      <c r="FA514" s="52">
        <v>1294</v>
      </c>
      <c r="FB514" s="52">
        <v>1278</v>
      </c>
      <c r="FC514" s="52">
        <v>1380</v>
      </c>
      <c r="FD514" s="52">
        <v>1432</v>
      </c>
      <c r="FE514" s="52">
        <v>1260</v>
      </c>
      <c r="FF514" s="52">
        <v>1286</v>
      </c>
      <c r="FG514" s="52">
        <v>1253</v>
      </c>
      <c r="FH514" s="52">
        <v>1240</v>
      </c>
      <c r="FI514" s="52">
        <v>1067</v>
      </c>
      <c r="FJ514" s="52">
        <v>1181</v>
      </c>
      <c r="FK514" s="52">
        <v>1075</v>
      </c>
      <c r="FL514" s="52">
        <v>1090</v>
      </c>
      <c r="FM514" s="52">
        <v>1050</v>
      </c>
      <c r="FN514" s="52">
        <v>1044</v>
      </c>
      <c r="FO514" s="52">
        <v>1039</v>
      </c>
      <c r="FP514" s="52">
        <v>981</v>
      </c>
      <c r="FQ514" s="52">
        <v>997</v>
      </c>
      <c r="FR514" s="52">
        <v>1018</v>
      </c>
      <c r="FS514" s="52">
        <v>1098</v>
      </c>
      <c r="FT514" s="52">
        <v>1190</v>
      </c>
      <c r="FU514" s="52">
        <v>1275</v>
      </c>
      <c r="FV514" s="52">
        <v>966</v>
      </c>
      <c r="FW514" s="52">
        <v>959</v>
      </c>
      <c r="FX514" s="52">
        <v>882</v>
      </c>
      <c r="FY514" s="52">
        <v>854</v>
      </c>
      <c r="FZ514" s="52">
        <v>736</v>
      </c>
      <c r="GA514" s="52">
        <v>629</v>
      </c>
      <c r="GB514" s="52">
        <v>726</v>
      </c>
      <c r="GC514" s="52">
        <v>676</v>
      </c>
      <c r="GD514" s="52">
        <v>677</v>
      </c>
      <c r="GE514" s="52">
        <v>634</v>
      </c>
      <c r="GF514" s="52">
        <v>624</v>
      </c>
      <c r="GG514" s="52">
        <v>544</v>
      </c>
      <c r="GH514" s="52">
        <v>489</v>
      </c>
      <c r="GI514" s="52">
        <v>380</v>
      </c>
      <c r="GJ514" s="52">
        <v>376</v>
      </c>
      <c r="GK514" s="52">
        <v>354</v>
      </c>
      <c r="GL514" s="53">
        <v>1466</v>
      </c>
    </row>
    <row r="515" spans="1:194" s="127" customFormat="1" hidden="1" x14ac:dyDescent="0.25">
      <c r="A515" s="123"/>
      <c r="B515" s="133"/>
      <c r="C515" s="123"/>
      <c r="D515" s="126">
        <f t="shared" ref="D515:L515" si="135">SUM(D201:D514)</f>
        <v>21779298</v>
      </c>
      <c r="E515" s="126">
        <f t="shared" si="135"/>
        <v>22677552</v>
      </c>
      <c r="F515" s="126">
        <f t="shared" si="135"/>
        <v>56550138</v>
      </c>
      <c r="G515" s="126">
        <f t="shared" si="135"/>
        <v>27982818</v>
      </c>
      <c r="H515" s="126">
        <f t="shared" si="135"/>
        <v>28567320</v>
      </c>
      <c r="I515" s="126">
        <f t="shared" si="135"/>
        <v>21779298</v>
      </c>
      <c r="J515" s="126">
        <f t="shared" si="135"/>
        <v>22677552</v>
      </c>
      <c r="K515" s="126">
        <f t="shared" si="135"/>
        <v>6203520</v>
      </c>
      <c r="L515" s="126">
        <f t="shared" si="135"/>
        <v>5889768</v>
      </c>
      <c r="M515" s="126"/>
      <c r="N515" s="126"/>
      <c r="O515" s="126"/>
      <c r="P515" s="126"/>
      <c r="Q515" s="126"/>
      <c r="R515" s="126"/>
      <c r="S515" s="126"/>
      <c r="T515" s="126"/>
      <c r="U515" s="126"/>
      <c r="V515" s="126"/>
      <c r="W515" s="126"/>
      <c r="X515" s="126"/>
      <c r="Y515" s="126"/>
      <c r="Z515" s="126"/>
      <c r="AA515" s="126"/>
      <c r="AB515" s="126"/>
      <c r="AC515" s="126"/>
      <c r="AD515" s="126"/>
      <c r="AE515" s="126"/>
      <c r="AF515" s="126"/>
      <c r="AG515" s="126"/>
      <c r="AH515" s="126"/>
      <c r="AI515" s="126"/>
      <c r="AJ515" s="126"/>
      <c r="AK515" s="126"/>
      <c r="AL515" s="126"/>
      <c r="AM515" s="126"/>
      <c r="AN515" s="126"/>
      <c r="AO515" s="126"/>
      <c r="AP515" s="126"/>
      <c r="AQ515" s="126"/>
      <c r="AR515" s="126"/>
      <c r="AS515" s="126"/>
      <c r="AT515" s="126"/>
      <c r="AU515" s="126"/>
      <c r="AV515" s="126"/>
      <c r="AW515" s="126"/>
      <c r="AX515" s="126"/>
      <c r="AY515" s="126"/>
      <c r="AZ515" s="126"/>
      <c r="BA515" s="126"/>
      <c r="BB515" s="126"/>
      <c r="BC515" s="126"/>
      <c r="BD515" s="126"/>
      <c r="BE515" s="126"/>
      <c r="BF515" s="126"/>
      <c r="BG515" s="126"/>
      <c r="BH515" s="126"/>
      <c r="BI515" s="126"/>
      <c r="BJ515" s="126"/>
      <c r="BK515" s="126"/>
      <c r="BL515" s="126"/>
      <c r="BM515" s="126"/>
      <c r="BN515" s="126"/>
      <c r="BO515" s="126"/>
      <c r="BP515" s="126"/>
      <c r="BQ515" s="126"/>
      <c r="BR515" s="126"/>
      <c r="BS515" s="126"/>
      <c r="BT515" s="126"/>
      <c r="BU515" s="126"/>
      <c r="BV515" s="126"/>
      <c r="BW515" s="126"/>
      <c r="BX515" s="126"/>
      <c r="BY515" s="126"/>
      <c r="BZ515" s="126"/>
      <c r="CA515" s="126"/>
      <c r="CB515" s="126"/>
      <c r="CC515" s="126"/>
      <c r="CD515" s="126"/>
      <c r="CE515" s="126"/>
      <c r="CF515" s="126"/>
      <c r="CG515" s="126"/>
      <c r="CH515" s="126"/>
      <c r="CI515" s="126"/>
      <c r="CJ515" s="126"/>
      <c r="CK515" s="126"/>
      <c r="CL515" s="126"/>
      <c r="CM515" s="126"/>
      <c r="CN515" s="126"/>
      <c r="CO515" s="126"/>
      <c r="CP515" s="126"/>
      <c r="CQ515" s="126"/>
      <c r="CR515" s="126"/>
      <c r="CS515" s="126"/>
      <c r="CT515" s="126"/>
      <c r="CU515" s="126"/>
      <c r="CV515" s="126"/>
      <c r="CW515" s="126"/>
      <c r="CX515" s="126"/>
      <c r="CY515" s="126"/>
      <c r="CZ515" s="126"/>
      <c r="DA515" s="126"/>
      <c r="DB515" s="126"/>
      <c r="DC515" s="126"/>
      <c r="DD515" s="126"/>
      <c r="DE515" s="126"/>
      <c r="DF515" s="126"/>
      <c r="DG515" s="126"/>
      <c r="DH515" s="126"/>
      <c r="DI515" s="126"/>
      <c r="DJ515" s="126"/>
      <c r="DK515" s="126"/>
      <c r="DL515" s="126"/>
      <c r="DM515" s="126"/>
      <c r="DN515" s="126"/>
      <c r="DO515" s="126"/>
      <c r="DP515" s="126"/>
      <c r="DQ515" s="126"/>
      <c r="DR515" s="126"/>
      <c r="DS515" s="126"/>
      <c r="DT515" s="126"/>
      <c r="DU515" s="126"/>
      <c r="DV515" s="126"/>
      <c r="DW515" s="126"/>
      <c r="DX515" s="126"/>
      <c r="DY515" s="126"/>
      <c r="DZ515" s="126"/>
      <c r="EA515" s="126"/>
      <c r="EB515" s="126"/>
      <c r="EC515" s="126"/>
      <c r="ED515" s="126"/>
      <c r="EE515" s="126"/>
      <c r="EF515" s="126"/>
      <c r="EG515" s="126"/>
      <c r="EH515" s="126"/>
      <c r="EI515" s="126"/>
      <c r="EJ515" s="126"/>
      <c r="EK515" s="126"/>
      <c r="EL515" s="126"/>
      <c r="EM515" s="126"/>
      <c r="EN515" s="126"/>
      <c r="EO515" s="126"/>
      <c r="EP515" s="126"/>
      <c r="EQ515" s="126"/>
      <c r="ER515" s="126"/>
      <c r="ES515" s="126"/>
      <c r="ET515" s="126"/>
      <c r="EU515" s="126"/>
      <c r="EV515" s="126"/>
      <c r="EW515" s="126"/>
      <c r="EX515" s="126"/>
      <c r="EY515" s="126"/>
      <c r="EZ515" s="126"/>
      <c r="FA515" s="126"/>
      <c r="FB515" s="126"/>
      <c r="FC515" s="126"/>
      <c r="FD515" s="126"/>
      <c r="FE515" s="126"/>
      <c r="FF515" s="126"/>
      <c r="FG515" s="126"/>
      <c r="FH515" s="126"/>
      <c r="FI515" s="126"/>
      <c r="FJ515" s="126"/>
      <c r="FK515" s="126"/>
      <c r="FL515" s="126"/>
      <c r="FM515" s="126"/>
      <c r="FN515" s="126"/>
      <c r="FO515" s="126"/>
      <c r="FP515" s="126"/>
      <c r="FQ515" s="126"/>
      <c r="FR515" s="126"/>
      <c r="FS515" s="126"/>
      <c r="FT515" s="126"/>
      <c r="FU515" s="126"/>
      <c r="FV515" s="126"/>
      <c r="FW515" s="126"/>
      <c r="FX515" s="126"/>
      <c r="FY515" s="126"/>
      <c r="FZ515" s="126"/>
      <c r="GA515" s="126"/>
      <c r="GB515" s="126"/>
      <c r="GC515" s="126"/>
      <c r="GD515" s="126"/>
      <c r="GE515" s="126"/>
      <c r="GF515" s="126"/>
      <c r="GG515" s="126"/>
      <c r="GH515" s="126"/>
      <c r="GI515" s="126"/>
      <c r="GJ515" s="126"/>
      <c r="GK515" s="126"/>
      <c r="GL515" s="125"/>
    </row>
    <row r="516" spans="1:194" s="1" customFormat="1" ht="15" hidden="1" x14ac:dyDescent="0.25">
      <c r="A516" s="31" t="s">
        <v>746</v>
      </c>
      <c r="B516" s="1" t="s">
        <v>747</v>
      </c>
      <c r="C516" s="30" t="str">
        <f t="shared" ref="C516:C549" si="136">CONCATENATE(A516," - ",B516)</f>
        <v>LA wales - Blaenau Gwent</v>
      </c>
      <c r="D516" s="51">
        <f t="shared" ref="D516:E519" si="137">I516</f>
        <v>27564</v>
      </c>
      <c r="E516" s="51">
        <f t="shared" si="137"/>
        <v>28837</v>
      </c>
      <c r="F516" s="52">
        <f>G516+H516</f>
        <v>70020</v>
      </c>
      <c r="G516" s="52">
        <f>SUM(M516:CY516)</f>
        <v>34557</v>
      </c>
      <c r="H516" s="53">
        <f>SUM(CZ516:GL516)</f>
        <v>35463</v>
      </c>
      <c r="I516" s="53">
        <f>SUM(AE516:CY516)</f>
        <v>27564</v>
      </c>
      <c r="J516" s="53">
        <f>SUM(DR516:GL516)</f>
        <v>28837</v>
      </c>
      <c r="K516" s="50">
        <f>SUM(M516:AD516)</f>
        <v>6993</v>
      </c>
      <c r="L516" s="51">
        <f>SUM(CZ516:DQ516)</f>
        <v>6626</v>
      </c>
      <c r="M516" s="152">
        <v>375</v>
      </c>
      <c r="N516" s="152">
        <v>392</v>
      </c>
      <c r="O516" s="152">
        <v>399</v>
      </c>
      <c r="P516" s="152">
        <v>337</v>
      </c>
      <c r="Q516" s="152">
        <v>373</v>
      </c>
      <c r="R516" s="152">
        <v>388</v>
      </c>
      <c r="S516" s="152">
        <v>395</v>
      </c>
      <c r="T516" s="152">
        <v>406</v>
      </c>
      <c r="U516" s="152">
        <v>390</v>
      </c>
      <c r="V516" s="152">
        <v>440</v>
      </c>
      <c r="W516" s="152">
        <v>432</v>
      </c>
      <c r="X516" s="152">
        <v>444</v>
      </c>
      <c r="Y516" s="152">
        <v>403</v>
      </c>
      <c r="Z516" s="152">
        <v>352</v>
      </c>
      <c r="AA516" s="152">
        <v>380</v>
      </c>
      <c r="AB516" s="152">
        <v>376</v>
      </c>
      <c r="AC516" s="152">
        <v>356</v>
      </c>
      <c r="AD516" s="152">
        <v>355</v>
      </c>
      <c r="AE516" s="152">
        <v>303</v>
      </c>
      <c r="AF516" s="152">
        <v>350</v>
      </c>
      <c r="AG516" s="152">
        <v>418</v>
      </c>
      <c r="AH516" s="152">
        <v>410</v>
      </c>
      <c r="AI516" s="152">
        <v>390</v>
      </c>
      <c r="AJ516" s="152">
        <v>405</v>
      </c>
      <c r="AK516" s="152">
        <v>398</v>
      </c>
      <c r="AL516" s="152">
        <v>426</v>
      </c>
      <c r="AM516" s="152">
        <v>444</v>
      </c>
      <c r="AN516" s="152">
        <v>508</v>
      </c>
      <c r="AO516" s="152">
        <v>451</v>
      </c>
      <c r="AP516" s="152">
        <v>511</v>
      </c>
      <c r="AQ516" s="152">
        <v>475</v>
      </c>
      <c r="AR516" s="152">
        <v>547</v>
      </c>
      <c r="AS516" s="152">
        <v>426</v>
      </c>
      <c r="AT516" s="152">
        <v>441</v>
      </c>
      <c r="AU516" s="152">
        <v>456</v>
      </c>
      <c r="AV516" s="152">
        <v>464</v>
      </c>
      <c r="AW516" s="152">
        <v>405</v>
      </c>
      <c r="AX516" s="152">
        <v>408</v>
      </c>
      <c r="AY516" s="152">
        <v>407</v>
      </c>
      <c r="AZ516" s="152">
        <v>393</v>
      </c>
      <c r="BA516" s="152">
        <v>448</v>
      </c>
      <c r="BB516" s="152">
        <v>392</v>
      </c>
      <c r="BC516" s="152">
        <v>377</v>
      </c>
      <c r="BD516" s="152">
        <v>348</v>
      </c>
      <c r="BE516" s="152">
        <v>341</v>
      </c>
      <c r="BF516" s="152">
        <v>403</v>
      </c>
      <c r="BG516" s="152">
        <v>408</v>
      </c>
      <c r="BH516" s="152">
        <v>437</v>
      </c>
      <c r="BI516" s="152">
        <v>477</v>
      </c>
      <c r="BJ516" s="152">
        <v>482</v>
      </c>
      <c r="BK516" s="152">
        <v>514</v>
      </c>
      <c r="BL516" s="152">
        <v>530</v>
      </c>
      <c r="BM516" s="152">
        <v>517</v>
      </c>
      <c r="BN516" s="152">
        <v>529</v>
      </c>
      <c r="BO516" s="152">
        <v>520</v>
      </c>
      <c r="BP516" s="152">
        <v>527</v>
      </c>
      <c r="BQ516" s="152">
        <v>533</v>
      </c>
      <c r="BR516" s="152">
        <v>523</v>
      </c>
      <c r="BS516" s="152">
        <v>515</v>
      </c>
      <c r="BT516" s="152">
        <v>437</v>
      </c>
      <c r="BU516" s="152">
        <v>441</v>
      </c>
      <c r="BV516" s="152">
        <v>456</v>
      </c>
      <c r="BW516" s="152">
        <v>398</v>
      </c>
      <c r="BX516" s="152">
        <v>466</v>
      </c>
      <c r="BY516" s="152">
        <v>405</v>
      </c>
      <c r="BZ516" s="152">
        <v>371</v>
      </c>
      <c r="CA516" s="152">
        <v>399</v>
      </c>
      <c r="CB516" s="152">
        <v>387</v>
      </c>
      <c r="CC516" s="152">
        <v>377</v>
      </c>
      <c r="CD516" s="152">
        <v>380</v>
      </c>
      <c r="CE516" s="152">
        <v>390</v>
      </c>
      <c r="CF516" s="152">
        <v>411</v>
      </c>
      <c r="CG516" s="152">
        <v>386</v>
      </c>
      <c r="CH516" s="152">
        <v>451</v>
      </c>
      <c r="CI516" s="152">
        <v>324</v>
      </c>
      <c r="CJ516" s="152">
        <v>321</v>
      </c>
      <c r="CK516" s="152">
        <v>293</v>
      </c>
      <c r="CL516" s="152">
        <v>284</v>
      </c>
      <c r="CM516" s="152">
        <v>244</v>
      </c>
      <c r="CN516" s="152">
        <v>202</v>
      </c>
      <c r="CO516" s="152">
        <v>198</v>
      </c>
      <c r="CP516" s="152">
        <v>207</v>
      </c>
      <c r="CQ516" s="152">
        <v>180</v>
      </c>
      <c r="CR516" s="152">
        <v>146</v>
      </c>
      <c r="CS516" s="152">
        <v>150</v>
      </c>
      <c r="CT516" s="152">
        <v>125</v>
      </c>
      <c r="CU516" s="152">
        <v>75</v>
      </c>
      <c r="CV516" s="152">
        <v>101</v>
      </c>
      <c r="CW516" s="152">
        <v>77</v>
      </c>
      <c r="CX516" s="152">
        <v>50</v>
      </c>
      <c r="CY516" s="152">
        <v>175</v>
      </c>
      <c r="CZ516" s="52">
        <v>336</v>
      </c>
      <c r="DA516" s="52">
        <v>341</v>
      </c>
      <c r="DB516" s="52">
        <v>354</v>
      </c>
      <c r="DC516" s="52">
        <v>343</v>
      </c>
      <c r="DD516" s="52">
        <v>389</v>
      </c>
      <c r="DE516" s="52">
        <v>360</v>
      </c>
      <c r="DF516" s="52">
        <v>375</v>
      </c>
      <c r="DG516" s="52">
        <v>388</v>
      </c>
      <c r="DH516" s="52">
        <v>349</v>
      </c>
      <c r="DI516" s="52">
        <v>376</v>
      </c>
      <c r="DJ516" s="52">
        <v>399</v>
      </c>
      <c r="DK516" s="52">
        <v>366</v>
      </c>
      <c r="DL516" s="52">
        <v>383</v>
      </c>
      <c r="DM516" s="52">
        <v>382</v>
      </c>
      <c r="DN516" s="52">
        <v>426</v>
      </c>
      <c r="DO516" s="52">
        <v>357</v>
      </c>
      <c r="DP516" s="52">
        <v>351</v>
      </c>
      <c r="DQ516" s="52">
        <v>351</v>
      </c>
      <c r="DR516" s="52">
        <v>353</v>
      </c>
      <c r="DS516" s="52">
        <v>346</v>
      </c>
      <c r="DT516" s="52">
        <v>338</v>
      </c>
      <c r="DU516" s="52">
        <v>385</v>
      </c>
      <c r="DV516" s="52">
        <v>428</v>
      </c>
      <c r="DW516" s="52">
        <v>409</v>
      </c>
      <c r="DX516" s="52">
        <v>446</v>
      </c>
      <c r="DY516" s="52">
        <v>455</v>
      </c>
      <c r="DZ516" s="52">
        <v>481</v>
      </c>
      <c r="EA516" s="52">
        <v>510</v>
      </c>
      <c r="EB516" s="52">
        <v>489</v>
      </c>
      <c r="EC516" s="52">
        <v>485</v>
      </c>
      <c r="ED516" s="52">
        <v>465</v>
      </c>
      <c r="EE516" s="52">
        <v>497</v>
      </c>
      <c r="EF516" s="52">
        <v>521</v>
      </c>
      <c r="EG516" s="52">
        <v>498</v>
      </c>
      <c r="EH516" s="52">
        <v>466</v>
      </c>
      <c r="EI516" s="52">
        <v>417</v>
      </c>
      <c r="EJ516" s="52">
        <v>398</v>
      </c>
      <c r="EK516" s="52">
        <v>405</v>
      </c>
      <c r="EL516" s="52">
        <v>445</v>
      </c>
      <c r="EM516" s="52">
        <v>417</v>
      </c>
      <c r="EN516" s="52">
        <v>429</v>
      </c>
      <c r="EO516" s="52">
        <v>427</v>
      </c>
      <c r="EP516" s="52">
        <v>342</v>
      </c>
      <c r="EQ516" s="52">
        <v>355</v>
      </c>
      <c r="ER516" s="52">
        <v>400</v>
      </c>
      <c r="ES516" s="52">
        <v>344</v>
      </c>
      <c r="ET516" s="52">
        <v>443</v>
      </c>
      <c r="EU516" s="52">
        <v>407</v>
      </c>
      <c r="EV516" s="52">
        <v>452</v>
      </c>
      <c r="EW516" s="52">
        <v>523</v>
      </c>
      <c r="EX516" s="52">
        <v>525</v>
      </c>
      <c r="EY516" s="52">
        <v>575</v>
      </c>
      <c r="EZ516" s="52">
        <v>567</v>
      </c>
      <c r="FA516" s="52">
        <v>593</v>
      </c>
      <c r="FB516" s="52">
        <v>572</v>
      </c>
      <c r="FC516" s="52">
        <v>497</v>
      </c>
      <c r="FD516" s="52">
        <v>509</v>
      </c>
      <c r="FE516" s="52">
        <v>548</v>
      </c>
      <c r="FF516" s="52">
        <v>536</v>
      </c>
      <c r="FG516" s="52">
        <v>476</v>
      </c>
      <c r="FH516" s="52">
        <v>495</v>
      </c>
      <c r="FI516" s="52">
        <v>469</v>
      </c>
      <c r="FJ516" s="52">
        <v>432</v>
      </c>
      <c r="FK516" s="52">
        <v>412</v>
      </c>
      <c r="FL516" s="52">
        <v>382</v>
      </c>
      <c r="FM516" s="52">
        <v>352</v>
      </c>
      <c r="FN516" s="52">
        <v>414</v>
      </c>
      <c r="FO516" s="52">
        <v>376</v>
      </c>
      <c r="FP516" s="52">
        <v>379</v>
      </c>
      <c r="FQ516" s="52">
        <v>390</v>
      </c>
      <c r="FR516" s="52">
        <v>368</v>
      </c>
      <c r="FS516" s="52">
        <v>440</v>
      </c>
      <c r="FT516" s="52">
        <v>399</v>
      </c>
      <c r="FU516" s="52">
        <v>442</v>
      </c>
      <c r="FV516" s="52">
        <v>334</v>
      </c>
      <c r="FW516" s="52">
        <v>323</v>
      </c>
      <c r="FX516" s="52">
        <v>328</v>
      </c>
      <c r="FY516" s="52">
        <v>329</v>
      </c>
      <c r="FZ516" s="52">
        <v>326</v>
      </c>
      <c r="GA516" s="52">
        <v>250</v>
      </c>
      <c r="GB516" s="52">
        <v>256</v>
      </c>
      <c r="GC516" s="52">
        <v>206</v>
      </c>
      <c r="GD516" s="52">
        <v>193</v>
      </c>
      <c r="GE516" s="52">
        <v>207</v>
      </c>
      <c r="GF516" s="52">
        <v>187</v>
      </c>
      <c r="GG516" s="52">
        <v>143</v>
      </c>
      <c r="GH516" s="52">
        <v>129</v>
      </c>
      <c r="GI516" s="52">
        <v>140</v>
      </c>
      <c r="GJ516" s="52">
        <v>88</v>
      </c>
      <c r="GK516" s="52">
        <v>89</v>
      </c>
      <c r="GL516" s="53">
        <v>385</v>
      </c>
    </row>
    <row r="517" spans="1:194" s="1" customFormat="1" ht="15" hidden="1" x14ac:dyDescent="0.25">
      <c r="A517" s="31" t="s">
        <v>236</v>
      </c>
      <c r="B517" s="1" t="s">
        <v>748</v>
      </c>
      <c r="C517" s="30" t="str">
        <f t="shared" si="136"/>
        <v>LA Wales - Bridgend</v>
      </c>
      <c r="D517" s="51">
        <f t="shared" si="137"/>
        <v>57929</v>
      </c>
      <c r="E517" s="51">
        <f t="shared" si="137"/>
        <v>60275</v>
      </c>
      <c r="F517" s="52">
        <f>G517+H517</f>
        <v>147539</v>
      </c>
      <c r="G517" s="52">
        <f>SUM(M517:CY517)</f>
        <v>73118</v>
      </c>
      <c r="H517" s="53">
        <f>SUM(CZ517:GL517)</f>
        <v>74421</v>
      </c>
      <c r="I517" s="53">
        <f>SUM(AE517:CY517)</f>
        <v>57929</v>
      </c>
      <c r="J517" s="53">
        <f>SUM(DR517:GL517)</f>
        <v>60275</v>
      </c>
      <c r="K517" s="50">
        <f>SUM(M517:AD517)</f>
        <v>15189</v>
      </c>
      <c r="L517" s="51">
        <f>SUM(CZ517:DQ517)</f>
        <v>14146</v>
      </c>
      <c r="M517" s="152">
        <v>706</v>
      </c>
      <c r="N517" s="152">
        <v>755</v>
      </c>
      <c r="O517" s="152">
        <v>813</v>
      </c>
      <c r="P517" s="152">
        <v>831</v>
      </c>
      <c r="Q517" s="152">
        <v>818</v>
      </c>
      <c r="R517" s="152">
        <v>848</v>
      </c>
      <c r="S517" s="152">
        <v>897</v>
      </c>
      <c r="T517" s="152">
        <v>878</v>
      </c>
      <c r="U517" s="152">
        <v>904</v>
      </c>
      <c r="V517" s="152">
        <v>977</v>
      </c>
      <c r="W517" s="152">
        <v>844</v>
      </c>
      <c r="X517" s="152">
        <v>896</v>
      </c>
      <c r="Y517" s="152">
        <v>860</v>
      </c>
      <c r="Z517" s="152">
        <v>855</v>
      </c>
      <c r="AA517" s="152">
        <v>861</v>
      </c>
      <c r="AB517" s="152">
        <v>863</v>
      </c>
      <c r="AC517" s="152">
        <v>782</v>
      </c>
      <c r="AD517" s="152">
        <v>801</v>
      </c>
      <c r="AE517" s="152">
        <v>805</v>
      </c>
      <c r="AF517" s="152">
        <v>781</v>
      </c>
      <c r="AG517" s="152">
        <v>805</v>
      </c>
      <c r="AH517" s="152">
        <v>809</v>
      </c>
      <c r="AI517" s="152">
        <v>867</v>
      </c>
      <c r="AJ517" s="152">
        <v>966</v>
      </c>
      <c r="AK517" s="152">
        <v>977</v>
      </c>
      <c r="AL517" s="152">
        <v>878</v>
      </c>
      <c r="AM517" s="152">
        <v>986</v>
      </c>
      <c r="AN517" s="152">
        <v>873</v>
      </c>
      <c r="AO517" s="152">
        <v>962</v>
      </c>
      <c r="AP517" s="152">
        <v>998</v>
      </c>
      <c r="AQ517" s="152">
        <v>866</v>
      </c>
      <c r="AR517" s="152">
        <v>978</v>
      </c>
      <c r="AS517" s="152">
        <v>1002</v>
      </c>
      <c r="AT517" s="152">
        <v>936</v>
      </c>
      <c r="AU517" s="152">
        <v>930</v>
      </c>
      <c r="AV517" s="152">
        <v>989</v>
      </c>
      <c r="AW517" s="152">
        <v>938</v>
      </c>
      <c r="AX517" s="152">
        <v>922</v>
      </c>
      <c r="AY517" s="152">
        <v>925</v>
      </c>
      <c r="AZ517" s="152">
        <v>964</v>
      </c>
      <c r="BA517" s="152">
        <v>1069</v>
      </c>
      <c r="BB517" s="152">
        <v>970</v>
      </c>
      <c r="BC517" s="152">
        <v>789</v>
      </c>
      <c r="BD517" s="152">
        <v>801</v>
      </c>
      <c r="BE517" s="152">
        <v>838</v>
      </c>
      <c r="BF517" s="152">
        <v>848</v>
      </c>
      <c r="BG517" s="152">
        <v>925</v>
      </c>
      <c r="BH517" s="152">
        <v>944</v>
      </c>
      <c r="BI517" s="152">
        <v>1055</v>
      </c>
      <c r="BJ517" s="152">
        <v>1063</v>
      </c>
      <c r="BK517" s="152">
        <v>994</v>
      </c>
      <c r="BL517" s="152">
        <v>971</v>
      </c>
      <c r="BM517" s="152">
        <v>1079</v>
      </c>
      <c r="BN517" s="152">
        <v>1039</v>
      </c>
      <c r="BO517" s="152">
        <v>1083</v>
      </c>
      <c r="BP517" s="152">
        <v>1054</v>
      </c>
      <c r="BQ517" s="152">
        <v>1072</v>
      </c>
      <c r="BR517" s="152">
        <v>966</v>
      </c>
      <c r="BS517" s="152">
        <v>1009</v>
      </c>
      <c r="BT517" s="152">
        <v>1016</v>
      </c>
      <c r="BU517" s="152">
        <v>943</v>
      </c>
      <c r="BV517" s="152">
        <v>908</v>
      </c>
      <c r="BW517" s="152">
        <v>903</v>
      </c>
      <c r="BX517" s="152">
        <v>843</v>
      </c>
      <c r="BY517" s="152">
        <v>825</v>
      </c>
      <c r="BZ517" s="152">
        <v>782</v>
      </c>
      <c r="CA517" s="152">
        <v>799</v>
      </c>
      <c r="CB517" s="152">
        <v>804</v>
      </c>
      <c r="CC517" s="152">
        <v>749</v>
      </c>
      <c r="CD517" s="152">
        <v>804</v>
      </c>
      <c r="CE517" s="152">
        <v>735</v>
      </c>
      <c r="CF517" s="152">
        <v>803</v>
      </c>
      <c r="CG517" s="152">
        <v>816</v>
      </c>
      <c r="CH517" s="152">
        <v>836</v>
      </c>
      <c r="CI517" s="152">
        <v>680</v>
      </c>
      <c r="CJ517" s="152">
        <v>631</v>
      </c>
      <c r="CK517" s="152">
        <v>620</v>
      </c>
      <c r="CL517" s="152">
        <v>565</v>
      </c>
      <c r="CM517" s="152">
        <v>510</v>
      </c>
      <c r="CN517" s="152">
        <v>499</v>
      </c>
      <c r="CO517" s="152">
        <v>429</v>
      </c>
      <c r="CP517" s="152">
        <v>409</v>
      </c>
      <c r="CQ517" s="152">
        <v>359</v>
      </c>
      <c r="CR517" s="152">
        <v>302</v>
      </c>
      <c r="CS517" s="152">
        <v>272</v>
      </c>
      <c r="CT517" s="152">
        <v>267</v>
      </c>
      <c r="CU517" s="152">
        <v>206</v>
      </c>
      <c r="CV517" s="152">
        <v>180</v>
      </c>
      <c r="CW517" s="152">
        <v>185</v>
      </c>
      <c r="CX517" s="152">
        <v>139</v>
      </c>
      <c r="CY517" s="152">
        <v>384</v>
      </c>
      <c r="CZ517" s="52">
        <v>636</v>
      </c>
      <c r="DA517" s="52">
        <v>740</v>
      </c>
      <c r="DB517" s="52">
        <v>724</v>
      </c>
      <c r="DC517" s="52">
        <v>772</v>
      </c>
      <c r="DD517" s="52">
        <v>841</v>
      </c>
      <c r="DE517" s="52">
        <v>740</v>
      </c>
      <c r="DF517" s="52">
        <v>853</v>
      </c>
      <c r="DG517" s="52">
        <v>821</v>
      </c>
      <c r="DH517" s="52">
        <v>875</v>
      </c>
      <c r="DI517" s="52">
        <v>884</v>
      </c>
      <c r="DJ517" s="52">
        <v>813</v>
      </c>
      <c r="DK517" s="52">
        <v>699</v>
      </c>
      <c r="DL517" s="52">
        <v>816</v>
      </c>
      <c r="DM517" s="52">
        <v>800</v>
      </c>
      <c r="DN517" s="52">
        <v>800</v>
      </c>
      <c r="DO517" s="52">
        <v>765</v>
      </c>
      <c r="DP517" s="52">
        <v>798</v>
      </c>
      <c r="DQ517" s="52">
        <v>769</v>
      </c>
      <c r="DR517" s="52">
        <v>756</v>
      </c>
      <c r="DS517" s="52">
        <v>686</v>
      </c>
      <c r="DT517" s="52">
        <v>638</v>
      </c>
      <c r="DU517" s="52">
        <v>681</v>
      </c>
      <c r="DV517" s="52">
        <v>780</v>
      </c>
      <c r="DW517" s="52">
        <v>828</v>
      </c>
      <c r="DX517" s="52">
        <v>780</v>
      </c>
      <c r="DY517" s="52">
        <v>838</v>
      </c>
      <c r="DZ517" s="52">
        <v>904</v>
      </c>
      <c r="EA517" s="52">
        <v>830</v>
      </c>
      <c r="EB517" s="52">
        <v>940</v>
      </c>
      <c r="EC517" s="52">
        <v>962</v>
      </c>
      <c r="ED517" s="52">
        <v>948</v>
      </c>
      <c r="EE517" s="52">
        <v>1015</v>
      </c>
      <c r="EF517" s="52">
        <v>982</v>
      </c>
      <c r="EG517" s="52">
        <v>946</v>
      </c>
      <c r="EH517" s="52">
        <v>956</v>
      </c>
      <c r="EI517" s="52">
        <v>921</v>
      </c>
      <c r="EJ517" s="52">
        <v>874</v>
      </c>
      <c r="EK517" s="52">
        <v>878</v>
      </c>
      <c r="EL517" s="52">
        <v>880</v>
      </c>
      <c r="EM517" s="52">
        <v>970</v>
      </c>
      <c r="EN517" s="52">
        <v>982</v>
      </c>
      <c r="EO517" s="52">
        <v>829</v>
      </c>
      <c r="EP517" s="52">
        <v>799</v>
      </c>
      <c r="EQ517" s="52">
        <v>821</v>
      </c>
      <c r="ER517" s="52">
        <v>857</v>
      </c>
      <c r="ES517" s="52">
        <v>909</v>
      </c>
      <c r="ET517" s="52">
        <v>909</v>
      </c>
      <c r="EU517" s="52">
        <v>990</v>
      </c>
      <c r="EV517" s="52">
        <v>1042</v>
      </c>
      <c r="EW517" s="52">
        <v>1122</v>
      </c>
      <c r="EX517" s="52">
        <v>1085</v>
      </c>
      <c r="EY517" s="52">
        <v>1087</v>
      </c>
      <c r="EZ517" s="52">
        <v>1072</v>
      </c>
      <c r="FA517" s="52">
        <v>1099</v>
      </c>
      <c r="FB517" s="52">
        <v>1096</v>
      </c>
      <c r="FC517" s="52">
        <v>1136</v>
      </c>
      <c r="FD517" s="52">
        <v>1093</v>
      </c>
      <c r="FE517" s="52">
        <v>1118</v>
      </c>
      <c r="FF517" s="52">
        <v>1088</v>
      </c>
      <c r="FG517" s="52">
        <v>1039</v>
      </c>
      <c r="FH517" s="52">
        <v>1005</v>
      </c>
      <c r="FI517" s="52">
        <v>990</v>
      </c>
      <c r="FJ517" s="52">
        <v>934</v>
      </c>
      <c r="FK517" s="52">
        <v>897</v>
      </c>
      <c r="FL517" s="52">
        <v>880</v>
      </c>
      <c r="FM517" s="52">
        <v>862</v>
      </c>
      <c r="FN517" s="52">
        <v>830</v>
      </c>
      <c r="FO517" s="52">
        <v>865</v>
      </c>
      <c r="FP517" s="52">
        <v>883</v>
      </c>
      <c r="FQ517" s="52">
        <v>838</v>
      </c>
      <c r="FR517" s="52">
        <v>841</v>
      </c>
      <c r="FS517" s="52">
        <v>889</v>
      </c>
      <c r="FT517" s="52">
        <v>918</v>
      </c>
      <c r="FU517" s="52">
        <v>969</v>
      </c>
      <c r="FV517" s="52">
        <v>699</v>
      </c>
      <c r="FW517" s="52">
        <v>697</v>
      </c>
      <c r="FX517" s="52">
        <v>714</v>
      </c>
      <c r="FY517" s="52">
        <v>683</v>
      </c>
      <c r="FZ517" s="52">
        <v>599</v>
      </c>
      <c r="GA517" s="52">
        <v>566</v>
      </c>
      <c r="GB517" s="52">
        <v>518</v>
      </c>
      <c r="GC517" s="52">
        <v>539</v>
      </c>
      <c r="GD517" s="52">
        <v>480</v>
      </c>
      <c r="GE517" s="52">
        <v>487</v>
      </c>
      <c r="GF517" s="52">
        <v>393</v>
      </c>
      <c r="GG517" s="52">
        <v>354</v>
      </c>
      <c r="GH517" s="52">
        <v>323</v>
      </c>
      <c r="GI517" s="52">
        <v>274</v>
      </c>
      <c r="GJ517" s="52">
        <v>249</v>
      </c>
      <c r="GK517" s="52">
        <v>203</v>
      </c>
      <c r="GL517" s="53">
        <v>730</v>
      </c>
    </row>
    <row r="518" spans="1:194" s="1" customFormat="1" ht="15" hidden="1" x14ac:dyDescent="0.25">
      <c r="A518" s="31" t="s">
        <v>236</v>
      </c>
      <c r="B518" s="1" t="s">
        <v>749</v>
      </c>
      <c r="C518" s="30" t="str">
        <f t="shared" si="136"/>
        <v>LA Wales - Caerphilly</v>
      </c>
      <c r="D518" s="51">
        <f t="shared" si="137"/>
        <v>69853</v>
      </c>
      <c r="E518" s="51">
        <f t="shared" si="137"/>
        <v>74208</v>
      </c>
      <c r="F518" s="52">
        <f>G518+H518</f>
        <v>181731</v>
      </c>
      <c r="G518" s="52">
        <f>SUM(M518:CY518)</f>
        <v>89079</v>
      </c>
      <c r="H518" s="53">
        <f>SUM(CZ518:GL518)</f>
        <v>92652</v>
      </c>
      <c r="I518" s="53">
        <f>SUM(AE518:CY518)</f>
        <v>69853</v>
      </c>
      <c r="J518" s="53">
        <f>SUM(DR518:GL518)</f>
        <v>74208</v>
      </c>
      <c r="K518" s="50">
        <f>SUM(M518:AD518)</f>
        <v>19226</v>
      </c>
      <c r="L518" s="51">
        <f>SUM(CZ518:DQ518)</f>
        <v>18444</v>
      </c>
      <c r="M518" s="152">
        <v>880</v>
      </c>
      <c r="N518" s="152">
        <v>929</v>
      </c>
      <c r="O518" s="152">
        <v>993</v>
      </c>
      <c r="P518" s="152">
        <v>1002</v>
      </c>
      <c r="Q518" s="152">
        <v>1045</v>
      </c>
      <c r="R518" s="152">
        <v>1086</v>
      </c>
      <c r="S518" s="152">
        <v>1066</v>
      </c>
      <c r="T518" s="152">
        <v>1029</v>
      </c>
      <c r="U518" s="152">
        <v>1080</v>
      </c>
      <c r="V518" s="152">
        <v>1100</v>
      </c>
      <c r="W518" s="152">
        <v>1237</v>
      </c>
      <c r="X518" s="152">
        <v>1118</v>
      </c>
      <c r="Y518" s="152">
        <v>1227</v>
      </c>
      <c r="Z518" s="152">
        <v>1090</v>
      </c>
      <c r="AA518" s="152">
        <v>1088</v>
      </c>
      <c r="AB518" s="152">
        <v>1050</v>
      </c>
      <c r="AC518" s="152">
        <v>1108</v>
      </c>
      <c r="AD518" s="152">
        <v>1098</v>
      </c>
      <c r="AE518" s="152">
        <v>1043</v>
      </c>
      <c r="AF518" s="152">
        <v>1003</v>
      </c>
      <c r="AG518" s="152">
        <v>991</v>
      </c>
      <c r="AH518" s="152">
        <v>1005</v>
      </c>
      <c r="AI518" s="152">
        <v>1034</v>
      </c>
      <c r="AJ518" s="152">
        <v>1220</v>
      </c>
      <c r="AK518" s="152">
        <v>1073</v>
      </c>
      <c r="AL518" s="152">
        <v>1131</v>
      </c>
      <c r="AM518" s="152">
        <v>1115</v>
      </c>
      <c r="AN518" s="152">
        <v>1170</v>
      </c>
      <c r="AO518" s="152">
        <v>1121</v>
      </c>
      <c r="AP518" s="152">
        <v>1245</v>
      </c>
      <c r="AQ518" s="152">
        <v>1150</v>
      </c>
      <c r="AR518" s="152">
        <v>1137</v>
      </c>
      <c r="AS518" s="152">
        <v>1164</v>
      </c>
      <c r="AT518" s="152">
        <v>1091</v>
      </c>
      <c r="AU518" s="152">
        <v>1179</v>
      </c>
      <c r="AV518" s="152">
        <v>1125</v>
      </c>
      <c r="AW518" s="152">
        <v>1088</v>
      </c>
      <c r="AX518" s="152">
        <v>1118</v>
      </c>
      <c r="AY518" s="152">
        <v>1086</v>
      </c>
      <c r="AZ518" s="152">
        <v>1169</v>
      </c>
      <c r="BA518" s="152">
        <v>1082</v>
      </c>
      <c r="BB518" s="152">
        <v>1087</v>
      </c>
      <c r="BC518" s="152">
        <v>1040</v>
      </c>
      <c r="BD518" s="152">
        <v>1019</v>
      </c>
      <c r="BE518" s="152">
        <v>1025</v>
      </c>
      <c r="BF518" s="152">
        <v>1021</v>
      </c>
      <c r="BG518" s="152">
        <v>1030</v>
      </c>
      <c r="BH518" s="152">
        <v>1160</v>
      </c>
      <c r="BI518" s="152">
        <v>1149</v>
      </c>
      <c r="BJ518" s="152">
        <v>1223</v>
      </c>
      <c r="BK518" s="152">
        <v>1204</v>
      </c>
      <c r="BL518" s="152">
        <v>1340</v>
      </c>
      <c r="BM518" s="152">
        <v>1332</v>
      </c>
      <c r="BN518" s="152">
        <v>1281</v>
      </c>
      <c r="BO518" s="152">
        <v>1313</v>
      </c>
      <c r="BP518" s="152">
        <v>1288</v>
      </c>
      <c r="BQ518" s="152">
        <v>1307</v>
      </c>
      <c r="BR518" s="152">
        <v>1278</v>
      </c>
      <c r="BS518" s="152">
        <v>1191</v>
      </c>
      <c r="BT518" s="152">
        <v>1183</v>
      </c>
      <c r="BU518" s="152">
        <v>1154</v>
      </c>
      <c r="BV518" s="152">
        <v>1082</v>
      </c>
      <c r="BW518" s="152">
        <v>1118</v>
      </c>
      <c r="BX518" s="152">
        <v>1061</v>
      </c>
      <c r="BY518" s="152">
        <v>994</v>
      </c>
      <c r="BZ518" s="152">
        <v>894</v>
      </c>
      <c r="CA518" s="152">
        <v>1011</v>
      </c>
      <c r="CB518" s="152">
        <v>975</v>
      </c>
      <c r="CC518" s="152">
        <v>947</v>
      </c>
      <c r="CD518" s="152">
        <v>947</v>
      </c>
      <c r="CE518" s="152">
        <v>1022</v>
      </c>
      <c r="CF518" s="152">
        <v>933</v>
      </c>
      <c r="CG518" s="152">
        <v>1066</v>
      </c>
      <c r="CH518" s="152">
        <v>1025</v>
      </c>
      <c r="CI518" s="152">
        <v>806</v>
      </c>
      <c r="CJ518" s="152">
        <v>743</v>
      </c>
      <c r="CK518" s="152">
        <v>712</v>
      </c>
      <c r="CL518" s="152">
        <v>644</v>
      </c>
      <c r="CM518" s="152">
        <v>653</v>
      </c>
      <c r="CN518" s="152">
        <v>496</v>
      </c>
      <c r="CO518" s="152">
        <v>504</v>
      </c>
      <c r="CP518" s="152">
        <v>505</v>
      </c>
      <c r="CQ518" s="152">
        <v>428</v>
      </c>
      <c r="CR518" s="152">
        <v>363</v>
      </c>
      <c r="CS518" s="152">
        <v>332</v>
      </c>
      <c r="CT518" s="152">
        <v>269</v>
      </c>
      <c r="CU518" s="152">
        <v>253</v>
      </c>
      <c r="CV518" s="152">
        <v>186</v>
      </c>
      <c r="CW518" s="152">
        <v>158</v>
      </c>
      <c r="CX518" s="152">
        <v>161</v>
      </c>
      <c r="CY518" s="152">
        <v>400</v>
      </c>
      <c r="CZ518" s="52">
        <v>866</v>
      </c>
      <c r="DA518" s="52">
        <v>871</v>
      </c>
      <c r="DB518" s="52">
        <v>982</v>
      </c>
      <c r="DC518" s="52">
        <v>985</v>
      </c>
      <c r="DD518" s="52">
        <v>1058</v>
      </c>
      <c r="DE518" s="52">
        <v>1004</v>
      </c>
      <c r="DF518" s="52">
        <v>1027</v>
      </c>
      <c r="DG518" s="52">
        <v>1076</v>
      </c>
      <c r="DH518" s="52">
        <v>1053</v>
      </c>
      <c r="DI518" s="52">
        <v>1108</v>
      </c>
      <c r="DJ518" s="52">
        <v>1110</v>
      </c>
      <c r="DK518" s="52">
        <v>1092</v>
      </c>
      <c r="DL518" s="52">
        <v>1101</v>
      </c>
      <c r="DM518" s="52">
        <v>1071</v>
      </c>
      <c r="DN518" s="52">
        <v>1064</v>
      </c>
      <c r="DO518" s="52">
        <v>988</v>
      </c>
      <c r="DP518" s="52">
        <v>1019</v>
      </c>
      <c r="DQ518" s="52">
        <v>969</v>
      </c>
      <c r="DR518" s="52">
        <v>946</v>
      </c>
      <c r="DS518" s="52">
        <v>839</v>
      </c>
      <c r="DT518" s="52">
        <v>861</v>
      </c>
      <c r="DU518" s="52">
        <v>927</v>
      </c>
      <c r="DV518" s="52">
        <v>961</v>
      </c>
      <c r="DW518" s="52">
        <v>1110</v>
      </c>
      <c r="DX518" s="52">
        <v>1075</v>
      </c>
      <c r="DY518" s="52">
        <v>1111</v>
      </c>
      <c r="DZ518" s="52">
        <v>1111</v>
      </c>
      <c r="EA518" s="52">
        <v>1190</v>
      </c>
      <c r="EB518" s="52">
        <v>1287</v>
      </c>
      <c r="EC518" s="52">
        <v>1179</v>
      </c>
      <c r="ED518" s="52">
        <v>1269</v>
      </c>
      <c r="EE518" s="52">
        <v>1242</v>
      </c>
      <c r="EF518" s="52">
        <v>1251</v>
      </c>
      <c r="EG518" s="52">
        <v>1203</v>
      </c>
      <c r="EH518" s="52">
        <v>1237</v>
      </c>
      <c r="EI518" s="52">
        <v>1334</v>
      </c>
      <c r="EJ518" s="52">
        <v>1174</v>
      </c>
      <c r="EK518" s="52">
        <v>1228</v>
      </c>
      <c r="EL518" s="52">
        <v>1154</v>
      </c>
      <c r="EM518" s="52">
        <v>1229</v>
      </c>
      <c r="EN518" s="52">
        <v>1264</v>
      </c>
      <c r="EO518" s="52">
        <v>1123</v>
      </c>
      <c r="EP518" s="52">
        <v>1107</v>
      </c>
      <c r="EQ518" s="52">
        <v>1040</v>
      </c>
      <c r="ER518" s="52">
        <v>984</v>
      </c>
      <c r="ES518" s="52">
        <v>1013</v>
      </c>
      <c r="ET518" s="52">
        <v>1097</v>
      </c>
      <c r="EU518" s="52">
        <v>1196</v>
      </c>
      <c r="EV518" s="52">
        <v>1347</v>
      </c>
      <c r="EW518" s="52">
        <v>1303</v>
      </c>
      <c r="EX518" s="52">
        <v>1280</v>
      </c>
      <c r="EY518" s="52">
        <v>1384</v>
      </c>
      <c r="EZ518" s="52">
        <v>1329</v>
      </c>
      <c r="FA518" s="52">
        <v>1318</v>
      </c>
      <c r="FB518" s="52">
        <v>1243</v>
      </c>
      <c r="FC518" s="52">
        <v>1361</v>
      </c>
      <c r="FD518" s="52">
        <v>1352</v>
      </c>
      <c r="FE518" s="52">
        <v>1223</v>
      </c>
      <c r="FF518" s="52">
        <v>1234</v>
      </c>
      <c r="FG518" s="52">
        <v>1243</v>
      </c>
      <c r="FH518" s="52">
        <v>1148</v>
      </c>
      <c r="FI518" s="52">
        <v>1136</v>
      </c>
      <c r="FJ518" s="52">
        <v>1077</v>
      </c>
      <c r="FK518" s="52">
        <v>1143</v>
      </c>
      <c r="FL518" s="52">
        <v>1106</v>
      </c>
      <c r="FM518" s="52">
        <v>999</v>
      </c>
      <c r="FN518" s="52">
        <v>1056</v>
      </c>
      <c r="FO518" s="52">
        <v>1082</v>
      </c>
      <c r="FP518" s="52">
        <v>949</v>
      </c>
      <c r="FQ518" s="52">
        <v>1016</v>
      </c>
      <c r="FR518" s="52">
        <v>1091</v>
      </c>
      <c r="FS518" s="52">
        <v>1084</v>
      </c>
      <c r="FT518" s="52">
        <v>1085</v>
      </c>
      <c r="FU518" s="52">
        <v>1121</v>
      </c>
      <c r="FV518" s="52">
        <v>863</v>
      </c>
      <c r="FW518" s="52">
        <v>886</v>
      </c>
      <c r="FX518" s="52">
        <v>816</v>
      </c>
      <c r="FY518" s="52">
        <v>747</v>
      </c>
      <c r="FZ518" s="52">
        <v>686</v>
      </c>
      <c r="GA518" s="52">
        <v>641</v>
      </c>
      <c r="GB518" s="52">
        <v>611</v>
      </c>
      <c r="GC518" s="52">
        <v>544</v>
      </c>
      <c r="GD518" s="52">
        <v>556</v>
      </c>
      <c r="GE518" s="52">
        <v>441</v>
      </c>
      <c r="GF518" s="52">
        <v>440</v>
      </c>
      <c r="GG518" s="52">
        <v>430</v>
      </c>
      <c r="GH518" s="52">
        <v>427</v>
      </c>
      <c r="GI518" s="52">
        <v>311</v>
      </c>
      <c r="GJ518" s="52">
        <v>273</v>
      </c>
      <c r="GK518" s="52">
        <v>231</v>
      </c>
      <c r="GL518" s="53">
        <v>853</v>
      </c>
    </row>
    <row r="519" spans="1:194" s="1" customFormat="1" ht="15" hidden="1" x14ac:dyDescent="0.25">
      <c r="A519" s="31" t="s">
        <v>236</v>
      </c>
      <c r="B519" s="1" t="s">
        <v>750</v>
      </c>
      <c r="C519" s="30" t="str">
        <f t="shared" si="136"/>
        <v>LA Wales - Cardiff</v>
      </c>
      <c r="D519" s="51">
        <f t="shared" si="137"/>
        <v>145126</v>
      </c>
      <c r="E519" s="51">
        <f t="shared" si="137"/>
        <v>148704</v>
      </c>
      <c r="F519" s="52">
        <f>G519+H519</f>
        <v>369202</v>
      </c>
      <c r="G519" s="52">
        <f>SUM(M519:CY519)</f>
        <v>183689</v>
      </c>
      <c r="H519" s="53">
        <f>SUM(CZ519:GL519)</f>
        <v>185513</v>
      </c>
      <c r="I519" s="53">
        <f>SUM(AE519:CY519)</f>
        <v>145126</v>
      </c>
      <c r="J519" s="53">
        <f>SUM(DR519:GL519)</f>
        <v>148704</v>
      </c>
      <c r="K519" s="50">
        <f>SUM(M519:AD519)</f>
        <v>38563</v>
      </c>
      <c r="L519" s="51">
        <f>SUM(CZ519:DQ519)</f>
        <v>36809</v>
      </c>
      <c r="M519" s="152">
        <v>1892</v>
      </c>
      <c r="N519" s="152">
        <v>2008</v>
      </c>
      <c r="O519" s="152">
        <v>2091</v>
      </c>
      <c r="P519" s="152">
        <v>2099</v>
      </c>
      <c r="Q519" s="152">
        <v>2302</v>
      </c>
      <c r="R519" s="152">
        <v>2206</v>
      </c>
      <c r="S519" s="152">
        <v>2313</v>
      </c>
      <c r="T519" s="152">
        <v>2298</v>
      </c>
      <c r="U519" s="152">
        <v>2412</v>
      </c>
      <c r="V519" s="152">
        <v>2462</v>
      </c>
      <c r="W519" s="152">
        <v>2211</v>
      </c>
      <c r="X519" s="152">
        <v>2158</v>
      </c>
      <c r="Y519" s="152">
        <v>2204</v>
      </c>
      <c r="Z519" s="152">
        <v>2151</v>
      </c>
      <c r="AA519" s="152">
        <v>2075</v>
      </c>
      <c r="AB519" s="152">
        <v>1858</v>
      </c>
      <c r="AC519" s="152">
        <v>1865</v>
      </c>
      <c r="AD519" s="152">
        <v>1958</v>
      </c>
      <c r="AE519" s="152">
        <v>2257</v>
      </c>
      <c r="AF519" s="152">
        <v>3711</v>
      </c>
      <c r="AG519" s="152">
        <v>4341</v>
      </c>
      <c r="AH519" s="152">
        <v>4235</v>
      </c>
      <c r="AI519" s="152">
        <v>4171</v>
      </c>
      <c r="AJ519" s="152">
        <v>4112</v>
      </c>
      <c r="AK519" s="152">
        <v>3894</v>
      </c>
      <c r="AL519" s="152">
        <v>3806</v>
      </c>
      <c r="AM519" s="152">
        <v>4048</v>
      </c>
      <c r="AN519" s="152">
        <v>3736</v>
      </c>
      <c r="AO519" s="152">
        <v>3538</v>
      </c>
      <c r="AP519" s="152">
        <v>3485</v>
      </c>
      <c r="AQ519" s="152">
        <v>3145</v>
      </c>
      <c r="AR519" s="152">
        <v>3216</v>
      </c>
      <c r="AS519" s="152">
        <v>2929</v>
      </c>
      <c r="AT519" s="152">
        <v>2553</v>
      </c>
      <c r="AU519" s="152">
        <v>2717</v>
      </c>
      <c r="AV519" s="152">
        <v>2587</v>
      </c>
      <c r="AW519" s="152">
        <v>2511</v>
      </c>
      <c r="AX519" s="152">
        <v>2644</v>
      </c>
      <c r="AY519" s="152">
        <v>2335</v>
      </c>
      <c r="AZ519" s="152">
        <v>2321</v>
      </c>
      <c r="BA519" s="152">
        <v>2345</v>
      </c>
      <c r="BB519" s="152">
        <v>2251</v>
      </c>
      <c r="BC519" s="152">
        <v>1881</v>
      </c>
      <c r="BD519" s="152">
        <v>2008</v>
      </c>
      <c r="BE519" s="152">
        <v>1971</v>
      </c>
      <c r="BF519" s="152">
        <v>2038</v>
      </c>
      <c r="BG519" s="152">
        <v>2090</v>
      </c>
      <c r="BH519" s="152">
        <v>1986</v>
      </c>
      <c r="BI519" s="152">
        <v>2031</v>
      </c>
      <c r="BJ519" s="152">
        <v>2099</v>
      </c>
      <c r="BK519" s="152">
        <v>2072</v>
      </c>
      <c r="BL519" s="152">
        <v>2107</v>
      </c>
      <c r="BM519" s="152">
        <v>1896</v>
      </c>
      <c r="BN519" s="152">
        <v>2077</v>
      </c>
      <c r="BO519" s="152">
        <v>1989</v>
      </c>
      <c r="BP519" s="152">
        <v>2031</v>
      </c>
      <c r="BQ519" s="152">
        <v>2013</v>
      </c>
      <c r="BR519" s="152">
        <v>1942</v>
      </c>
      <c r="BS519" s="152">
        <v>2000</v>
      </c>
      <c r="BT519" s="152">
        <v>1906</v>
      </c>
      <c r="BU519" s="152">
        <v>1757</v>
      </c>
      <c r="BV519" s="152">
        <v>1830</v>
      </c>
      <c r="BW519" s="152">
        <v>1717</v>
      </c>
      <c r="BX519" s="152">
        <v>1725</v>
      </c>
      <c r="BY519" s="152">
        <v>1541</v>
      </c>
      <c r="BZ519" s="152">
        <v>1572</v>
      </c>
      <c r="CA519" s="152">
        <v>1515</v>
      </c>
      <c r="CB519" s="152">
        <v>1429</v>
      </c>
      <c r="CC519" s="152">
        <v>1391</v>
      </c>
      <c r="CD519" s="152">
        <v>1345</v>
      </c>
      <c r="CE519" s="152">
        <v>1439</v>
      </c>
      <c r="CF519" s="152">
        <v>1346</v>
      </c>
      <c r="CG519" s="152">
        <v>1313</v>
      </c>
      <c r="CH519" s="152">
        <v>1438</v>
      </c>
      <c r="CI519" s="152">
        <v>1037</v>
      </c>
      <c r="CJ519" s="152">
        <v>1012</v>
      </c>
      <c r="CK519" s="152">
        <v>950</v>
      </c>
      <c r="CL519" s="152">
        <v>839</v>
      </c>
      <c r="CM519" s="152">
        <v>755</v>
      </c>
      <c r="CN519" s="152">
        <v>679</v>
      </c>
      <c r="CO519" s="152">
        <v>672</v>
      </c>
      <c r="CP519" s="152">
        <v>631</v>
      </c>
      <c r="CQ519" s="152">
        <v>630</v>
      </c>
      <c r="CR519" s="152">
        <v>503</v>
      </c>
      <c r="CS519" s="152">
        <v>511</v>
      </c>
      <c r="CT519" s="152">
        <v>461</v>
      </c>
      <c r="CU519" s="152">
        <v>357</v>
      </c>
      <c r="CV519" s="152">
        <v>331</v>
      </c>
      <c r="CW519" s="152">
        <v>255</v>
      </c>
      <c r="CX519" s="152">
        <v>248</v>
      </c>
      <c r="CY519" s="152">
        <v>872</v>
      </c>
      <c r="CZ519" s="52">
        <v>1905</v>
      </c>
      <c r="DA519" s="52">
        <v>1906</v>
      </c>
      <c r="DB519" s="52">
        <v>1946</v>
      </c>
      <c r="DC519" s="52">
        <v>2069</v>
      </c>
      <c r="DD519" s="52">
        <v>2199</v>
      </c>
      <c r="DE519" s="52">
        <v>2189</v>
      </c>
      <c r="DF519" s="52">
        <v>2102</v>
      </c>
      <c r="DG519" s="52">
        <v>2131</v>
      </c>
      <c r="DH519" s="52">
        <v>2206</v>
      </c>
      <c r="DI519" s="52">
        <v>2177</v>
      </c>
      <c r="DJ519" s="52">
        <v>2147</v>
      </c>
      <c r="DK519" s="52">
        <v>2163</v>
      </c>
      <c r="DL519" s="52">
        <v>2155</v>
      </c>
      <c r="DM519" s="52">
        <v>2086</v>
      </c>
      <c r="DN519" s="52">
        <v>2001</v>
      </c>
      <c r="DO519" s="52">
        <v>1873</v>
      </c>
      <c r="DP519" s="52">
        <v>1811</v>
      </c>
      <c r="DQ519" s="52">
        <v>1743</v>
      </c>
      <c r="DR519" s="52">
        <v>2080</v>
      </c>
      <c r="DS519" s="52">
        <v>4007</v>
      </c>
      <c r="DT519" s="52">
        <v>4644</v>
      </c>
      <c r="DU519" s="52">
        <v>4489</v>
      </c>
      <c r="DV519" s="52">
        <v>4108</v>
      </c>
      <c r="DW519" s="52">
        <v>3986</v>
      </c>
      <c r="DX519" s="52">
        <v>3699</v>
      </c>
      <c r="DY519" s="52">
        <v>3021</v>
      </c>
      <c r="DZ519" s="52">
        <v>3486</v>
      </c>
      <c r="EA519" s="52">
        <v>3674</v>
      </c>
      <c r="EB519" s="52">
        <v>3506</v>
      </c>
      <c r="EC519" s="52">
        <v>3137</v>
      </c>
      <c r="ED519" s="52">
        <v>2851</v>
      </c>
      <c r="EE519" s="52">
        <v>2732</v>
      </c>
      <c r="EF519" s="52">
        <v>2395</v>
      </c>
      <c r="EG519" s="52">
        <v>2374</v>
      </c>
      <c r="EH519" s="52">
        <v>2442</v>
      </c>
      <c r="EI519" s="52">
        <v>2583</v>
      </c>
      <c r="EJ519" s="52">
        <v>2428</v>
      </c>
      <c r="EK519" s="52">
        <v>2554</v>
      </c>
      <c r="EL519" s="52">
        <v>2157</v>
      </c>
      <c r="EM519" s="52">
        <v>2334</v>
      </c>
      <c r="EN519" s="52">
        <v>2243</v>
      </c>
      <c r="EO519" s="52">
        <v>2129</v>
      </c>
      <c r="EP519" s="52">
        <v>2062</v>
      </c>
      <c r="EQ519" s="52">
        <v>2091</v>
      </c>
      <c r="ER519" s="52">
        <v>1929</v>
      </c>
      <c r="ES519" s="52">
        <v>1961</v>
      </c>
      <c r="ET519" s="52">
        <v>1935</v>
      </c>
      <c r="EU519" s="52">
        <v>1993</v>
      </c>
      <c r="EV519" s="52">
        <v>1972</v>
      </c>
      <c r="EW519" s="52">
        <v>2055</v>
      </c>
      <c r="EX519" s="52">
        <v>2109</v>
      </c>
      <c r="EY519" s="52">
        <v>2099</v>
      </c>
      <c r="EZ519" s="52">
        <v>2125</v>
      </c>
      <c r="FA519" s="52">
        <v>2149</v>
      </c>
      <c r="FB519" s="52">
        <v>2152</v>
      </c>
      <c r="FC519" s="52">
        <v>2167</v>
      </c>
      <c r="FD519" s="52">
        <v>2225</v>
      </c>
      <c r="FE519" s="52">
        <v>2120</v>
      </c>
      <c r="FF519" s="52">
        <v>2082</v>
      </c>
      <c r="FG519" s="52">
        <v>2080</v>
      </c>
      <c r="FH519" s="52">
        <v>1929</v>
      </c>
      <c r="FI519" s="52">
        <v>1883</v>
      </c>
      <c r="FJ519" s="52">
        <v>1839</v>
      </c>
      <c r="FK519" s="52">
        <v>1758</v>
      </c>
      <c r="FL519" s="52">
        <v>1654</v>
      </c>
      <c r="FM519" s="52">
        <v>1542</v>
      </c>
      <c r="FN519" s="52">
        <v>1607</v>
      </c>
      <c r="FO519" s="52">
        <v>1599</v>
      </c>
      <c r="FP519" s="52">
        <v>1517</v>
      </c>
      <c r="FQ519" s="52">
        <v>1496</v>
      </c>
      <c r="FR519" s="52">
        <v>1457</v>
      </c>
      <c r="FS519" s="52">
        <v>1413</v>
      </c>
      <c r="FT519" s="52">
        <v>1487</v>
      </c>
      <c r="FU519" s="52">
        <v>1590</v>
      </c>
      <c r="FV519" s="52">
        <v>1145</v>
      </c>
      <c r="FW519" s="52">
        <v>1154</v>
      </c>
      <c r="FX519" s="52">
        <v>1123</v>
      </c>
      <c r="FY519" s="52">
        <v>1080</v>
      </c>
      <c r="FZ519" s="52">
        <v>914</v>
      </c>
      <c r="GA519" s="52">
        <v>896</v>
      </c>
      <c r="GB519" s="52">
        <v>899</v>
      </c>
      <c r="GC519" s="52">
        <v>903</v>
      </c>
      <c r="GD519" s="52">
        <v>896</v>
      </c>
      <c r="GE519" s="52">
        <v>842</v>
      </c>
      <c r="GF519" s="52">
        <v>797</v>
      </c>
      <c r="GG519" s="52">
        <v>679</v>
      </c>
      <c r="GH519" s="52">
        <v>676</v>
      </c>
      <c r="GI519" s="52">
        <v>594</v>
      </c>
      <c r="GJ519" s="52">
        <v>555</v>
      </c>
      <c r="GK519" s="52">
        <v>467</v>
      </c>
      <c r="GL519" s="53">
        <v>1948</v>
      </c>
    </row>
    <row r="520" spans="1:194" s="1" customFormat="1" ht="15" hidden="1" x14ac:dyDescent="0.25">
      <c r="A520" s="31" t="s">
        <v>236</v>
      </c>
      <c r="B520" s="1" t="s">
        <v>751</v>
      </c>
      <c r="C520" s="30" t="str">
        <f t="shared" si="136"/>
        <v>LA Wales - Carmarthenshire</v>
      </c>
      <c r="D520" s="51">
        <f t="shared" ref="D520:D549" si="138">I520</f>
        <v>73833</v>
      </c>
      <c r="E520" s="51">
        <f t="shared" ref="E520:E549" si="139">J520</f>
        <v>78977</v>
      </c>
      <c r="F520" s="52">
        <f t="shared" ref="F520:F537" si="140">G520+H520</f>
        <v>190073</v>
      </c>
      <c r="G520" s="52">
        <f t="shared" ref="G520:G537" si="141">SUM(M520:CY520)</f>
        <v>92875</v>
      </c>
      <c r="H520" s="53">
        <f t="shared" ref="H520:H537" si="142">SUM(CZ520:GL520)</f>
        <v>97198</v>
      </c>
      <c r="I520" s="53">
        <f t="shared" ref="I520:I537" si="143">SUM(AE520:CY520)</f>
        <v>73833</v>
      </c>
      <c r="J520" s="53">
        <f t="shared" ref="J520:J537" si="144">SUM(DR520:GL520)</f>
        <v>78977</v>
      </c>
      <c r="K520" s="50">
        <f t="shared" ref="K520:K537" si="145">SUM(M520:AD520)</f>
        <v>19042</v>
      </c>
      <c r="L520" s="51">
        <f t="shared" ref="L520:L537" si="146">SUM(CZ520:DQ520)</f>
        <v>18221</v>
      </c>
      <c r="M520" s="152">
        <v>810</v>
      </c>
      <c r="N520" s="152">
        <v>900</v>
      </c>
      <c r="O520" s="152">
        <v>937</v>
      </c>
      <c r="P520" s="152">
        <v>981</v>
      </c>
      <c r="Q520" s="152">
        <v>1044</v>
      </c>
      <c r="R520" s="152">
        <v>1064</v>
      </c>
      <c r="S520" s="152">
        <v>1058</v>
      </c>
      <c r="T520" s="152">
        <v>1034</v>
      </c>
      <c r="U520" s="152">
        <v>1137</v>
      </c>
      <c r="V520" s="152">
        <v>1188</v>
      </c>
      <c r="W520" s="152">
        <v>1139</v>
      </c>
      <c r="X520" s="152">
        <v>1070</v>
      </c>
      <c r="Y520" s="152">
        <v>1176</v>
      </c>
      <c r="Z520" s="152">
        <v>1176</v>
      </c>
      <c r="AA520" s="152">
        <v>1145</v>
      </c>
      <c r="AB520" s="152">
        <v>1061</v>
      </c>
      <c r="AC520" s="152">
        <v>1059</v>
      </c>
      <c r="AD520" s="152">
        <v>1063</v>
      </c>
      <c r="AE520" s="152">
        <v>1064</v>
      </c>
      <c r="AF520" s="152">
        <v>975</v>
      </c>
      <c r="AG520" s="152">
        <v>960</v>
      </c>
      <c r="AH520" s="152">
        <v>978</v>
      </c>
      <c r="AI520" s="152">
        <v>994</v>
      </c>
      <c r="AJ520" s="152">
        <v>1045</v>
      </c>
      <c r="AK520" s="152">
        <v>1098</v>
      </c>
      <c r="AL520" s="152">
        <v>990</v>
      </c>
      <c r="AM520" s="152">
        <v>1053</v>
      </c>
      <c r="AN520" s="152">
        <v>974</v>
      </c>
      <c r="AO520" s="152">
        <v>1043</v>
      </c>
      <c r="AP520" s="152">
        <v>1013</v>
      </c>
      <c r="AQ520" s="152">
        <v>998</v>
      </c>
      <c r="AR520" s="152">
        <v>1087</v>
      </c>
      <c r="AS520" s="152">
        <v>1043</v>
      </c>
      <c r="AT520" s="152">
        <v>1063</v>
      </c>
      <c r="AU520" s="152">
        <v>1019</v>
      </c>
      <c r="AV520" s="152">
        <v>1015</v>
      </c>
      <c r="AW520" s="152">
        <v>937</v>
      </c>
      <c r="AX520" s="152">
        <v>943</v>
      </c>
      <c r="AY520" s="152">
        <v>1002</v>
      </c>
      <c r="AZ520" s="152">
        <v>962</v>
      </c>
      <c r="BA520" s="152">
        <v>946</v>
      </c>
      <c r="BB520" s="152">
        <v>944</v>
      </c>
      <c r="BC520" s="152">
        <v>887</v>
      </c>
      <c r="BD520" s="152">
        <v>885</v>
      </c>
      <c r="BE520" s="152">
        <v>1027</v>
      </c>
      <c r="BF520" s="152">
        <v>990</v>
      </c>
      <c r="BG520" s="152">
        <v>1005</v>
      </c>
      <c r="BH520" s="152">
        <v>1111</v>
      </c>
      <c r="BI520" s="152">
        <v>1169</v>
      </c>
      <c r="BJ520" s="152">
        <v>1303</v>
      </c>
      <c r="BK520" s="152">
        <v>1194</v>
      </c>
      <c r="BL520" s="152">
        <v>1221</v>
      </c>
      <c r="BM520" s="152">
        <v>1233</v>
      </c>
      <c r="BN520" s="152">
        <v>1377</v>
      </c>
      <c r="BO520" s="152">
        <v>1366</v>
      </c>
      <c r="BP520" s="152">
        <v>1427</v>
      </c>
      <c r="BQ520" s="152">
        <v>1498</v>
      </c>
      <c r="BR520" s="152">
        <v>1383</v>
      </c>
      <c r="BS520" s="152">
        <v>1435</v>
      </c>
      <c r="BT520" s="152">
        <v>1330</v>
      </c>
      <c r="BU520" s="152">
        <v>1297</v>
      </c>
      <c r="BV520" s="152">
        <v>1239</v>
      </c>
      <c r="BW520" s="152">
        <v>1307</v>
      </c>
      <c r="BX520" s="152">
        <v>1246</v>
      </c>
      <c r="BY520" s="152">
        <v>1166</v>
      </c>
      <c r="BZ520" s="152">
        <v>1299</v>
      </c>
      <c r="CA520" s="152">
        <v>1250</v>
      </c>
      <c r="CB520" s="152">
        <v>1230</v>
      </c>
      <c r="CC520" s="152">
        <v>1222</v>
      </c>
      <c r="CD520" s="152">
        <v>1130</v>
      </c>
      <c r="CE520" s="152">
        <v>1210</v>
      </c>
      <c r="CF520" s="152">
        <v>1224</v>
      </c>
      <c r="CG520" s="152">
        <v>1274</v>
      </c>
      <c r="CH520" s="152">
        <v>1298</v>
      </c>
      <c r="CI520" s="152">
        <v>1070</v>
      </c>
      <c r="CJ520" s="152">
        <v>994</v>
      </c>
      <c r="CK520" s="152">
        <v>938</v>
      </c>
      <c r="CL520" s="152">
        <v>885</v>
      </c>
      <c r="CM520" s="152">
        <v>858</v>
      </c>
      <c r="CN520" s="152">
        <v>694</v>
      </c>
      <c r="CO520" s="152">
        <v>652</v>
      </c>
      <c r="CP520" s="152">
        <v>630</v>
      </c>
      <c r="CQ520" s="152">
        <v>528</v>
      </c>
      <c r="CR520" s="152">
        <v>539</v>
      </c>
      <c r="CS520" s="152">
        <v>456</v>
      </c>
      <c r="CT520" s="152">
        <v>425</v>
      </c>
      <c r="CU520" s="152">
        <v>353</v>
      </c>
      <c r="CV520" s="152">
        <v>308</v>
      </c>
      <c r="CW520" s="152">
        <v>255</v>
      </c>
      <c r="CX520" s="152">
        <v>192</v>
      </c>
      <c r="CY520" s="152">
        <v>677</v>
      </c>
      <c r="CZ520" s="52">
        <v>833</v>
      </c>
      <c r="DA520" s="52">
        <v>876</v>
      </c>
      <c r="DB520" s="52">
        <v>931</v>
      </c>
      <c r="DC520" s="52">
        <v>965</v>
      </c>
      <c r="DD520" s="52">
        <v>982</v>
      </c>
      <c r="DE520" s="52">
        <v>934</v>
      </c>
      <c r="DF520" s="52">
        <v>982</v>
      </c>
      <c r="DG520" s="52">
        <v>1049</v>
      </c>
      <c r="DH520" s="52">
        <v>1091</v>
      </c>
      <c r="DI520" s="52">
        <v>1145</v>
      </c>
      <c r="DJ520" s="52">
        <v>1133</v>
      </c>
      <c r="DK520" s="52">
        <v>1069</v>
      </c>
      <c r="DL520" s="52">
        <v>1093</v>
      </c>
      <c r="DM520" s="52">
        <v>1082</v>
      </c>
      <c r="DN520" s="52">
        <v>1029</v>
      </c>
      <c r="DO520" s="52">
        <v>1042</v>
      </c>
      <c r="DP520" s="52">
        <v>985</v>
      </c>
      <c r="DQ520" s="52">
        <v>1000</v>
      </c>
      <c r="DR520" s="52">
        <v>957</v>
      </c>
      <c r="DS520" s="52">
        <v>878</v>
      </c>
      <c r="DT520" s="52">
        <v>792</v>
      </c>
      <c r="DU520" s="52">
        <v>875</v>
      </c>
      <c r="DV520" s="52">
        <v>898</v>
      </c>
      <c r="DW520" s="52">
        <v>810</v>
      </c>
      <c r="DX520" s="52">
        <v>999</v>
      </c>
      <c r="DY520" s="52">
        <v>1057</v>
      </c>
      <c r="DZ520" s="52">
        <v>951</v>
      </c>
      <c r="EA520" s="52">
        <v>998</v>
      </c>
      <c r="EB520" s="52">
        <v>1098</v>
      </c>
      <c r="EC520" s="52">
        <v>1069</v>
      </c>
      <c r="ED520" s="52">
        <v>966</v>
      </c>
      <c r="EE520" s="52">
        <v>1124</v>
      </c>
      <c r="EF520" s="52">
        <v>1171</v>
      </c>
      <c r="EG520" s="52">
        <v>1118</v>
      </c>
      <c r="EH520" s="52">
        <v>1101</v>
      </c>
      <c r="EI520" s="52">
        <v>981</v>
      </c>
      <c r="EJ520" s="52">
        <v>1050</v>
      </c>
      <c r="EK520" s="52">
        <v>1064</v>
      </c>
      <c r="EL520" s="52">
        <v>1065</v>
      </c>
      <c r="EM520" s="52">
        <v>1162</v>
      </c>
      <c r="EN520" s="52">
        <v>1169</v>
      </c>
      <c r="EO520" s="52">
        <v>1069</v>
      </c>
      <c r="EP520" s="52">
        <v>1079</v>
      </c>
      <c r="EQ520" s="52">
        <v>949</v>
      </c>
      <c r="ER520" s="52">
        <v>998</v>
      </c>
      <c r="ES520" s="52">
        <v>1065</v>
      </c>
      <c r="ET520" s="52">
        <v>1097</v>
      </c>
      <c r="EU520" s="52">
        <v>1140</v>
      </c>
      <c r="EV520" s="52">
        <v>1273</v>
      </c>
      <c r="EW520" s="52">
        <v>1227</v>
      </c>
      <c r="EX520" s="52">
        <v>1305</v>
      </c>
      <c r="EY520" s="52">
        <v>1388</v>
      </c>
      <c r="EZ520" s="52">
        <v>1428</v>
      </c>
      <c r="FA520" s="52">
        <v>1406</v>
      </c>
      <c r="FB520" s="52">
        <v>1504</v>
      </c>
      <c r="FC520" s="52">
        <v>1529</v>
      </c>
      <c r="FD520" s="52">
        <v>1507</v>
      </c>
      <c r="FE520" s="52">
        <v>1554</v>
      </c>
      <c r="FF520" s="52">
        <v>1512</v>
      </c>
      <c r="FG520" s="52">
        <v>1443</v>
      </c>
      <c r="FH520" s="52">
        <v>1403</v>
      </c>
      <c r="FI520" s="52">
        <v>1466</v>
      </c>
      <c r="FJ520" s="52">
        <v>1433</v>
      </c>
      <c r="FK520" s="52">
        <v>1380</v>
      </c>
      <c r="FL520" s="52">
        <v>1367</v>
      </c>
      <c r="FM520" s="52">
        <v>1318</v>
      </c>
      <c r="FN520" s="52">
        <v>1260</v>
      </c>
      <c r="FO520" s="52">
        <v>1255</v>
      </c>
      <c r="FP520" s="52">
        <v>1256</v>
      </c>
      <c r="FQ520" s="52">
        <v>1215</v>
      </c>
      <c r="FR520" s="52">
        <v>1222</v>
      </c>
      <c r="FS520" s="52">
        <v>1268</v>
      </c>
      <c r="FT520" s="52">
        <v>1359</v>
      </c>
      <c r="FU520" s="52">
        <v>1382</v>
      </c>
      <c r="FV520" s="52">
        <v>1099</v>
      </c>
      <c r="FW520" s="52">
        <v>983</v>
      </c>
      <c r="FX520" s="52">
        <v>1055</v>
      </c>
      <c r="FY520" s="52">
        <v>985</v>
      </c>
      <c r="FZ520" s="52">
        <v>873</v>
      </c>
      <c r="GA520" s="52">
        <v>746</v>
      </c>
      <c r="GB520" s="52">
        <v>722</v>
      </c>
      <c r="GC520" s="52">
        <v>686</v>
      </c>
      <c r="GD520" s="52">
        <v>651</v>
      </c>
      <c r="GE520" s="52">
        <v>635</v>
      </c>
      <c r="GF520" s="52">
        <v>543</v>
      </c>
      <c r="GG520" s="52">
        <v>530</v>
      </c>
      <c r="GH520" s="52">
        <v>468</v>
      </c>
      <c r="GI520" s="52">
        <v>438</v>
      </c>
      <c r="GJ520" s="52">
        <v>401</v>
      </c>
      <c r="GK520" s="52">
        <v>326</v>
      </c>
      <c r="GL520" s="53">
        <v>1426</v>
      </c>
    </row>
    <row r="521" spans="1:194" s="1" customFormat="1" ht="15" hidden="1" x14ac:dyDescent="0.25">
      <c r="A521" s="31" t="s">
        <v>236</v>
      </c>
      <c r="B521" s="1" t="s">
        <v>752</v>
      </c>
      <c r="C521" s="30" t="str">
        <f t="shared" si="136"/>
        <v>LA Wales - Ceredigion</v>
      </c>
      <c r="D521" s="51">
        <f t="shared" si="138"/>
        <v>29990</v>
      </c>
      <c r="E521" s="51">
        <f t="shared" si="139"/>
        <v>30671</v>
      </c>
      <c r="F521" s="52">
        <f t="shared" si="140"/>
        <v>72895</v>
      </c>
      <c r="G521" s="52">
        <f t="shared" si="141"/>
        <v>36262</v>
      </c>
      <c r="H521" s="53">
        <f t="shared" si="142"/>
        <v>36633</v>
      </c>
      <c r="I521" s="53">
        <f t="shared" si="143"/>
        <v>29990</v>
      </c>
      <c r="J521" s="53">
        <f t="shared" si="144"/>
        <v>30671</v>
      </c>
      <c r="K521" s="50">
        <f t="shared" si="145"/>
        <v>6272</v>
      </c>
      <c r="L521" s="51">
        <f t="shared" si="146"/>
        <v>5962</v>
      </c>
      <c r="M521" s="152">
        <v>260</v>
      </c>
      <c r="N521" s="152">
        <v>280</v>
      </c>
      <c r="O521" s="152">
        <v>295</v>
      </c>
      <c r="P521" s="152">
        <v>340</v>
      </c>
      <c r="Q521" s="152">
        <v>329</v>
      </c>
      <c r="R521" s="152">
        <v>361</v>
      </c>
      <c r="S521" s="152">
        <v>307</v>
      </c>
      <c r="T521" s="152">
        <v>350</v>
      </c>
      <c r="U521" s="152">
        <v>369</v>
      </c>
      <c r="V521" s="152">
        <v>417</v>
      </c>
      <c r="W521" s="152">
        <v>365</v>
      </c>
      <c r="X521" s="152">
        <v>358</v>
      </c>
      <c r="Y521" s="152">
        <v>337</v>
      </c>
      <c r="Z521" s="152">
        <v>373</v>
      </c>
      <c r="AA521" s="152">
        <v>383</v>
      </c>
      <c r="AB521" s="152">
        <v>375</v>
      </c>
      <c r="AC521" s="152">
        <v>389</v>
      </c>
      <c r="AD521" s="152">
        <v>384</v>
      </c>
      <c r="AE521" s="152">
        <v>387</v>
      </c>
      <c r="AF521" s="152">
        <v>771</v>
      </c>
      <c r="AG521" s="152">
        <v>874</v>
      </c>
      <c r="AH521" s="152">
        <v>907</v>
      </c>
      <c r="AI521" s="152">
        <v>761</v>
      </c>
      <c r="AJ521" s="152">
        <v>624</v>
      </c>
      <c r="AK521" s="152">
        <v>594</v>
      </c>
      <c r="AL521" s="152">
        <v>543</v>
      </c>
      <c r="AM521" s="152">
        <v>636</v>
      </c>
      <c r="AN521" s="152">
        <v>682</v>
      </c>
      <c r="AO521" s="152">
        <v>587</v>
      </c>
      <c r="AP521" s="152">
        <v>469</v>
      </c>
      <c r="AQ521" s="152">
        <v>395</v>
      </c>
      <c r="AR521" s="152">
        <v>247</v>
      </c>
      <c r="AS521" s="152">
        <v>190</v>
      </c>
      <c r="AT521" s="152">
        <v>244</v>
      </c>
      <c r="AU521" s="152">
        <v>174</v>
      </c>
      <c r="AV521" s="152">
        <v>277</v>
      </c>
      <c r="AW521" s="152">
        <v>205</v>
      </c>
      <c r="AX521" s="152">
        <v>309</v>
      </c>
      <c r="AY521" s="152">
        <v>296</v>
      </c>
      <c r="AZ521" s="152">
        <v>292</v>
      </c>
      <c r="BA521" s="152">
        <v>292</v>
      </c>
      <c r="BB521" s="152">
        <v>315</v>
      </c>
      <c r="BC521" s="152">
        <v>272</v>
      </c>
      <c r="BD521" s="152">
        <v>343</v>
      </c>
      <c r="BE521" s="152">
        <v>326</v>
      </c>
      <c r="BF521" s="152">
        <v>323</v>
      </c>
      <c r="BG521" s="152">
        <v>319</v>
      </c>
      <c r="BH521" s="152">
        <v>321</v>
      </c>
      <c r="BI521" s="152">
        <v>396</v>
      </c>
      <c r="BJ521" s="152">
        <v>399</v>
      </c>
      <c r="BK521" s="152">
        <v>436</v>
      </c>
      <c r="BL521" s="152">
        <v>462</v>
      </c>
      <c r="BM521" s="152">
        <v>475</v>
      </c>
      <c r="BN521" s="152">
        <v>502</v>
      </c>
      <c r="BO521" s="152">
        <v>476</v>
      </c>
      <c r="BP521" s="152">
        <v>485</v>
      </c>
      <c r="BQ521" s="152">
        <v>531</v>
      </c>
      <c r="BR521" s="152">
        <v>518</v>
      </c>
      <c r="BS521" s="152">
        <v>488</v>
      </c>
      <c r="BT521" s="152">
        <v>470</v>
      </c>
      <c r="BU521" s="152">
        <v>513</v>
      </c>
      <c r="BV521" s="152">
        <v>511</v>
      </c>
      <c r="BW521" s="152">
        <v>509</v>
      </c>
      <c r="BX521" s="152">
        <v>503</v>
      </c>
      <c r="BY521" s="152">
        <v>506</v>
      </c>
      <c r="BZ521" s="152">
        <v>507</v>
      </c>
      <c r="CA521" s="152">
        <v>471</v>
      </c>
      <c r="CB521" s="152">
        <v>469</v>
      </c>
      <c r="CC521" s="152">
        <v>470</v>
      </c>
      <c r="CD521" s="152">
        <v>492</v>
      </c>
      <c r="CE521" s="152">
        <v>494</v>
      </c>
      <c r="CF521" s="152">
        <v>562</v>
      </c>
      <c r="CG521" s="152">
        <v>570</v>
      </c>
      <c r="CH521" s="152">
        <v>524</v>
      </c>
      <c r="CI521" s="152">
        <v>398</v>
      </c>
      <c r="CJ521" s="152">
        <v>418</v>
      </c>
      <c r="CK521" s="152">
        <v>406</v>
      </c>
      <c r="CL521" s="152">
        <v>376</v>
      </c>
      <c r="CM521" s="152">
        <v>321</v>
      </c>
      <c r="CN521" s="152">
        <v>233</v>
      </c>
      <c r="CO521" s="152">
        <v>296</v>
      </c>
      <c r="CP521" s="152">
        <v>231</v>
      </c>
      <c r="CQ521" s="152">
        <v>216</v>
      </c>
      <c r="CR521" s="152">
        <v>203</v>
      </c>
      <c r="CS521" s="152">
        <v>166</v>
      </c>
      <c r="CT521" s="152">
        <v>158</v>
      </c>
      <c r="CU521" s="152">
        <v>161</v>
      </c>
      <c r="CV521" s="152">
        <v>137</v>
      </c>
      <c r="CW521" s="152">
        <v>123</v>
      </c>
      <c r="CX521" s="152">
        <v>69</v>
      </c>
      <c r="CY521" s="152">
        <v>364</v>
      </c>
      <c r="CZ521" s="52">
        <v>241</v>
      </c>
      <c r="DA521" s="52">
        <v>259</v>
      </c>
      <c r="DB521" s="52">
        <v>311</v>
      </c>
      <c r="DC521" s="52">
        <v>252</v>
      </c>
      <c r="DD521" s="52">
        <v>310</v>
      </c>
      <c r="DE521" s="52">
        <v>354</v>
      </c>
      <c r="DF521" s="52">
        <v>363</v>
      </c>
      <c r="DG521" s="52">
        <v>320</v>
      </c>
      <c r="DH521" s="52">
        <v>344</v>
      </c>
      <c r="DI521" s="52">
        <v>390</v>
      </c>
      <c r="DJ521" s="52">
        <v>392</v>
      </c>
      <c r="DK521" s="52">
        <v>336</v>
      </c>
      <c r="DL521" s="52">
        <v>372</v>
      </c>
      <c r="DM521" s="52">
        <v>341</v>
      </c>
      <c r="DN521" s="52">
        <v>347</v>
      </c>
      <c r="DO521" s="52">
        <v>343</v>
      </c>
      <c r="DP521" s="52">
        <v>359</v>
      </c>
      <c r="DQ521" s="52">
        <v>328</v>
      </c>
      <c r="DR521" s="52">
        <v>384</v>
      </c>
      <c r="DS521" s="52">
        <v>681</v>
      </c>
      <c r="DT521" s="52">
        <v>890</v>
      </c>
      <c r="DU521" s="52">
        <v>826</v>
      </c>
      <c r="DV521" s="52">
        <v>642</v>
      </c>
      <c r="DW521" s="52">
        <v>405</v>
      </c>
      <c r="DX521" s="52">
        <v>400</v>
      </c>
      <c r="DY521" s="52">
        <v>352</v>
      </c>
      <c r="DZ521" s="52">
        <v>509</v>
      </c>
      <c r="EA521" s="52">
        <v>462</v>
      </c>
      <c r="EB521" s="52">
        <v>487</v>
      </c>
      <c r="EC521" s="52">
        <v>501</v>
      </c>
      <c r="ED521" s="52">
        <v>399</v>
      </c>
      <c r="EE521" s="52">
        <v>277</v>
      </c>
      <c r="EF521" s="52">
        <v>204</v>
      </c>
      <c r="EG521" s="52">
        <v>248</v>
      </c>
      <c r="EH521" s="52">
        <v>252</v>
      </c>
      <c r="EI521" s="52">
        <v>329</v>
      </c>
      <c r="EJ521" s="52">
        <v>310</v>
      </c>
      <c r="EK521" s="52">
        <v>307</v>
      </c>
      <c r="EL521" s="52">
        <v>289</v>
      </c>
      <c r="EM521" s="52">
        <v>317</v>
      </c>
      <c r="EN521" s="52">
        <v>330</v>
      </c>
      <c r="EO521" s="52">
        <v>290</v>
      </c>
      <c r="EP521" s="52">
        <v>281</v>
      </c>
      <c r="EQ521" s="52">
        <v>310</v>
      </c>
      <c r="ER521" s="52">
        <v>341</v>
      </c>
      <c r="ES521" s="52">
        <v>323</v>
      </c>
      <c r="ET521" s="52">
        <v>341</v>
      </c>
      <c r="EU521" s="52">
        <v>352</v>
      </c>
      <c r="EV521" s="52">
        <v>429</v>
      </c>
      <c r="EW521" s="52">
        <v>517</v>
      </c>
      <c r="EX521" s="52">
        <v>458</v>
      </c>
      <c r="EY521" s="52">
        <v>487</v>
      </c>
      <c r="EZ521" s="52">
        <v>481</v>
      </c>
      <c r="FA521" s="52">
        <v>484</v>
      </c>
      <c r="FB521" s="52">
        <v>545</v>
      </c>
      <c r="FC521" s="52">
        <v>573</v>
      </c>
      <c r="FD521" s="52">
        <v>543</v>
      </c>
      <c r="FE521" s="52">
        <v>554</v>
      </c>
      <c r="FF521" s="52">
        <v>542</v>
      </c>
      <c r="FG521" s="52">
        <v>544</v>
      </c>
      <c r="FH521" s="52">
        <v>553</v>
      </c>
      <c r="FI521" s="52">
        <v>510</v>
      </c>
      <c r="FJ521" s="52">
        <v>532</v>
      </c>
      <c r="FK521" s="52">
        <v>508</v>
      </c>
      <c r="FL521" s="52">
        <v>539</v>
      </c>
      <c r="FM521" s="52">
        <v>529</v>
      </c>
      <c r="FN521" s="52">
        <v>496</v>
      </c>
      <c r="FO521" s="52">
        <v>493</v>
      </c>
      <c r="FP521" s="52">
        <v>476</v>
      </c>
      <c r="FQ521" s="52">
        <v>529</v>
      </c>
      <c r="FR521" s="52">
        <v>520</v>
      </c>
      <c r="FS521" s="52">
        <v>515</v>
      </c>
      <c r="FT521" s="52">
        <v>501</v>
      </c>
      <c r="FU521" s="52">
        <v>531</v>
      </c>
      <c r="FV521" s="52">
        <v>451</v>
      </c>
      <c r="FW521" s="52">
        <v>446</v>
      </c>
      <c r="FX521" s="52">
        <v>439</v>
      </c>
      <c r="FY521" s="52">
        <v>341</v>
      </c>
      <c r="FZ521" s="52">
        <v>331</v>
      </c>
      <c r="GA521" s="52">
        <v>300</v>
      </c>
      <c r="GB521" s="52">
        <v>310</v>
      </c>
      <c r="GC521" s="52">
        <v>264</v>
      </c>
      <c r="GD521" s="52">
        <v>259</v>
      </c>
      <c r="GE521" s="52">
        <v>246</v>
      </c>
      <c r="GF521" s="52">
        <v>233</v>
      </c>
      <c r="GG521" s="52">
        <v>260</v>
      </c>
      <c r="GH521" s="52">
        <v>177</v>
      </c>
      <c r="GI521" s="52">
        <v>175</v>
      </c>
      <c r="GJ521" s="52">
        <v>176</v>
      </c>
      <c r="GK521" s="52">
        <v>170</v>
      </c>
      <c r="GL521" s="53">
        <v>665</v>
      </c>
    </row>
    <row r="522" spans="1:194" s="1" customFormat="1" ht="15" hidden="1" x14ac:dyDescent="0.25">
      <c r="A522" s="31" t="s">
        <v>236</v>
      </c>
      <c r="B522" s="1" t="s">
        <v>753</v>
      </c>
      <c r="C522" s="30" t="str">
        <f t="shared" si="136"/>
        <v>LA Wales - Conwy</v>
      </c>
      <c r="D522" s="51">
        <f t="shared" si="138"/>
        <v>46669</v>
      </c>
      <c r="E522" s="51">
        <f t="shared" si="139"/>
        <v>50331</v>
      </c>
      <c r="F522" s="52">
        <f t="shared" si="140"/>
        <v>118184</v>
      </c>
      <c r="G522" s="52">
        <f t="shared" si="141"/>
        <v>57605</v>
      </c>
      <c r="H522" s="53">
        <f t="shared" si="142"/>
        <v>60579</v>
      </c>
      <c r="I522" s="53">
        <f t="shared" si="143"/>
        <v>46669</v>
      </c>
      <c r="J522" s="53">
        <f t="shared" si="144"/>
        <v>50331</v>
      </c>
      <c r="K522" s="50">
        <f t="shared" si="145"/>
        <v>10936</v>
      </c>
      <c r="L522" s="51">
        <f t="shared" si="146"/>
        <v>10248</v>
      </c>
      <c r="M522" s="152">
        <v>514</v>
      </c>
      <c r="N522" s="152">
        <v>530</v>
      </c>
      <c r="O522" s="152">
        <v>561</v>
      </c>
      <c r="P522" s="152">
        <v>549</v>
      </c>
      <c r="Q522" s="152">
        <v>577</v>
      </c>
      <c r="R522" s="152">
        <v>626</v>
      </c>
      <c r="S522" s="152">
        <v>584</v>
      </c>
      <c r="T522" s="152">
        <v>646</v>
      </c>
      <c r="U522" s="152">
        <v>655</v>
      </c>
      <c r="V522" s="152">
        <v>644</v>
      </c>
      <c r="W522" s="152">
        <v>663</v>
      </c>
      <c r="X522" s="152">
        <v>608</v>
      </c>
      <c r="Y522" s="152">
        <v>632</v>
      </c>
      <c r="Z522" s="152">
        <v>633</v>
      </c>
      <c r="AA522" s="152">
        <v>670</v>
      </c>
      <c r="AB522" s="152">
        <v>640</v>
      </c>
      <c r="AC522" s="152">
        <v>646</v>
      </c>
      <c r="AD522" s="152">
        <v>558</v>
      </c>
      <c r="AE522" s="152">
        <v>588</v>
      </c>
      <c r="AF522" s="152">
        <v>548</v>
      </c>
      <c r="AG522" s="152">
        <v>588</v>
      </c>
      <c r="AH522" s="152">
        <v>559</v>
      </c>
      <c r="AI522" s="152">
        <v>575</v>
      </c>
      <c r="AJ522" s="152">
        <v>656</v>
      </c>
      <c r="AK522" s="152">
        <v>605</v>
      </c>
      <c r="AL522" s="152">
        <v>604</v>
      </c>
      <c r="AM522" s="152">
        <v>593</v>
      </c>
      <c r="AN522" s="152">
        <v>583</v>
      </c>
      <c r="AO522" s="152">
        <v>587</v>
      </c>
      <c r="AP522" s="152">
        <v>609</v>
      </c>
      <c r="AQ522" s="152">
        <v>613</v>
      </c>
      <c r="AR522" s="152">
        <v>618</v>
      </c>
      <c r="AS522" s="152">
        <v>638</v>
      </c>
      <c r="AT522" s="152">
        <v>599</v>
      </c>
      <c r="AU522" s="152">
        <v>536</v>
      </c>
      <c r="AV522" s="152">
        <v>551</v>
      </c>
      <c r="AW522" s="152">
        <v>566</v>
      </c>
      <c r="AX522" s="152">
        <v>583</v>
      </c>
      <c r="AY522" s="152">
        <v>564</v>
      </c>
      <c r="AZ522" s="152">
        <v>578</v>
      </c>
      <c r="BA522" s="152">
        <v>630</v>
      </c>
      <c r="BB522" s="152">
        <v>584</v>
      </c>
      <c r="BC522" s="152">
        <v>504</v>
      </c>
      <c r="BD522" s="152">
        <v>542</v>
      </c>
      <c r="BE522" s="152">
        <v>576</v>
      </c>
      <c r="BF522" s="152">
        <v>566</v>
      </c>
      <c r="BG522" s="152">
        <v>545</v>
      </c>
      <c r="BH522" s="152">
        <v>646</v>
      </c>
      <c r="BI522" s="152">
        <v>792</v>
      </c>
      <c r="BJ522" s="152">
        <v>770</v>
      </c>
      <c r="BK522" s="152">
        <v>749</v>
      </c>
      <c r="BL522" s="152">
        <v>824</v>
      </c>
      <c r="BM522" s="152">
        <v>760</v>
      </c>
      <c r="BN522" s="152">
        <v>806</v>
      </c>
      <c r="BO522" s="152">
        <v>882</v>
      </c>
      <c r="BP522" s="152">
        <v>883</v>
      </c>
      <c r="BQ522" s="152">
        <v>893</v>
      </c>
      <c r="BR522" s="152">
        <v>847</v>
      </c>
      <c r="BS522" s="152">
        <v>874</v>
      </c>
      <c r="BT522" s="152">
        <v>855</v>
      </c>
      <c r="BU522" s="152">
        <v>874</v>
      </c>
      <c r="BV522" s="152">
        <v>835</v>
      </c>
      <c r="BW522" s="152">
        <v>780</v>
      </c>
      <c r="BX522" s="152">
        <v>824</v>
      </c>
      <c r="BY522" s="152">
        <v>789</v>
      </c>
      <c r="BZ522" s="152">
        <v>739</v>
      </c>
      <c r="CA522" s="152">
        <v>813</v>
      </c>
      <c r="CB522" s="152">
        <v>775</v>
      </c>
      <c r="CC522" s="152">
        <v>744</v>
      </c>
      <c r="CD522" s="152">
        <v>780</v>
      </c>
      <c r="CE522" s="152">
        <v>768</v>
      </c>
      <c r="CF522" s="152">
        <v>888</v>
      </c>
      <c r="CG522" s="152">
        <v>950</v>
      </c>
      <c r="CH522" s="152">
        <v>922</v>
      </c>
      <c r="CI522" s="152">
        <v>726</v>
      </c>
      <c r="CJ522" s="152">
        <v>692</v>
      </c>
      <c r="CK522" s="152">
        <v>669</v>
      </c>
      <c r="CL522" s="152">
        <v>636</v>
      </c>
      <c r="CM522" s="152">
        <v>582</v>
      </c>
      <c r="CN522" s="152">
        <v>493</v>
      </c>
      <c r="CO522" s="152">
        <v>454</v>
      </c>
      <c r="CP522" s="152">
        <v>444</v>
      </c>
      <c r="CQ522" s="152">
        <v>390</v>
      </c>
      <c r="CR522" s="152">
        <v>364</v>
      </c>
      <c r="CS522" s="152">
        <v>354</v>
      </c>
      <c r="CT522" s="152">
        <v>301</v>
      </c>
      <c r="CU522" s="152">
        <v>299</v>
      </c>
      <c r="CV522" s="152">
        <v>272</v>
      </c>
      <c r="CW522" s="152">
        <v>190</v>
      </c>
      <c r="CX522" s="152">
        <v>172</v>
      </c>
      <c r="CY522" s="152">
        <v>681</v>
      </c>
      <c r="CZ522" s="52">
        <v>464</v>
      </c>
      <c r="DA522" s="52">
        <v>454</v>
      </c>
      <c r="DB522" s="52">
        <v>503</v>
      </c>
      <c r="DC522" s="52">
        <v>544</v>
      </c>
      <c r="DD522" s="52">
        <v>536</v>
      </c>
      <c r="DE522" s="52">
        <v>555</v>
      </c>
      <c r="DF522" s="52">
        <v>575</v>
      </c>
      <c r="DG522" s="52">
        <v>583</v>
      </c>
      <c r="DH522" s="52">
        <v>636</v>
      </c>
      <c r="DI522" s="52">
        <v>636</v>
      </c>
      <c r="DJ522" s="52">
        <v>634</v>
      </c>
      <c r="DK522" s="52">
        <v>655</v>
      </c>
      <c r="DL522" s="52">
        <v>619</v>
      </c>
      <c r="DM522" s="52">
        <v>588</v>
      </c>
      <c r="DN522" s="52">
        <v>583</v>
      </c>
      <c r="DO522" s="52">
        <v>558</v>
      </c>
      <c r="DP522" s="52">
        <v>569</v>
      </c>
      <c r="DQ522" s="52">
        <v>556</v>
      </c>
      <c r="DR522" s="52">
        <v>535</v>
      </c>
      <c r="DS522" s="52">
        <v>518</v>
      </c>
      <c r="DT522" s="52">
        <v>464</v>
      </c>
      <c r="DU522" s="52">
        <v>505</v>
      </c>
      <c r="DV522" s="52">
        <v>547</v>
      </c>
      <c r="DW522" s="52">
        <v>534</v>
      </c>
      <c r="DX522" s="52">
        <v>577</v>
      </c>
      <c r="DY522" s="52">
        <v>567</v>
      </c>
      <c r="DZ522" s="52">
        <v>491</v>
      </c>
      <c r="EA522" s="52">
        <v>536</v>
      </c>
      <c r="EB522" s="52">
        <v>612</v>
      </c>
      <c r="EC522" s="52">
        <v>635</v>
      </c>
      <c r="ED522" s="52">
        <v>579</v>
      </c>
      <c r="EE522" s="52">
        <v>581</v>
      </c>
      <c r="EF522" s="52">
        <v>645</v>
      </c>
      <c r="EG522" s="52">
        <v>566</v>
      </c>
      <c r="EH522" s="52">
        <v>561</v>
      </c>
      <c r="EI522" s="52">
        <v>555</v>
      </c>
      <c r="EJ522" s="52">
        <v>589</v>
      </c>
      <c r="EK522" s="52">
        <v>594</v>
      </c>
      <c r="EL522" s="52">
        <v>625</v>
      </c>
      <c r="EM522" s="52">
        <v>671</v>
      </c>
      <c r="EN522" s="52">
        <v>602</v>
      </c>
      <c r="EO522" s="52">
        <v>553</v>
      </c>
      <c r="EP522" s="52">
        <v>552</v>
      </c>
      <c r="EQ522" s="52">
        <v>550</v>
      </c>
      <c r="ER522" s="52">
        <v>568</v>
      </c>
      <c r="ES522" s="52">
        <v>608</v>
      </c>
      <c r="ET522" s="52">
        <v>630</v>
      </c>
      <c r="EU522" s="52">
        <v>688</v>
      </c>
      <c r="EV522" s="52">
        <v>775</v>
      </c>
      <c r="EW522" s="52">
        <v>879</v>
      </c>
      <c r="EX522" s="52">
        <v>829</v>
      </c>
      <c r="EY522" s="52">
        <v>857</v>
      </c>
      <c r="EZ522" s="52">
        <v>874</v>
      </c>
      <c r="FA522" s="52">
        <v>878</v>
      </c>
      <c r="FB522" s="52">
        <v>944</v>
      </c>
      <c r="FC522" s="52">
        <v>1006</v>
      </c>
      <c r="FD522" s="52">
        <v>961</v>
      </c>
      <c r="FE522" s="52">
        <v>990</v>
      </c>
      <c r="FF522" s="52">
        <v>894</v>
      </c>
      <c r="FG522" s="52">
        <v>923</v>
      </c>
      <c r="FH522" s="52">
        <v>920</v>
      </c>
      <c r="FI522" s="52">
        <v>977</v>
      </c>
      <c r="FJ522" s="52">
        <v>885</v>
      </c>
      <c r="FK522" s="52">
        <v>843</v>
      </c>
      <c r="FL522" s="52">
        <v>818</v>
      </c>
      <c r="FM522" s="52">
        <v>768</v>
      </c>
      <c r="FN522" s="52">
        <v>934</v>
      </c>
      <c r="FO522" s="52">
        <v>879</v>
      </c>
      <c r="FP522" s="52">
        <v>823</v>
      </c>
      <c r="FQ522" s="52">
        <v>836</v>
      </c>
      <c r="FR522" s="52">
        <v>875</v>
      </c>
      <c r="FS522" s="52">
        <v>870</v>
      </c>
      <c r="FT522" s="52">
        <v>958</v>
      </c>
      <c r="FU522" s="52">
        <v>1024</v>
      </c>
      <c r="FV522" s="52">
        <v>733</v>
      </c>
      <c r="FW522" s="52">
        <v>733</v>
      </c>
      <c r="FX522" s="52">
        <v>672</v>
      </c>
      <c r="FY522" s="52">
        <v>667</v>
      </c>
      <c r="FZ522" s="52">
        <v>656</v>
      </c>
      <c r="GA522" s="52">
        <v>564</v>
      </c>
      <c r="GB522" s="52">
        <v>548</v>
      </c>
      <c r="GC522" s="52">
        <v>560</v>
      </c>
      <c r="GD522" s="52">
        <v>522</v>
      </c>
      <c r="GE522" s="52">
        <v>491</v>
      </c>
      <c r="GF522" s="52">
        <v>470</v>
      </c>
      <c r="GG522" s="52">
        <v>439</v>
      </c>
      <c r="GH522" s="52">
        <v>399</v>
      </c>
      <c r="GI522" s="52">
        <v>359</v>
      </c>
      <c r="GJ522" s="52">
        <v>338</v>
      </c>
      <c r="GK522" s="52">
        <v>287</v>
      </c>
      <c r="GL522" s="53">
        <v>1435</v>
      </c>
    </row>
    <row r="523" spans="1:194" s="1" customFormat="1" ht="15" hidden="1" x14ac:dyDescent="0.25">
      <c r="A523" s="31" t="s">
        <v>236</v>
      </c>
      <c r="B523" s="1" t="s">
        <v>754</v>
      </c>
      <c r="C523" s="30" t="str">
        <f t="shared" si="136"/>
        <v>LA Wales - Denbighshire</v>
      </c>
      <c r="D523" s="51">
        <f t="shared" si="138"/>
        <v>37663</v>
      </c>
      <c r="E523" s="51">
        <f t="shared" si="139"/>
        <v>39502</v>
      </c>
      <c r="F523" s="52">
        <f t="shared" si="140"/>
        <v>96664</v>
      </c>
      <c r="G523" s="52">
        <f t="shared" si="141"/>
        <v>47656</v>
      </c>
      <c r="H523" s="53">
        <f t="shared" si="142"/>
        <v>49008</v>
      </c>
      <c r="I523" s="53">
        <f t="shared" si="143"/>
        <v>37663</v>
      </c>
      <c r="J523" s="53">
        <f t="shared" si="144"/>
        <v>39502</v>
      </c>
      <c r="K523" s="50">
        <f t="shared" si="145"/>
        <v>9993</v>
      </c>
      <c r="L523" s="51">
        <f t="shared" si="146"/>
        <v>9506</v>
      </c>
      <c r="M523" s="152">
        <v>515</v>
      </c>
      <c r="N523" s="152">
        <v>482</v>
      </c>
      <c r="O523" s="152">
        <v>468</v>
      </c>
      <c r="P523" s="152">
        <v>544</v>
      </c>
      <c r="Q523" s="152">
        <v>517</v>
      </c>
      <c r="R523" s="152">
        <v>524</v>
      </c>
      <c r="S523" s="152">
        <v>552</v>
      </c>
      <c r="T523" s="152">
        <v>567</v>
      </c>
      <c r="U523" s="152">
        <v>557</v>
      </c>
      <c r="V523" s="152">
        <v>602</v>
      </c>
      <c r="W523" s="152">
        <v>629</v>
      </c>
      <c r="X523" s="152">
        <v>558</v>
      </c>
      <c r="Y523" s="152">
        <v>617</v>
      </c>
      <c r="Z523" s="152">
        <v>581</v>
      </c>
      <c r="AA523" s="152">
        <v>542</v>
      </c>
      <c r="AB523" s="152">
        <v>581</v>
      </c>
      <c r="AC523" s="152">
        <v>571</v>
      </c>
      <c r="AD523" s="152">
        <v>586</v>
      </c>
      <c r="AE523" s="152">
        <v>584</v>
      </c>
      <c r="AF523" s="152">
        <v>509</v>
      </c>
      <c r="AG523" s="152">
        <v>485</v>
      </c>
      <c r="AH523" s="152">
        <v>512</v>
      </c>
      <c r="AI523" s="152">
        <v>570</v>
      </c>
      <c r="AJ523" s="152">
        <v>548</v>
      </c>
      <c r="AK523" s="152">
        <v>585</v>
      </c>
      <c r="AL523" s="152">
        <v>506</v>
      </c>
      <c r="AM523" s="152">
        <v>600</v>
      </c>
      <c r="AN523" s="152">
        <v>555</v>
      </c>
      <c r="AO523" s="152">
        <v>584</v>
      </c>
      <c r="AP523" s="152">
        <v>553</v>
      </c>
      <c r="AQ523" s="152">
        <v>555</v>
      </c>
      <c r="AR523" s="152">
        <v>529</v>
      </c>
      <c r="AS523" s="152">
        <v>512</v>
      </c>
      <c r="AT523" s="152">
        <v>536</v>
      </c>
      <c r="AU523" s="152">
        <v>482</v>
      </c>
      <c r="AV523" s="152">
        <v>424</v>
      </c>
      <c r="AW523" s="152">
        <v>488</v>
      </c>
      <c r="AX523" s="152">
        <v>430</v>
      </c>
      <c r="AY523" s="152">
        <v>450</v>
      </c>
      <c r="AZ523" s="152">
        <v>442</v>
      </c>
      <c r="BA523" s="152">
        <v>484</v>
      </c>
      <c r="BB523" s="152">
        <v>471</v>
      </c>
      <c r="BC523" s="152">
        <v>382</v>
      </c>
      <c r="BD523" s="152">
        <v>424</v>
      </c>
      <c r="BE523" s="152">
        <v>497</v>
      </c>
      <c r="BF523" s="152">
        <v>498</v>
      </c>
      <c r="BG523" s="152">
        <v>537</v>
      </c>
      <c r="BH523" s="152">
        <v>512</v>
      </c>
      <c r="BI523" s="152">
        <v>633</v>
      </c>
      <c r="BJ523" s="152">
        <v>614</v>
      </c>
      <c r="BK523" s="152">
        <v>618</v>
      </c>
      <c r="BL523" s="152">
        <v>665</v>
      </c>
      <c r="BM523" s="152">
        <v>643</v>
      </c>
      <c r="BN523" s="152">
        <v>712</v>
      </c>
      <c r="BO523" s="152">
        <v>658</v>
      </c>
      <c r="BP523" s="152">
        <v>751</v>
      </c>
      <c r="BQ523" s="152">
        <v>729</v>
      </c>
      <c r="BR523" s="152">
        <v>702</v>
      </c>
      <c r="BS523" s="152">
        <v>698</v>
      </c>
      <c r="BT523" s="152">
        <v>659</v>
      </c>
      <c r="BU523" s="152">
        <v>748</v>
      </c>
      <c r="BV523" s="152">
        <v>657</v>
      </c>
      <c r="BW523" s="152">
        <v>610</v>
      </c>
      <c r="BX523" s="152">
        <v>617</v>
      </c>
      <c r="BY523" s="152">
        <v>596</v>
      </c>
      <c r="BZ523" s="152">
        <v>645</v>
      </c>
      <c r="CA523" s="152">
        <v>590</v>
      </c>
      <c r="CB523" s="152">
        <v>615</v>
      </c>
      <c r="CC523" s="152">
        <v>587</v>
      </c>
      <c r="CD523" s="152">
        <v>585</v>
      </c>
      <c r="CE523" s="152">
        <v>654</v>
      </c>
      <c r="CF523" s="152">
        <v>723</v>
      </c>
      <c r="CG523" s="152">
        <v>698</v>
      </c>
      <c r="CH523" s="152">
        <v>744</v>
      </c>
      <c r="CI523" s="152">
        <v>486</v>
      </c>
      <c r="CJ523" s="152">
        <v>483</v>
      </c>
      <c r="CK523" s="152">
        <v>505</v>
      </c>
      <c r="CL523" s="152">
        <v>471</v>
      </c>
      <c r="CM523" s="152">
        <v>397</v>
      </c>
      <c r="CN523" s="152">
        <v>386</v>
      </c>
      <c r="CO523" s="152">
        <v>331</v>
      </c>
      <c r="CP523" s="152">
        <v>307</v>
      </c>
      <c r="CQ523" s="152">
        <v>298</v>
      </c>
      <c r="CR523" s="152">
        <v>276</v>
      </c>
      <c r="CS523" s="152">
        <v>223</v>
      </c>
      <c r="CT523" s="152">
        <v>200</v>
      </c>
      <c r="CU523" s="152">
        <v>175</v>
      </c>
      <c r="CV523" s="152">
        <v>155</v>
      </c>
      <c r="CW523" s="152">
        <v>126</v>
      </c>
      <c r="CX523" s="152">
        <v>114</v>
      </c>
      <c r="CY523" s="152">
        <v>335</v>
      </c>
      <c r="CZ523" s="52">
        <v>422</v>
      </c>
      <c r="DA523" s="52">
        <v>471</v>
      </c>
      <c r="DB523" s="52">
        <v>508</v>
      </c>
      <c r="DC523" s="52">
        <v>484</v>
      </c>
      <c r="DD523" s="52">
        <v>509</v>
      </c>
      <c r="DE523" s="52">
        <v>537</v>
      </c>
      <c r="DF523" s="52">
        <v>574</v>
      </c>
      <c r="DG523" s="52">
        <v>536</v>
      </c>
      <c r="DH523" s="52">
        <v>539</v>
      </c>
      <c r="DI523" s="52">
        <v>598</v>
      </c>
      <c r="DJ523" s="52">
        <v>537</v>
      </c>
      <c r="DK523" s="52">
        <v>583</v>
      </c>
      <c r="DL523" s="52">
        <v>599</v>
      </c>
      <c r="DM523" s="52">
        <v>522</v>
      </c>
      <c r="DN523" s="52">
        <v>607</v>
      </c>
      <c r="DO523" s="52">
        <v>537</v>
      </c>
      <c r="DP523" s="52">
        <v>470</v>
      </c>
      <c r="DQ523" s="52">
        <v>473</v>
      </c>
      <c r="DR523" s="52">
        <v>452</v>
      </c>
      <c r="DS523" s="52">
        <v>398</v>
      </c>
      <c r="DT523" s="52">
        <v>408</v>
      </c>
      <c r="DU523" s="52">
        <v>433</v>
      </c>
      <c r="DV523" s="52">
        <v>500</v>
      </c>
      <c r="DW523" s="52">
        <v>477</v>
      </c>
      <c r="DX523" s="52">
        <v>449</v>
      </c>
      <c r="DY523" s="52">
        <v>484</v>
      </c>
      <c r="DZ523" s="52">
        <v>564</v>
      </c>
      <c r="EA523" s="52">
        <v>561</v>
      </c>
      <c r="EB523" s="52">
        <v>504</v>
      </c>
      <c r="EC523" s="52">
        <v>584</v>
      </c>
      <c r="ED523" s="52">
        <v>508</v>
      </c>
      <c r="EE523" s="52">
        <v>582</v>
      </c>
      <c r="EF523" s="52">
        <v>499</v>
      </c>
      <c r="EG523" s="52">
        <v>497</v>
      </c>
      <c r="EH523" s="52">
        <v>515</v>
      </c>
      <c r="EI523" s="52">
        <v>463</v>
      </c>
      <c r="EJ523" s="52">
        <v>466</v>
      </c>
      <c r="EK523" s="52">
        <v>459</v>
      </c>
      <c r="EL523" s="52">
        <v>449</v>
      </c>
      <c r="EM523" s="52">
        <v>489</v>
      </c>
      <c r="EN523" s="52">
        <v>548</v>
      </c>
      <c r="EO523" s="52">
        <v>534</v>
      </c>
      <c r="EP523" s="52">
        <v>478</v>
      </c>
      <c r="EQ523" s="52">
        <v>500</v>
      </c>
      <c r="ER523" s="52">
        <v>541</v>
      </c>
      <c r="ES523" s="52">
        <v>612</v>
      </c>
      <c r="ET523" s="52">
        <v>554</v>
      </c>
      <c r="EU523" s="52">
        <v>581</v>
      </c>
      <c r="EV523" s="52">
        <v>676</v>
      </c>
      <c r="EW523" s="52">
        <v>653</v>
      </c>
      <c r="EX523" s="52">
        <v>672</v>
      </c>
      <c r="EY523" s="52">
        <v>736</v>
      </c>
      <c r="EZ523" s="52">
        <v>735</v>
      </c>
      <c r="FA523" s="52">
        <v>756</v>
      </c>
      <c r="FB523" s="52">
        <v>750</v>
      </c>
      <c r="FC523" s="52">
        <v>707</v>
      </c>
      <c r="FD523" s="52">
        <v>793</v>
      </c>
      <c r="FE523" s="52">
        <v>765</v>
      </c>
      <c r="FF523" s="52">
        <v>768</v>
      </c>
      <c r="FG523" s="52">
        <v>745</v>
      </c>
      <c r="FH523" s="52">
        <v>661</v>
      </c>
      <c r="FI523" s="52">
        <v>646</v>
      </c>
      <c r="FJ523" s="52">
        <v>679</v>
      </c>
      <c r="FK523" s="52">
        <v>647</v>
      </c>
      <c r="FL523" s="52">
        <v>616</v>
      </c>
      <c r="FM523" s="52">
        <v>635</v>
      </c>
      <c r="FN523" s="52">
        <v>664</v>
      </c>
      <c r="FO523" s="52">
        <v>620</v>
      </c>
      <c r="FP523" s="52">
        <v>624</v>
      </c>
      <c r="FQ523" s="52">
        <v>674</v>
      </c>
      <c r="FR523" s="52">
        <v>679</v>
      </c>
      <c r="FS523" s="52">
        <v>678</v>
      </c>
      <c r="FT523" s="52">
        <v>719</v>
      </c>
      <c r="FU523" s="52">
        <v>707</v>
      </c>
      <c r="FV523" s="52">
        <v>603</v>
      </c>
      <c r="FW523" s="52">
        <v>541</v>
      </c>
      <c r="FX523" s="52">
        <v>584</v>
      </c>
      <c r="FY523" s="52">
        <v>492</v>
      </c>
      <c r="FZ523" s="52">
        <v>423</v>
      </c>
      <c r="GA523" s="52">
        <v>435</v>
      </c>
      <c r="GB523" s="52">
        <v>386</v>
      </c>
      <c r="GC523" s="52">
        <v>350</v>
      </c>
      <c r="GD523" s="52">
        <v>360</v>
      </c>
      <c r="GE523" s="52">
        <v>361</v>
      </c>
      <c r="GF523" s="52">
        <v>308</v>
      </c>
      <c r="GG523" s="52">
        <v>258</v>
      </c>
      <c r="GH523" s="52">
        <v>221</v>
      </c>
      <c r="GI523" s="52">
        <v>229</v>
      </c>
      <c r="GJ523" s="52">
        <v>202</v>
      </c>
      <c r="GK523" s="52">
        <v>163</v>
      </c>
      <c r="GL523" s="53">
        <v>492</v>
      </c>
    </row>
    <row r="524" spans="1:194" s="1" customFormat="1" ht="15" hidden="1" x14ac:dyDescent="0.25">
      <c r="A524" s="31" t="s">
        <v>236</v>
      </c>
      <c r="B524" s="1" t="s">
        <v>755</v>
      </c>
      <c r="C524" s="30" t="str">
        <f t="shared" si="136"/>
        <v>LA Wales - Flintshire</v>
      </c>
      <c r="D524" s="51">
        <f t="shared" si="138"/>
        <v>60757</v>
      </c>
      <c r="E524" s="51">
        <f t="shared" si="139"/>
        <v>63891</v>
      </c>
      <c r="F524" s="52">
        <f t="shared" si="140"/>
        <v>156847</v>
      </c>
      <c r="G524" s="52">
        <f t="shared" si="141"/>
        <v>77159</v>
      </c>
      <c r="H524" s="53">
        <f t="shared" si="142"/>
        <v>79688</v>
      </c>
      <c r="I524" s="53">
        <f t="shared" si="143"/>
        <v>60757</v>
      </c>
      <c r="J524" s="53">
        <f t="shared" si="144"/>
        <v>63891</v>
      </c>
      <c r="K524" s="50">
        <f t="shared" si="145"/>
        <v>16402</v>
      </c>
      <c r="L524" s="51">
        <f t="shared" si="146"/>
        <v>15797</v>
      </c>
      <c r="M524" s="152">
        <v>704</v>
      </c>
      <c r="N524" s="152">
        <v>775</v>
      </c>
      <c r="O524" s="152">
        <v>820</v>
      </c>
      <c r="P524" s="152">
        <v>871</v>
      </c>
      <c r="Q524" s="152">
        <v>889</v>
      </c>
      <c r="R524" s="152">
        <v>886</v>
      </c>
      <c r="S524" s="152">
        <v>928</v>
      </c>
      <c r="T524" s="152">
        <v>917</v>
      </c>
      <c r="U524" s="152">
        <v>997</v>
      </c>
      <c r="V524" s="152">
        <v>969</v>
      </c>
      <c r="W524" s="152">
        <v>1046</v>
      </c>
      <c r="X524" s="152">
        <v>977</v>
      </c>
      <c r="Y524" s="152">
        <v>1054</v>
      </c>
      <c r="Z524" s="152">
        <v>991</v>
      </c>
      <c r="AA524" s="152">
        <v>903</v>
      </c>
      <c r="AB524" s="152">
        <v>947</v>
      </c>
      <c r="AC524" s="152">
        <v>901</v>
      </c>
      <c r="AD524" s="152">
        <v>827</v>
      </c>
      <c r="AE524" s="152">
        <v>816</v>
      </c>
      <c r="AF524" s="152">
        <v>844</v>
      </c>
      <c r="AG524" s="152">
        <v>772</v>
      </c>
      <c r="AH524" s="152">
        <v>876</v>
      </c>
      <c r="AI524" s="152">
        <v>839</v>
      </c>
      <c r="AJ524" s="152">
        <v>892</v>
      </c>
      <c r="AK524" s="152">
        <v>893</v>
      </c>
      <c r="AL524" s="152">
        <v>873</v>
      </c>
      <c r="AM524" s="152">
        <v>976</v>
      </c>
      <c r="AN524" s="152">
        <v>885</v>
      </c>
      <c r="AO524" s="152">
        <v>1032</v>
      </c>
      <c r="AP524" s="152">
        <v>978</v>
      </c>
      <c r="AQ524" s="152">
        <v>976</v>
      </c>
      <c r="AR524" s="152">
        <v>992</v>
      </c>
      <c r="AS524" s="152">
        <v>1066</v>
      </c>
      <c r="AT524" s="152">
        <v>984</v>
      </c>
      <c r="AU524" s="152">
        <v>935</v>
      </c>
      <c r="AV524" s="152">
        <v>942</v>
      </c>
      <c r="AW524" s="152">
        <v>893</v>
      </c>
      <c r="AX524" s="152">
        <v>908</v>
      </c>
      <c r="AY524" s="152">
        <v>896</v>
      </c>
      <c r="AZ524" s="152">
        <v>936</v>
      </c>
      <c r="BA524" s="152">
        <v>856</v>
      </c>
      <c r="BB524" s="152">
        <v>832</v>
      </c>
      <c r="BC524" s="152">
        <v>868</v>
      </c>
      <c r="BD524" s="152">
        <v>773</v>
      </c>
      <c r="BE524" s="152">
        <v>829</v>
      </c>
      <c r="BF524" s="152">
        <v>862</v>
      </c>
      <c r="BG524" s="152">
        <v>907</v>
      </c>
      <c r="BH524" s="152">
        <v>959</v>
      </c>
      <c r="BI524" s="152">
        <v>1155</v>
      </c>
      <c r="BJ524" s="152">
        <v>1148</v>
      </c>
      <c r="BK524" s="152">
        <v>1095</v>
      </c>
      <c r="BL524" s="152">
        <v>1158</v>
      </c>
      <c r="BM524" s="152">
        <v>1150</v>
      </c>
      <c r="BN524" s="152">
        <v>1089</v>
      </c>
      <c r="BO524" s="152">
        <v>1116</v>
      </c>
      <c r="BP524" s="152">
        <v>1146</v>
      </c>
      <c r="BQ524" s="152">
        <v>1181</v>
      </c>
      <c r="BR524" s="152">
        <v>1045</v>
      </c>
      <c r="BS524" s="152">
        <v>1097</v>
      </c>
      <c r="BT524" s="152">
        <v>1068</v>
      </c>
      <c r="BU524" s="152">
        <v>996</v>
      </c>
      <c r="BV524" s="152">
        <v>1037</v>
      </c>
      <c r="BW524" s="152">
        <v>939</v>
      </c>
      <c r="BX524" s="152">
        <v>891</v>
      </c>
      <c r="BY524" s="152">
        <v>898</v>
      </c>
      <c r="BZ524" s="152">
        <v>835</v>
      </c>
      <c r="CA524" s="152">
        <v>829</v>
      </c>
      <c r="CB524" s="152">
        <v>859</v>
      </c>
      <c r="CC524" s="152">
        <v>857</v>
      </c>
      <c r="CD524" s="152">
        <v>897</v>
      </c>
      <c r="CE524" s="152">
        <v>869</v>
      </c>
      <c r="CF524" s="152">
        <v>949</v>
      </c>
      <c r="CG524" s="152">
        <v>972</v>
      </c>
      <c r="CH524" s="152">
        <v>1054</v>
      </c>
      <c r="CI524" s="152">
        <v>707</v>
      </c>
      <c r="CJ524" s="152">
        <v>694</v>
      </c>
      <c r="CK524" s="152">
        <v>749</v>
      </c>
      <c r="CL524" s="152">
        <v>658</v>
      </c>
      <c r="CM524" s="152">
        <v>548</v>
      </c>
      <c r="CN524" s="152">
        <v>485</v>
      </c>
      <c r="CO524" s="152">
        <v>493</v>
      </c>
      <c r="CP524" s="152">
        <v>447</v>
      </c>
      <c r="CQ524" s="152">
        <v>413</v>
      </c>
      <c r="CR524" s="152">
        <v>350</v>
      </c>
      <c r="CS524" s="152">
        <v>302</v>
      </c>
      <c r="CT524" s="152">
        <v>273</v>
      </c>
      <c r="CU524" s="152">
        <v>229</v>
      </c>
      <c r="CV524" s="152">
        <v>200</v>
      </c>
      <c r="CW524" s="152">
        <v>196</v>
      </c>
      <c r="CX524" s="152">
        <v>160</v>
      </c>
      <c r="CY524" s="152">
        <v>433</v>
      </c>
      <c r="CZ524" s="52">
        <v>715</v>
      </c>
      <c r="DA524" s="52">
        <v>733</v>
      </c>
      <c r="DB524" s="52">
        <v>801</v>
      </c>
      <c r="DC524" s="52">
        <v>834</v>
      </c>
      <c r="DD524" s="52">
        <v>825</v>
      </c>
      <c r="DE524" s="52">
        <v>789</v>
      </c>
      <c r="DF524" s="52">
        <v>868</v>
      </c>
      <c r="DG524" s="52">
        <v>929</v>
      </c>
      <c r="DH524" s="52">
        <v>887</v>
      </c>
      <c r="DI524" s="52">
        <v>969</v>
      </c>
      <c r="DJ524" s="52">
        <v>985</v>
      </c>
      <c r="DK524" s="52">
        <v>945</v>
      </c>
      <c r="DL524" s="52">
        <v>984</v>
      </c>
      <c r="DM524" s="52">
        <v>1026</v>
      </c>
      <c r="DN524" s="52">
        <v>925</v>
      </c>
      <c r="DO524" s="52">
        <v>908</v>
      </c>
      <c r="DP524" s="52">
        <v>848</v>
      </c>
      <c r="DQ524" s="52">
        <v>826</v>
      </c>
      <c r="DR524" s="52">
        <v>839</v>
      </c>
      <c r="DS524" s="52">
        <v>696</v>
      </c>
      <c r="DT524" s="52">
        <v>675</v>
      </c>
      <c r="DU524" s="52">
        <v>731</v>
      </c>
      <c r="DV524" s="52">
        <v>780</v>
      </c>
      <c r="DW524" s="52">
        <v>814</v>
      </c>
      <c r="DX524" s="52">
        <v>830</v>
      </c>
      <c r="DY524" s="52">
        <v>893</v>
      </c>
      <c r="DZ524" s="52">
        <v>787</v>
      </c>
      <c r="EA524" s="52">
        <v>830</v>
      </c>
      <c r="EB524" s="52">
        <v>891</v>
      </c>
      <c r="EC524" s="52">
        <v>1109</v>
      </c>
      <c r="ED524" s="52">
        <v>906</v>
      </c>
      <c r="EE524" s="52">
        <v>989</v>
      </c>
      <c r="EF524" s="52">
        <v>972</v>
      </c>
      <c r="EG524" s="52">
        <v>1024</v>
      </c>
      <c r="EH524" s="52">
        <v>914</v>
      </c>
      <c r="EI524" s="52">
        <v>996</v>
      </c>
      <c r="EJ524" s="52">
        <v>922</v>
      </c>
      <c r="EK524" s="52">
        <v>923</v>
      </c>
      <c r="EL524" s="52">
        <v>933</v>
      </c>
      <c r="EM524" s="52">
        <v>952</v>
      </c>
      <c r="EN524" s="52">
        <v>985</v>
      </c>
      <c r="EO524" s="52">
        <v>883</v>
      </c>
      <c r="EP524" s="52">
        <v>868</v>
      </c>
      <c r="EQ524" s="52">
        <v>898</v>
      </c>
      <c r="ER524" s="52">
        <v>889</v>
      </c>
      <c r="ES524" s="52">
        <v>958</v>
      </c>
      <c r="ET524" s="52">
        <v>927</v>
      </c>
      <c r="EU524" s="52">
        <v>1094</v>
      </c>
      <c r="EV524" s="52">
        <v>1111</v>
      </c>
      <c r="EW524" s="52">
        <v>1254</v>
      </c>
      <c r="EX524" s="52">
        <v>1248</v>
      </c>
      <c r="EY524" s="52">
        <v>1208</v>
      </c>
      <c r="EZ524" s="52">
        <v>1117</v>
      </c>
      <c r="FA524" s="52">
        <v>1217</v>
      </c>
      <c r="FB524" s="52">
        <v>1205</v>
      </c>
      <c r="FC524" s="52">
        <v>1283</v>
      </c>
      <c r="FD524" s="52">
        <v>1239</v>
      </c>
      <c r="FE524" s="52">
        <v>1154</v>
      </c>
      <c r="FF524" s="52">
        <v>1130</v>
      </c>
      <c r="FG524" s="52">
        <v>1089</v>
      </c>
      <c r="FH524" s="52">
        <v>1030</v>
      </c>
      <c r="FI524" s="52">
        <v>1019</v>
      </c>
      <c r="FJ524" s="52">
        <v>965</v>
      </c>
      <c r="FK524" s="52">
        <v>984</v>
      </c>
      <c r="FL524" s="52">
        <v>894</v>
      </c>
      <c r="FM524" s="52">
        <v>913</v>
      </c>
      <c r="FN524" s="52">
        <v>941</v>
      </c>
      <c r="FO524" s="52">
        <v>913</v>
      </c>
      <c r="FP524" s="52">
        <v>903</v>
      </c>
      <c r="FQ524" s="52">
        <v>989</v>
      </c>
      <c r="FR524" s="52">
        <v>978</v>
      </c>
      <c r="FS524" s="52">
        <v>954</v>
      </c>
      <c r="FT524" s="52">
        <v>1079</v>
      </c>
      <c r="FU524" s="52">
        <v>1147</v>
      </c>
      <c r="FV524" s="52">
        <v>811</v>
      </c>
      <c r="FW524" s="52">
        <v>826</v>
      </c>
      <c r="FX524" s="52">
        <v>771</v>
      </c>
      <c r="FY524" s="52">
        <v>688</v>
      </c>
      <c r="FZ524" s="52">
        <v>636</v>
      </c>
      <c r="GA524" s="52">
        <v>589</v>
      </c>
      <c r="GB524" s="52">
        <v>538</v>
      </c>
      <c r="GC524" s="52">
        <v>565</v>
      </c>
      <c r="GD524" s="52">
        <v>503</v>
      </c>
      <c r="GE524" s="52">
        <v>490</v>
      </c>
      <c r="GF524" s="52">
        <v>380</v>
      </c>
      <c r="GG524" s="52">
        <v>355</v>
      </c>
      <c r="GH524" s="52">
        <v>297</v>
      </c>
      <c r="GI524" s="52">
        <v>252</v>
      </c>
      <c r="GJ524" s="52">
        <v>267</v>
      </c>
      <c r="GK524" s="52">
        <v>181</v>
      </c>
      <c r="GL524" s="53">
        <v>870</v>
      </c>
    </row>
    <row r="525" spans="1:194" s="1" customFormat="1" ht="15" hidden="1" x14ac:dyDescent="0.25">
      <c r="A525" s="31" t="s">
        <v>236</v>
      </c>
      <c r="B525" s="1" t="s">
        <v>756</v>
      </c>
      <c r="C525" s="30" t="str">
        <f t="shared" si="136"/>
        <v>LA Wales - Gwynedd</v>
      </c>
      <c r="D525" s="51">
        <f t="shared" si="138"/>
        <v>50258</v>
      </c>
      <c r="E525" s="51">
        <f t="shared" si="139"/>
        <v>51699</v>
      </c>
      <c r="F525" s="52">
        <f t="shared" si="140"/>
        <v>125171</v>
      </c>
      <c r="G525" s="52">
        <f t="shared" si="141"/>
        <v>62142</v>
      </c>
      <c r="H525" s="53">
        <f t="shared" si="142"/>
        <v>63029</v>
      </c>
      <c r="I525" s="53">
        <f t="shared" si="143"/>
        <v>50258</v>
      </c>
      <c r="J525" s="53">
        <f t="shared" si="144"/>
        <v>51699</v>
      </c>
      <c r="K525" s="50">
        <f t="shared" si="145"/>
        <v>11884</v>
      </c>
      <c r="L525" s="51">
        <f t="shared" si="146"/>
        <v>11330</v>
      </c>
      <c r="M525" s="152">
        <v>547</v>
      </c>
      <c r="N525" s="152">
        <v>548</v>
      </c>
      <c r="O525" s="152">
        <v>606</v>
      </c>
      <c r="P525" s="152">
        <v>567</v>
      </c>
      <c r="Q525" s="152">
        <v>639</v>
      </c>
      <c r="R525" s="152">
        <v>628</v>
      </c>
      <c r="S525" s="152">
        <v>714</v>
      </c>
      <c r="T525" s="152">
        <v>650</v>
      </c>
      <c r="U525" s="152">
        <v>677</v>
      </c>
      <c r="V525" s="152">
        <v>696</v>
      </c>
      <c r="W525" s="152">
        <v>750</v>
      </c>
      <c r="X525" s="152">
        <v>724</v>
      </c>
      <c r="Y525" s="152">
        <v>688</v>
      </c>
      <c r="Z525" s="152">
        <v>725</v>
      </c>
      <c r="AA525" s="152">
        <v>737</v>
      </c>
      <c r="AB525" s="152">
        <v>653</v>
      </c>
      <c r="AC525" s="152">
        <v>663</v>
      </c>
      <c r="AD525" s="152">
        <v>672</v>
      </c>
      <c r="AE525" s="152">
        <v>716</v>
      </c>
      <c r="AF525" s="152">
        <v>930</v>
      </c>
      <c r="AG525" s="152">
        <v>1050</v>
      </c>
      <c r="AH525" s="152">
        <v>1094</v>
      </c>
      <c r="AI525" s="152">
        <v>1094</v>
      </c>
      <c r="AJ525" s="152">
        <v>990</v>
      </c>
      <c r="AK525" s="152">
        <v>992</v>
      </c>
      <c r="AL525" s="152">
        <v>952</v>
      </c>
      <c r="AM525" s="152">
        <v>1065</v>
      </c>
      <c r="AN525" s="152">
        <v>951</v>
      </c>
      <c r="AO525" s="152">
        <v>789</v>
      </c>
      <c r="AP525" s="152">
        <v>863</v>
      </c>
      <c r="AQ525" s="152">
        <v>834</v>
      </c>
      <c r="AR525" s="152">
        <v>780</v>
      </c>
      <c r="AS525" s="152">
        <v>726</v>
      </c>
      <c r="AT525" s="152">
        <v>685</v>
      </c>
      <c r="AU525" s="152">
        <v>640</v>
      </c>
      <c r="AV525" s="152">
        <v>676</v>
      </c>
      <c r="AW525" s="152">
        <v>608</v>
      </c>
      <c r="AX525" s="152">
        <v>610</v>
      </c>
      <c r="AY525" s="152">
        <v>650</v>
      </c>
      <c r="AZ525" s="152">
        <v>664</v>
      </c>
      <c r="BA525" s="152">
        <v>649</v>
      </c>
      <c r="BB525" s="152">
        <v>607</v>
      </c>
      <c r="BC525" s="152">
        <v>573</v>
      </c>
      <c r="BD525" s="152">
        <v>559</v>
      </c>
      <c r="BE525" s="152">
        <v>552</v>
      </c>
      <c r="BF525" s="152">
        <v>609</v>
      </c>
      <c r="BG525" s="152">
        <v>637</v>
      </c>
      <c r="BH525" s="152">
        <v>720</v>
      </c>
      <c r="BI525" s="152">
        <v>728</v>
      </c>
      <c r="BJ525" s="152">
        <v>800</v>
      </c>
      <c r="BK525" s="152">
        <v>747</v>
      </c>
      <c r="BL525" s="152">
        <v>718</v>
      </c>
      <c r="BM525" s="152">
        <v>798</v>
      </c>
      <c r="BN525" s="152">
        <v>772</v>
      </c>
      <c r="BO525" s="152">
        <v>815</v>
      </c>
      <c r="BP525" s="152">
        <v>843</v>
      </c>
      <c r="BQ525" s="152">
        <v>845</v>
      </c>
      <c r="BR525" s="152">
        <v>891</v>
      </c>
      <c r="BS525" s="152">
        <v>848</v>
      </c>
      <c r="BT525" s="152">
        <v>849</v>
      </c>
      <c r="BU525" s="152">
        <v>756</v>
      </c>
      <c r="BV525" s="152">
        <v>771</v>
      </c>
      <c r="BW525" s="152">
        <v>853</v>
      </c>
      <c r="BX525" s="152">
        <v>795</v>
      </c>
      <c r="BY525" s="152">
        <v>727</v>
      </c>
      <c r="BZ525" s="152">
        <v>732</v>
      </c>
      <c r="CA525" s="152">
        <v>728</v>
      </c>
      <c r="CB525" s="152">
        <v>736</v>
      </c>
      <c r="CC525" s="152">
        <v>694</v>
      </c>
      <c r="CD525" s="152">
        <v>717</v>
      </c>
      <c r="CE525" s="152">
        <v>732</v>
      </c>
      <c r="CF525" s="152">
        <v>816</v>
      </c>
      <c r="CG525" s="152">
        <v>823</v>
      </c>
      <c r="CH525" s="152">
        <v>836</v>
      </c>
      <c r="CI525" s="152">
        <v>682</v>
      </c>
      <c r="CJ525" s="152">
        <v>609</v>
      </c>
      <c r="CK525" s="152">
        <v>586</v>
      </c>
      <c r="CL525" s="152">
        <v>600</v>
      </c>
      <c r="CM525" s="152">
        <v>498</v>
      </c>
      <c r="CN525" s="152">
        <v>380</v>
      </c>
      <c r="CO525" s="152">
        <v>400</v>
      </c>
      <c r="CP525" s="152">
        <v>397</v>
      </c>
      <c r="CQ525" s="152">
        <v>367</v>
      </c>
      <c r="CR525" s="152">
        <v>332</v>
      </c>
      <c r="CS525" s="152">
        <v>272</v>
      </c>
      <c r="CT525" s="152">
        <v>258</v>
      </c>
      <c r="CU525" s="152">
        <v>237</v>
      </c>
      <c r="CV525" s="152">
        <v>197</v>
      </c>
      <c r="CW525" s="152">
        <v>155</v>
      </c>
      <c r="CX525" s="152">
        <v>167</v>
      </c>
      <c r="CY525" s="152">
        <v>486</v>
      </c>
      <c r="CZ525" s="52">
        <v>491</v>
      </c>
      <c r="DA525" s="52">
        <v>520</v>
      </c>
      <c r="DB525" s="52">
        <v>582</v>
      </c>
      <c r="DC525" s="52">
        <v>583</v>
      </c>
      <c r="DD525" s="52">
        <v>608</v>
      </c>
      <c r="DE525" s="52">
        <v>557</v>
      </c>
      <c r="DF525" s="52">
        <v>594</v>
      </c>
      <c r="DG525" s="52">
        <v>655</v>
      </c>
      <c r="DH525" s="52">
        <v>728</v>
      </c>
      <c r="DI525" s="52">
        <v>695</v>
      </c>
      <c r="DJ525" s="52">
        <v>671</v>
      </c>
      <c r="DK525" s="52">
        <v>728</v>
      </c>
      <c r="DL525" s="52">
        <v>711</v>
      </c>
      <c r="DM525" s="52">
        <v>702</v>
      </c>
      <c r="DN525" s="52">
        <v>726</v>
      </c>
      <c r="DO525" s="52">
        <v>652</v>
      </c>
      <c r="DP525" s="52">
        <v>559</v>
      </c>
      <c r="DQ525" s="52">
        <v>568</v>
      </c>
      <c r="DR525" s="52">
        <v>663</v>
      </c>
      <c r="DS525" s="52">
        <v>1019</v>
      </c>
      <c r="DT525" s="52">
        <v>1102</v>
      </c>
      <c r="DU525" s="52">
        <v>1066</v>
      </c>
      <c r="DV525" s="52">
        <v>1045</v>
      </c>
      <c r="DW525" s="52">
        <v>955</v>
      </c>
      <c r="DX525" s="52">
        <v>788</v>
      </c>
      <c r="DY525" s="52">
        <v>822</v>
      </c>
      <c r="DZ525" s="52">
        <v>853</v>
      </c>
      <c r="EA525" s="52">
        <v>930</v>
      </c>
      <c r="EB525" s="52">
        <v>885</v>
      </c>
      <c r="EC525" s="52">
        <v>822</v>
      </c>
      <c r="ED525" s="52">
        <v>809</v>
      </c>
      <c r="EE525" s="52">
        <v>788</v>
      </c>
      <c r="EF525" s="52">
        <v>668</v>
      </c>
      <c r="EG525" s="52">
        <v>662</v>
      </c>
      <c r="EH525" s="52">
        <v>617</v>
      </c>
      <c r="EI525" s="52">
        <v>579</v>
      </c>
      <c r="EJ525" s="52">
        <v>517</v>
      </c>
      <c r="EK525" s="52">
        <v>615</v>
      </c>
      <c r="EL525" s="52">
        <v>628</v>
      </c>
      <c r="EM525" s="52">
        <v>599</v>
      </c>
      <c r="EN525" s="52">
        <v>638</v>
      </c>
      <c r="EO525" s="52">
        <v>615</v>
      </c>
      <c r="EP525" s="52">
        <v>533</v>
      </c>
      <c r="EQ525" s="52">
        <v>544</v>
      </c>
      <c r="ER525" s="52">
        <v>564</v>
      </c>
      <c r="ES525" s="52">
        <v>581</v>
      </c>
      <c r="ET525" s="52">
        <v>699</v>
      </c>
      <c r="EU525" s="52">
        <v>758</v>
      </c>
      <c r="EV525" s="52">
        <v>770</v>
      </c>
      <c r="EW525" s="52">
        <v>789</v>
      </c>
      <c r="EX525" s="52">
        <v>842</v>
      </c>
      <c r="EY525" s="52">
        <v>846</v>
      </c>
      <c r="EZ525" s="52">
        <v>815</v>
      </c>
      <c r="FA525" s="52">
        <v>845</v>
      </c>
      <c r="FB525" s="52">
        <v>854</v>
      </c>
      <c r="FC525" s="52">
        <v>890</v>
      </c>
      <c r="FD525" s="52">
        <v>859</v>
      </c>
      <c r="FE525" s="52">
        <v>880</v>
      </c>
      <c r="FF525" s="52">
        <v>871</v>
      </c>
      <c r="FG525" s="52">
        <v>864</v>
      </c>
      <c r="FH525" s="52">
        <v>830</v>
      </c>
      <c r="FI525" s="52">
        <v>811</v>
      </c>
      <c r="FJ525" s="52">
        <v>843</v>
      </c>
      <c r="FK525" s="52">
        <v>799</v>
      </c>
      <c r="FL525" s="52">
        <v>802</v>
      </c>
      <c r="FM525" s="52">
        <v>679</v>
      </c>
      <c r="FN525" s="52">
        <v>739</v>
      </c>
      <c r="FO525" s="52">
        <v>763</v>
      </c>
      <c r="FP525" s="52">
        <v>754</v>
      </c>
      <c r="FQ525" s="52">
        <v>721</v>
      </c>
      <c r="FR525" s="52">
        <v>734</v>
      </c>
      <c r="FS525" s="52">
        <v>758</v>
      </c>
      <c r="FT525" s="52">
        <v>772</v>
      </c>
      <c r="FU525" s="52">
        <v>827</v>
      </c>
      <c r="FV525" s="52">
        <v>684</v>
      </c>
      <c r="FW525" s="52">
        <v>630</v>
      </c>
      <c r="FX525" s="52">
        <v>698</v>
      </c>
      <c r="FY525" s="52">
        <v>602</v>
      </c>
      <c r="FZ525" s="52">
        <v>535</v>
      </c>
      <c r="GA525" s="52">
        <v>473</v>
      </c>
      <c r="GB525" s="52">
        <v>471</v>
      </c>
      <c r="GC525" s="52">
        <v>451</v>
      </c>
      <c r="GD525" s="52">
        <v>388</v>
      </c>
      <c r="GE525" s="52">
        <v>416</v>
      </c>
      <c r="GF525" s="52">
        <v>354</v>
      </c>
      <c r="GG525" s="52">
        <v>353</v>
      </c>
      <c r="GH525" s="52">
        <v>349</v>
      </c>
      <c r="GI525" s="52">
        <v>324</v>
      </c>
      <c r="GJ525" s="52">
        <v>300</v>
      </c>
      <c r="GK525" s="52">
        <v>273</v>
      </c>
      <c r="GL525" s="53">
        <v>1077</v>
      </c>
    </row>
    <row r="526" spans="1:194" s="1" customFormat="1" ht="15" hidden="1" x14ac:dyDescent="0.25">
      <c r="A526" s="31" t="s">
        <v>236</v>
      </c>
      <c r="B526" s="1" t="s">
        <v>757</v>
      </c>
      <c r="C526" s="30" t="str">
        <f t="shared" si="136"/>
        <v>LA Wales - Isle of Anglesey</v>
      </c>
      <c r="D526" s="51">
        <f t="shared" si="138"/>
        <v>27931</v>
      </c>
      <c r="E526" s="51">
        <f t="shared" si="139"/>
        <v>29170</v>
      </c>
      <c r="F526" s="52">
        <f t="shared" si="140"/>
        <v>70440</v>
      </c>
      <c r="G526" s="52">
        <f t="shared" si="141"/>
        <v>34758</v>
      </c>
      <c r="H526" s="53">
        <f t="shared" si="142"/>
        <v>35682</v>
      </c>
      <c r="I526" s="53">
        <f t="shared" si="143"/>
        <v>27931</v>
      </c>
      <c r="J526" s="53">
        <f t="shared" si="144"/>
        <v>29170</v>
      </c>
      <c r="K526" s="50">
        <f t="shared" si="145"/>
        <v>6827</v>
      </c>
      <c r="L526" s="51">
        <f t="shared" si="146"/>
        <v>6512</v>
      </c>
      <c r="M526" s="152">
        <v>308</v>
      </c>
      <c r="N526" s="152">
        <v>307</v>
      </c>
      <c r="O526" s="152">
        <v>343</v>
      </c>
      <c r="P526" s="152">
        <v>381</v>
      </c>
      <c r="Q526" s="152">
        <v>362</v>
      </c>
      <c r="R526" s="152">
        <v>339</v>
      </c>
      <c r="S526" s="152">
        <v>415</v>
      </c>
      <c r="T526" s="152">
        <v>431</v>
      </c>
      <c r="U526" s="152">
        <v>408</v>
      </c>
      <c r="V526" s="152">
        <v>435</v>
      </c>
      <c r="W526" s="152">
        <v>411</v>
      </c>
      <c r="X526" s="152">
        <v>438</v>
      </c>
      <c r="Y526" s="152">
        <v>414</v>
      </c>
      <c r="Z526" s="152">
        <v>387</v>
      </c>
      <c r="AA526" s="152">
        <v>402</v>
      </c>
      <c r="AB526" s="152">
        <v>344</v>
      </c>
      <c r="AC526" s="152">
        <v>344</v>
      </c>
      <c r="AD526" s="152">
        <v>358</v>
      </c>
      <c r="AE526" s="152">
        <v>322</v>
      </c>
      <c r="AF526" s="152">
        <v>321</v>
      </c>
      <c r="AG526" s="152">
        <v>307</v>
      </c>
      <c r="AH526" s="152">
        <v>339</v>
      </c>
      <c r="AI526" s="152">
        <v>325</v>
      </c>
      <c r="AJ526" s="152">
        <v>372</v>
      </c>
      <c r="AK526" s="152">
        <v>404</v>
      </c>
      <c r="AL526" s="152">
        <v>345</v>
      </c>
      <c r="AM526" s="152">
        <v>412</v>
      </c>
      <c r="AN526" s="152">
        <v>361</v>
      </c>
      <c r="AO526" s="152">
        <v>365</v>
      </c>
      <c r="AP526" s="152">
        <v>437</v>
      </c>
      <c r="AQ526" s="152">
        <v>417</v>
      </c>
      <c r="AR526" s="152">
        <v>361</v>
      </c>
      <c r="AS526" s="152">
        <v>361</v>
      </c>
      <c r="AT526" s="152">
        <v>429</v>
      </c>
      <c r="AU526" s="152">
        <v>316</v>
      </c>
      <c r="AV526" s="152">
        <v>298</v>
      </c>
      <c r="AW526" s="152">
        <v>362</v>
      </c>
      <c r="AX526" s="152">
        <v>333</v>
      </c>
      <c r="AY526" s="152">
        <v>355</v>
      </c>
      <c r="AZ526" s="152">
        <v>392</v>
      </c>
      <c r="BA526" s="152">
        <v>364</v>
      </c>
      <c r="BB526" s="152">
        <v>380</v>
      </c>
      <c r="BC526" s="152">
        <v>356</v>
      </c>
      <c r="BD526" s="152">
        <v>324</v>
      </c>
      <c r="BE526" s="152">
        <v>318</v>
      </c>
      <c r="BF526" s="152">
        <v>379</v>
      </c>
      <c r="BG526" s="152">
        <v>379</v>
      </c>
      <c r="BH526" s="152">
        <v>445</v>
      </c>
      <c r="BI526" s="152">
        <v>416</v>
      </c>
      <c r="BJ526" s="152">
        <v>502</v>
      </c>
      <c r="BK526" s="152">
        <v>435</v>
      </c>
      <c r="BL526" s="152">
        <v>451</v>
      </c>
      <c r="BM526" s="152">
        <v>449</v>
      </c>
      <c r="BN526" s="152">
        <v>512</v>
      </c>
      <c r="BO526" s="152">
        <v>492</v>
      </c>
      <c r="BP526" s="152">
        <v>505</v>
      </c>
      <c r="BQ526" s="152">
        <v>473</v>
      </c>
      <c r="BR526" s="152">
        <v>533</v>
      </c>
      <c r="BS526" s="152">
        <v>482</v>
      </c>
      <c r="BT526" s="152">
        <v>516</v>
      </c>
      <c r="BU526" s="152">
        <v>513</v>
      </c>
      <c r="BV526" s="152">
        <v>540</v>
      </c>
      <c r="BW526" s="152">
        <v>517</v>
      </c>
      <c r="BX526" s="152">
        <v>482</v>
      </c>
      <c r="BY526" s="152">
        <v>508</v>
      </c>
      <c r="BZ526" s="152">
        <v>480</v>
      </c>
      <c r="CA526" s="152">
        <v>503</v>
      </c>
      <c r="CB526" s="152">
        <v>480</v>
      </c>
      <c r="CC526" s="152">
        <v>469</v>
      </c>
      <c r="CD526" s="152">
        <v>455</v>
      </c>
      <c r="CE526" s="152">
        <v>509</v>
      </c>
      <c r="CF526" s="152">
        <v>537</v>
      </c>
      <c r="CG526" s="152">
        <v>541</v>
      </c>
      <c r="CH526" s="152">
        <v>510</v>
      </c>
      <c r="CI526" s="152">
        <v>395</v>
      </c>
      <c r="CJ526" s="152">
        <v>426</v>
      </c>
      <c r="CK526" s="152">
        <v>420</v>
      </c>
      <c r="CL526" s="152">
        <v>377</v>
      </c>
      <c r="CM526" s="152">
        <v>300</v>
      </c>
      <c r="CN526" s="152">
        <v>275</v>
      </c>
      <c r="CO526" s="152">
        <v>273</v>
      </c>
      <c r="CP526" s="152">
        <v>283</v>
      </c>
      <c r="CQ526" s="152">
        <v>250</v>
      </c>
      <c r="CR526" s="152">
        <v>219</v>
      </c>
      <c r="CS526" s="152">
        <v>195</v>
      </c>
      <c r="CT526" s="152">
        <v>150</v>
      </c>
      <c r="CU526" s="152">
        <v>97</v>
      </c>
      <c r="CV526" s="152">
        <v>112</v>
      </c>
      <c r="CW526" s="152">
        <v>109</v>
      </c>
      <c r="CX526" s="152">
        <v>86</v>
      </c>
      <c r="CY526" s="152">
        <v>275</v>
      </c>
      <c r="CZ526" s="52">
        <v>268</v>
      </c>
      <c r="DA526" s="52">
        <v>286</v>
      </c>
      <c r="DB526" s="52">
        <v>343</v>
      </c>
      <c r="DC526" s="52">
        <v>338</v>
      </c>
      <c r="DD526" s="52">
        <v>387</v>
      </c>
      <c r="DE526" s="52">
        <v>366</v>
      </c>
      <c r="DF526" s="52">
        <v>372</v>
      </c>
      <c r="DG526" s="52">
        <v>402</v>
      </c>
      <c r="DH526" s="52">
        <v>420</v>
      </c>
      <c r="DI526" s="52">
        <v>388</v>
      </c>
      <c r="DJ526" s="52">
        <v>397</v>
      </c>
      <c r="DK526" s="52">
        <v>361</v>
      </c>
      <c r="DL526" s="52">
        <v>410</v>
      </c>
      <c r="DM526" s="52">
        <v>366</v>
      </c>
      <c r="DN526" s="52">
        <v>360</v>
      </c>
      <c r="DO526" s="52">
        <v>332</v>
      </c>
      <c r="DP526" s="52">
        <v>382</v>
      </c>
      <c r="DQ526" s="52">
        <v>334</v>
      </c>
      <c r="DR526" s="52">
        <v>357</v>
      </c>
      <c r="DS526" s="52">
        <v>273</v>
      </c>
      <c r="DT526" s="52">
        <v>322</v>
      </c>
      <c r="DU526" s="52">
        <v>256</v>
      </c>
      <c r="DV526" s="52">
        <v>309</v>
      </c>
      <c r="DW526" s="52">
        <v>338</v>
      </c>
      <c r="DX526" s="52">
        <v>337</v>
      </c>
      <c r="DY526" s="52">
        <v>314</v>
      </c>
      <c r="DZ526" s="52">
        <v>317</v>
      </c>
      <c r="EA526" s="52">
        <v>316</v>
      </c>
      <c r="EB526" s="52">
        <v>378</v>
      </c>
      <c r="EC526" s="52">
        <v>354</v>
      </c>
      <c r="ED526" s="52">
        <v>406</v>
      </c>
      <c r="EE526" s="52">
        <v>413</v>
      </c>
      <c r="EF526" s="52">
        <v>370</v>
      </c>
      <c r="EG526" s="52">
        <v>325</v>
      </c>
      <c r="EH526" s="52">
        <v>358</v>
      </c>
      <c r="EI526" s="52">
        <v>384</v>
      </c>
      <c r="EJ526" s="52">
        <v>359</v>
      </c>
      <c r="EK526" s="52">
        <v>343</v>
      </c>
      <c r="EL526" s="52">
        <v>368</v>
      </c>
      <c r="EM526" s="52">
        <v>345</v>
      </c>
      <c r="EN526" s="52">
        <v>399</v>
      </c>
      <c r="EO526" s="52">
        <v>365</v>
      </c>
      <c r="EP526" s="52">
        <v>350</v>
      </c>
      <c r="EQ526" s="52">
        <v>314</v>
      </c>
      <c r="ER526" s="52">
        <v>367</v>
      </c>
      <c r="ES526" s="52">
        <v>323</v>
      </c>
      <c r="ET526" s="52">
        <v>382</v>
      </c>
      <c r="EU526" s="52">
        <v>459</v>
      </c>
      <c r="EV526" s="52">
        <v>431</v>
      </c>
      <c r="EW526" s="52">
        <v>531</v>
      </c>
      <c r="EX526" s="52">
        <v>454</v>
      </c>
      <c r="EY526" s="52">
        <v>527</v>
      </c>
      <c r="EZ526" s="52">
        <v>497</v>
      </c>
      <c r="FA526" s="52">
        <v>506</v>
      </c>
      <c r="FB526" s="52">
        <v>508</v>
      </c>
      <c r="FC526" s="52">
        <v>528</v>
      </c>
      <c r="FD526" s="52">
        <v>571</v>
      </c>
      <c r="FE526" s="52">
        <v>529</v>
      </c>
      <c r="FF526" s="52">
        <v>516</v>
      </c>
      <c r="FG526" s="52">
        <v>537</v>
      </c>
      <c r="FH526" s="52">
        <v>581</v>
      </c>
      <c r="FI526" s="52">
        <v>540</v>
      </c>
      <c r="FJ526" s="52">
        <v>490</v>
      </c>
      <c r="FK526" s="52">
        <v>495</v>
      </c>
      <c r="FL526" s="52">
        <v>515</v>
      </c>
      <c r="FM526" s="52">
        <v>478</v>
      </c>
      <c r="FN526" s="52">
        <v>527</v>
      </c>
      <c r="FO526" s="52">
        <v>443</v>
      </c>
      <c r="FP526" s="52">
        <v>492</v>
      </c>
      <c r="FQ526" s="52">
        <v>502</v>
      </c>
      <c r="FR526" s="52">
        <v>497</v>
      </c>
      <c r="FS526" s="52">
        <v>523</v>
      </c>
      <c r="FT526" s="52">
        <v>541</v>
      </c>
      <c r="FU526" s="52">
        <v>610</v>
      </c>
      <c r="FV526" s="52">
        <v>426</v>
      </c>
      <c r="FW526" s="52">
        <v>460</v>
      </c>
      <c r="FX526" s="52">
        <v>440</v>
      </c>
      <c r="FY526" s="52">
        <v>409</v>
      </c>
      <c r="FZ526" s="52">
        <v>354</v>
      </c>
      <c r="GA526" s="52">
        <v>291</v>
      </c>
      <c r="GB526" s="52">
        <v>309</v>
      </c>
      <c r="GC526" s="52">
        <v>302</v>
      </c>
      <c r="GD526" s="52">
        <v>290</v>
      </c>
      <c r="GE526" s="52">
        <v>236</v>
      </c>
      <c r="GF526" s="52">
        <v>209</v>
      </c>
      <c r="GG526" s="52">
        <v>223</v>
      </c>
      <c r="GH526" s="52">
        <v>209</v>
      </c>
      <c r="GI526" s="52">
        <v>178</v>
      </c>
      <c r="GJ526" s="52">
        <v>151</v>
      </c>
      <c r="GK526" s="52">
        <v>132</v>
      </c>
      <c r="GL526" s="53">
        <v>681</v>
      </c>
    </row>
    <row r="527" spans="1:194" s="1" customFormat="1" ht="15" hidden="1" x14ac:dyDescent="0.25">
      <c r="A527" s="31" t="s">
        <v>236</v>
      </c>
      <c r="B527" s="1" t="s">
        <v>758</v>
      </c>
      <c r="C527" s="30" t="str">
        <f t="shared" si="136"/>
        <v>LA Wales - Merthyr Tydfil</v>
      </c>
      <c r="D527" s="51">
        <f t="shared" si="138"/>
        <v>23025</v>
      </c>
      <c r="E527" s="51">
        <f t="shared" si="139"/>
        <v>24519</v>
      </c>
      <c r="F527" s="52">
        <f t="shared" si="140"/>
        <v>60424</v>
      </c>
      <c r="G527" s="52">
        <f t="shared" si="141"/>
        <v>29639</v>
      </c>
      <c r="H527" s="53">
        <f t="shared" si="142"/>
        <v>30785</v>
      </c>
      <c r="I527" s="53">
        <f t="shared" si="143"/>
        <v>23025</v>
      </c>
      <c r="J527" s="53">
        <f t="shared" si="144"/>
        <v>24519</v>
      </c>
      <c r="K527" s="50">
        <f t="shared" si="145"/>
        <v>6614</v>
      </c>
      <c r="L527" s="51">
        <f t="shared" si="146"/>
        <v>6266</v>
      </c>
      <c r="M527" s="152">
        <v>333</v>
      </c>
      <c r="N527" s="152">
        <v>328</v>
      </c>
      <c r="O527" s="152">
        <v>376</v>
      </c>
      <c r="P527" s="152">
        <v>367</v>
      </c>
      <c r="Q527" s="152">
        <v>371</v>
      </c>
      <c r="R527" s="152">
        <v>415</v>
      </c>
      <c r="S527" s="152">
        <v>370</v>
      </c>
      <c r="T527" s="152">
        <v>378</v>
      </c>
      <c r="U527" s="152">
        <v>384</v>
      </c>
      <c r="V527" s="152">
        <v>421</v>
      </c>
      <c r="W527" s="152">
        <v>368</v>
      </c>
      <c r="X527" s="152">
        <v>367</v>
      </c>
      <c r="Y527" s="152">
        <v>403</v>
      </c>
      <c r="Z527" s="152">
        <v>392</v>
      </c>
      <c r="AA527" s="152">
        <v>362</v>
      </c>
      <c r="AB527" s="152">
        <v>317</v>
      </c>
      <c r="AC527" s="152">
        <v>322</v>
      </c>
      <c r="AD527" s="152">
        <v>340</v>
      </c>
      <c r="AE527" s="152">
        <v>353</v>
      </c>
      <c r="AF527" s="152">
        <v>323</v>
      </c>
      <c r="AG527" s="152">
        <v>338</v>
      </c>
      <c r="AH527" s="152">
        <v>356</v>
      </c>
      <c r="AI527" s="152">
        <v>285</v>
      </c>
      <c r="AJ527" s="152">
        <v>369</v>
      </c>
      <c r="AK527" s="152">
        <v>369</v>
      </c>
      <c r="AL527" s="152">
        <v>387</v>
      </c>
      <c r="AM527" s="152">
        <v>424</v>
      </c>
      <c r="AN527" s="152">
        <v>414</v>
      </c>
      <c r="AO527" s="152">
        <v>395</v>
      </c>
      <c r="AP527" s="152">
        <v>396</v>
      </c>
      <c r="AQ527" s="152">
        <v>470</v>
      </c>
      <c r="AR527" s="152">
        <v>409</v>
      </c>
      <c r="AS527" s="152">
        <v>413</v>
      </c>
      <c r="AT527" s="152">
        <v>397</v>
      </c>
      <c r="AU527" s="152">
        <v>387</v>
      </c>
      <c r="AV527" s="152">
        <v>397</v>
      </c>
      <c r="AW527" s="152">
        <v>429</v>
      </c>
      <c r="AX527" s="152">
        <v>338</v>
      </c>
      <c r="AY527" s="152">
        <v>381</v>
      </c>
      <c r="AZ527" s="152">
        <v>394</v>
      </c>
      <c r="BA527" s="152">
        <v>375</v>
      </c>
      <c r="BB527" s="152">
        <v>336</v>
      </c>
      <c r="BC527" s="152">
        <v>317</v>
      </c>
      <c r="BD527" s="152">
        <v>316</v>
      </c>
      <c r="BE527" s="152">
        <v>300</v>
      </c>
      <c r="BF527" s="152">
        <v>313</v>
      </c>
      <c r="BG527" s="152">
        <v>298</v>
      </c>
      <c r="BH527" s="152">
        <v>325</v>
      </c>
      <c r="BI527" s="152">
        <v>384</v>
      </c>
      <c r="BJ527" s="152">
        <v>402</v>
      </c>
      <c r="BK527" s="152">
        <v>358</v>
      </c>
      <c r="BL527" s="152">
        <v>397</v>
      </c>
      <c r="BM527" s="152">
        <v>428</v>
      </c>
      <c r="BN527" s="152">
        <v>418</v>
      </c>
      <c r="BO527" s="152">
        <v>447</v>
      </c>
      <c r="BP527" s="152">
        <v>389</v>
      </c>
      <c r="BQ527" s="152">
        <v>410</v>
      </c>
      <c r="BR527" s="152">
        <v>387</v>
      </c>
      <c r="BS527" s="152">
        <v>418</v>
      </c>
      <c r="BT527" s="152">
        <v>396</v>
      </c>
      <c r="BU527" s="152">
        <v>423</v>
      </c>
      <c r="BV527" s="152">
        <v>397</v>
      </c>
      <c r="BW527" s="152">
        <v>400</v>
      </c>
      <c r="BX527" s="152">
        <v>342</v>
      </c>
      <c r="BY527" s="152">
        <v>310</v>
      </c>
      <c r="BZ527" s="152">
        <v>315</v>
      </c>
      <c r="CA527" s="152">
        <v>350</v>
      </c>
      <c r="CB527" s="152">
        <v>317</v>
      </c>
      <c r="CC527" s="152">
        <v>314</v>
      </c>
      <c r="CD527" s="152">
        <v>301</v>
      </c>
      <c r="CE527" s="152">
        <v>292</v>
      </c>
      <c r="CF527" s="152">
        <v>327</v>
      </c>
      <c r="CG527" s="152">
        <v>315</v>
      </c>
      <c r="CH527" s="152">
        <v>304</v>
      </c>
      <c r="CI527" s="152">
        <v>234</v>
      </c>
      <c r="CJ527" s="152">
        <v>253</v>
      </c>
      <c r="CK527" s="152">
        <v>246</v>
      </c>
      <c r="CL527" s="152">
        <v>204</v>
      </c>
      <c r="CM527" s="152">
        <v>187</v>
      </c>
      <c r="CN527" s="152">
        <v>165</v>
      </c>
      <c r="CO527" s="152">
        <v>162</v>
      </c>
      <c r="CP527" s="152">
        <v>167</v>
      </c>
      <c r="CQ527" s="152">
        <v>137</v>
      </c>
      <c r="CR527" s="152">
        <v>121</v>
      </c>
      <c r="CS527" s="152">
        <v>137</v>
      </c>
      <c r="CT527" s="152">
        <v>97</v>
      </c>
      <c r="CU527" s="152">
        <v>63</v>
      </c>
      <c r="CV527" s="152">
        <v>55</v>
      </c>
      <c r="CW527" s="152">
        <v>60</v>
      </c>
      <c r="CX527" s="152">
        <v>44</v>
      </c>
      <c r="CY527" s="152">
        <v>148</v>
      </c>
      <c r="CZ527" s="52">
        <v>309</v>
      </c>
      <c r="DA527" s="52">
        <v>336</v>
      </c>
      <c r="DB527" s="52">
        <v>335</v>
      </c>
      <c r="DC527" s="52">
        <v>375</v>
      </c>
      <c r="DD527" s="52">
        <v>364</v>
      </c>
      <c r="DE527" s="52">
        <v>396</v>
      </c>
      <c r="DF527" s="52">
        <v>341</v>
      </c>
      <c r="DG527" s="52">
        <v>373</v>
      </c>
      <c r="DH527" s="52">
        <v>391</v>
      </c>
      <c r="DI527" s="52">
        <v>336</v>
      </c>
      <c r="DJ527" s="52">
        <v>343</v>
      </c>
      <c r="DK527" s="52">
        <v>387</v>
      </c>
      <c r="DL527" s="52">
        <v>369</v>
      </c>
      <c r="DM527" s="52">
        <v>322</v>
      </c>
      <c r="DN527" s="52">
        <v>330</v>
      </c>
      <c r="DO527" s="52">
        <v>318</v>
      </c>
      <c r="DP527" s="52">
        <v>309</v>
      </c>
      <c r="DQ527" s="52">
        <v>332</v>
      </c>
      <c r="DR527" s="52">
        <v>281</v>
      </c>
      <c r="DS527" s="52">
        <v>285</v>
      </c>
      <c r="DT527" s="52">
        <v>307</v>
      </c>
      <c r="DU527" s="52">
        <v>331</v>
      </c>
      <c r="DV527" s="52">
        <v>358</v>
      </c>
      <c r="DW527" s="52">
        <v>388</v>
      </c>
      <c r="DX527" s="52">
        <v>325</v>
      </c>
      <c r="DY527" s="52">
        <v>384</v>
      </c>
      <c r="DZ527" s="52">
        <v>416</v>
      </c>
      <c r="EA527" s="52">
        <v>409</v>
      </c>
      <c r="EB527" s="52">
        <v>425</v>
      </c>
      <c r="EC527" s="52">
        <v>424</v>
      </c>
      <c r="ED527" s="52">
        <v>402</v>
      </c>
      <c r="EE527" s="52">
        <v>426</v>
      </c>
      <c r="EF527" s="52">
        <v>407</v>
      </c>
      <c r="EG527" s="52">
        <v>445</v>
      </c>
      <c r="EH527" s="52">
        <v>491</v>
      </c>
      <c r="EI527" s="52">
        <v>445</v>
      </c>
      <c r="EJ527" s="52">
        <v>432</v>
      </c>
      <c r="EK527" s="52">
        <v>401</v>
      </c>
      <c r="EL527" s="52">
        <v>439</v>
      </c>
      <c r="EM527" s="52">
        <v>407</v>
      </c>
      <c r="EN527" s="52">
        <v>362</v>
      </c>
      <c r="EO527" s="52">
        <v>344</v>
      </c>
      <c r="EP527" s="52">
        <v>308</v>
      </c>
      <c r="EQ527" s="52">
        <v>313</v>
      </c>
      <c r="ER527" s="52">
        <v>307</v>
      </c>
      <c r="ES527" s="52">
        <v>341</v>
      </c>
      <c r="ET527" s="52">
        <v>349</v>
      </c>
      <c r="EU527" s="52">
        <v>359</v>
      </c>
      <c r="EV527" s="52">
        <v>394</v>
      </c>
      <c r="EW527" s="52">
        <v>407</v>
      </c>
      <c r="EX527" s="52">
        <v>403</v>
      </c>
      <c r="EY527" s="52">
        <v>458</v>
      </c>
      <c r="EZ527" s="52">
        <v>433</v>
      </c>
      <c r="FA527" s="52">
        <v>460</v>
      </c>
      <c r="FB527" s="52">
        <v>426</v>
      </c>
      <c r="FC527" s="52">
        <v>432</v>
      </c>
      <c r="FD527" s="52">
        <v>484</v>
      </c>
      <c r="FE527" s="52">
        <v>430</v>
      </c>
      <c r="FF527" s="52">
        <v>464</v>
      </c>
      <c r="FG527" s="52">
        <v>441</v>
      </c>
      <c r="FH527" s="52">
        <v>415</v>
      </c>
      <c r="FI527" s="52">
        <v>365</v>
      </c>
      <c r="FJ527" s="52">
        <v>426</v>
      </c>
      <c r="FK527" s="52">
        <v>342</v>
      </c>
      <c r="FL527" s="52">
        <v>349</v>
      </c>
      <c r="FM527" s="52">
        <v>323</v>
      </c>
      <c r="FN527" s="52">
        <v>323</v>
      </c>
      <c r="FO527" s="52">
        <v>315</v>
      </c>
      <c r="FP527" s="52">
        <v>330</v>
      </c>
      <c r="FQ527" s="52">
        <v>362</v>
      </c>
      <c r="FR527" s="52">
        <v>325</v>
      </c>
      <c r="FS527" s="52">
        <v>354</v>
      </c>
      <c r="FT527" s="52">
        <v>331</v>
      </c>
      <c r="FU527" s="52">
        <v>338</v>
      </c>
      <c r="FV527" s="52">
        <v>260</v>
      </c>
      <c r="FW527" s="52">
        <v>282</v>
      </c>
      <c r="FX527" s="52">
        <v>262</v>
      </c>
      <c r="FY527" s="52">
        <v>220</v>
      </c>
      <c r="FZ527" s="52">
        <v>211</v>
      </c>
      <c r="GA527" s="52">
        <v>213</v>
      </c>
      <c r="GB527" s="52">
        <v>193</v>
      </c>
      <c r="GC527" s="52">
        <v>170</v>
      </c>
      <c r="GD527" s="52">
        <v>190</v>
      </c>
      <c r="GE527" s="52">
        <v>152</v>
      </c>
      <c r="GF527" s="52">
        <v>153</v>
      </c>
      <c r="GG527" s="52">
        <v>119</v>
      </c>
      <c r="GH527" s="52">
        <v>103</v>
      </c>
      <c r="GI527" s="52">
        <v>108</v>
      </c>
      <c r="GJ527" s="52">
        <v>67</v>
      </c>
      <c r="GK527" s="52">
        <v>97</v>
      </c>
      <c r="GL527" s="53">
        <v>278</v>
      </c>
    </row>
    <row r="528" spans="1:194" s="1" customFormat="1" ht="15" hidden="1" x14ac:dyDescent="0.25">
      <c r="A528" s="31" t="s">
        <v>236</v>
      </c>
      <c r="B528" s="1" t="s">
        <v>759</v>
      </c>
      <c r="C528" s="30" t="str">
        <f t="shared" si="136"/>
        <v>LA Wales - Monmouthshire</v>
      </c>
      <c r="D528" s="51">
        <f t="shared" si="138"/>
        <v>37888</v>
      </c>
      <c r="E528" s="51">
        <f t="shared" si="139"/>
        <v>39955</v>
      </c>
      <c r="F528" s="52">
        <f t="shared" si="140"/>
        <v>95164</v>
      </c>
      <c r="G528" s="52">
        <f t="shared" si="141"/>
        <v>46898</v>
      </c>
      <c r="H528" s="53">
        <f t="shared" si="142"/>
        <v>48266</v>
      </c>
      <c r="I528" s="53">
        <f t="shared" si="143"/>
        <v>37888</v>
      </c>
      <c r="J528" s="53">
        <f t="shared" si="144"/>
        <v>39955</v>
      </c>
      <c r="K528" s="50">
        <f t="shared" si="145"/>
        <v>9010</v>
      </c>
      <c r="L528" s="51">
        <f t="shared" si="146"/>
        <v>8311</v>
      </c>
      <c r="M528" s="152">
        <v>380</v>
      </c>
      <c r="N528" s="152">
        <v>361</v>
      </c>
      <c r="O528" s="152">
        <v>426</v>
      </c>
      <c r="P528" s="152">
        <v>482</v>
      </c>
      <c r="Q528" s="152">
        <v>480</v>
      </c>
      <c r="R528" s="152">
        <v>502</v>
      </c>
      <c r="S528" s="152">
        <v>473</v>
      </c>
      <c r="T528" s="152">
        <v>519</v>
      </c>
      <c r="U528" s="152">
        <v>515</v>
      </c>
      <c r="V528" s="152">
        <v>522</v>
      </c>
      <c r="W528" s="152">
        <v>503</v>
      </c>
      <c r="X528" s="152">
        <v>558</v>
      </c>
      <c r="Y528" s="152">
        <v>533</v>
      </c>
      <c r="Z528" s="152">
        <v>587</v>
      </c>
      <c r="AA528" s="152">
        <v>515</v>
      </c>
      <c r="AB528" s="152">
        <v>555</v>
      </c>
      <c r="AC528" s="152">
        <v>561</v>
      </c>
      <c r="AD528" s="152">
        <v>538</v>
      </c>
      <c r="AE528" s="152">
        <v>494</v>
      </c>
      <c r="AF528" s="152">
        <v>439</v>
      </c>
      <c r="AG528" s="152">
        <v>355</v>
      </c>
      <c r="AH528" s="152">
        <v>404</v>
      </c>
      <c r="AI528" s="152">
        <v>462</v>
      </c>
      <c r="AJ528" s="152">
        <v>516</v>
      </c>
      <c r="AK528" s="152">
        <v>526</v>
      </c>
      <c r="AL528" s="152">
        <v>574</v>
      </c>
      <c r="AM528" s="152">
        <v>586</v>
      </c>
      <c r="AN528" s="152">
        <v>465</v>
      </c>
      <c r="AO528" s="152">
        <v>471</v>
      </c>
      <c r="AP528" s="152">
        <v>600</v>
      </c>
      <c r="AQ528" s="152">
        <v>475</v>
      </c>
      <c r="AR528" s="152">
        <v>486</v>
      </c>
      <c r="AS528" s="152">
        <v>473</v>
      </c>
      <c r="AT528" s="152">
        <v>468</v>
      </c>
      <c r="AU528" s="152">
        <v>441</v>
      </c>
      <c r="AV528" s="152">
        <v>435</v>
      </c>
      <c r="AW528" s="152">
        <v>463</v>
      </c>
      <c r="AX528" s="152">
        <v>458</v>
      </c>
      <c r="AY528" s="152">
        <v>440</v>
      </c>
      <c r="AZ528" s="152">
        <v>454</v>
      </c>
      <c r="BA528" s="152">
        <v>458</v>
      </c>
      <c r="BB528" s="152">
        <v>500</v>
      </c>
      <c r="BC528" s="152">
        <v>415</v>
      </c>
      <c r="BD528" s="152">
        <v>482</v>
      </c>
      <c r="BE528" s="152">
        <v>430</v>
      </c>
      <c r="BF528" s="152">
        <v>493</v>
      </c>
      <c r="BG528" s="152">
        <v>520</v>
      </c>
      <c r="BH528" s="152">
        <v>583</v>
      </c>
      <c r="BI528" s="152">
        <v>617</v>
      </c>
      <c r="BJ528" s="152">
        <v>686</v>
      </c>
      <c r="BK528" s="152">
        <v>660</v>
      </c>
      <c r="BL528" s="152">
        <v>709</v>
      </c>
      <c r="BM528" s="152">
        <v>751</v>
      </c>
      <c r="BN528" s="152">
        <v>769</v>
      </c>
      <c r="BO528" s="152">
        <v>807</v>
      </c>
      <c r="BP528" s="152">
        <v>819</v>
      </c>
      <c r="BQ528" s="152">
        <v>782</v>
      </c>
      <c r="BR528" s="152">
        <v>760</v>
      </c>
      <c r="BS528" s="152">
        <v>803</v>
      </c>
      <c r="BT528" s="152">
        <v>695</v>
      </c>
      <c r="BU528" s="152">
        <v>695</v>
      </c>
      <c r="BV528" s="152">
        <v>657</v>
      </c>
      <c r="BW528" s="152">
        <v>681</v>
      </c>
      <c r="BX528" s="152">
        <v>634</v>
      </c>
      <c r="BY528" s="152">
        <v>579</v>
      </c>
      <c r="BZ528" s="152">
        <v>618</v>
      </c>
      <c r="CA528" s="152">
        <v>596</v>
      </c>
      <c r="CB528" s="152">
        <v>574</v>
      </c>
      <c r="CC528" s="152">
        <v>620</v>
      </c>
      <c r="CD528" s="152">
        <v>656</v>
      </c>
      <c r="CE528" s="152">
        <v>644</v>
      </c>
      <c r="CF528" s="152">
        <v>643</v>
      </c>
      <c r="CG528" s="152">
        <v>664</v>
      </c>
      <c r="CH528" s="152">
        <v>713</v>
      </c>
      <c r="CI528" s="152">
        <v>545</v>
      </c>
      <c r="CJ528" s="152">
        <v>538</v>
      </c>
      <c r="CK528" s="152">
        <v>539</v>
      </c>
      <c r="CL528" s="152">
        <v>496</v>
      </c>
      <c r="CM528" s="152">
        <v>403</v>
      </c>
      <c r="CN528" s="152">
        <v>361</v>
      </c>
      <c r="CO528" s="152">
        <v>373</v>
      </c>
      <c r="CP528" s="152">
        <v>311</v>
      </c>
      <c r="CQ528" s="152">
        <v>299</v>
      </c>
      <c r="CR528" s="152">
        <v>285</v>
      </c>
      <c r="CS528" s="152">
        <v>244</v>
      </c>
      <c r="CT528" s="152">
        <v>209</v>
      </c>
      <c r="CU528" s="152">
        <v>219</v>
      </c>
      <c r="CV528" s="152">
        <v>200</v>
      </c>
      <c r="CW528" s="152">
        <v>159</v>
      </c>
      <c r="CX528" s="152">
        <v>123</v>
      </c>
      <c r="CY528" s="152">
        <v>386</v>
      </c>
      <c r="CZ528" s="52">
        <v>339</v>
      </c>
      <c r="DA528" s="52">
        <v>353</v>
      </c>
      <c r="DB528" s="52">
        <v>382</v>
      </c>
      <c r="DC528" s="52">
        <v>405</v>
      </c>
      <c r="DD528" s="52">
        <v>413</v>
      </c>
      <c r="DE528" s="52">
        <v>437</v>
      </c>
      <c r="DF528" s="52">
        <v>414</v>
      </c>
      <c r="DG528" s="52">
        <v>461</v>
      </c>
      <c r="DH528" s="52">
        <v>463</v>
      </c>
      <c r="DI528" s="52">
        <v>497</v>
      </c>
      <c r="DJ528" s="52">
        <v>515</v>
      </c>
      <c r="DK528" s="52">
        <v>537</v>
      </c>
      <c r="DL528" s="52">
        <v>526</v>
      </c>
      <c r="DM528" s="52">
        <v>551</v>
      </c>
      <c r="DN528" s="52">
        <v>510</v>
      </c>
      <c r="DO528" s="52">
        <v>481</v>
      </c>
      <c r="DP528" s="52">
        <v>510</v>
      </c>
      <c r="DQ528" s="52">
        <v>517</v>
      </c>
      <c r="DR528" s="52">
        <v>465</v>
      </c>
      <c r="DS528" s="52">
        <v>347</v>
      </c>
      <c r="DT528" s="52">
        <v>345</v>
      </c>
      <c r="DU528" s="52">
        <v>334</v>
      </c>
      <c r="DV528" s="52">
        <v>375</v>
      </c>
      <c r="DW528" s="52">
        <v>479</v>
      </c>
      <c r="DX528" s="52">
        <v>448</v>
      </c>
      <c r="DY528" s="52">
        <v>443</v>
      </c>
      <c r="DZ528" s="52">
        <v>481</v>
      </c>
      <c r="EA528" s="52">
        <v>435</v>
      </c>
      <c r="EB528" s="52">
        <v>541</v>
      </c>
      <c r="EC528" s="52">
        <v>417</v>
      </c>
      <c r="ED528" s="52">
        <v>379</v>
      </c>
      <c r="EE528" s="52">
        <v>533</v>
      </c>
      <c r="EF528" s="52">
        <v>490</v>
      </c>
      <c r="EG528" s="52">
        <v>441</v>
      </c>
      <c r="EH528" s="52">
        <v>443</v>
      </c>
      <c r="EI528" s="52">
        <v>452</v>
      </c>
      <c r="EJ528" s="52">
        <v>474</v>
      </c>
      <c r="EK528" s="52">
        <v>525</v>
      </c>
      <c r="EL528" s="52">
        <v>503</v>
      </c>
      <c r="EM528" s="52">
        <v>541</v>
      </c>
      <c r="EN528" s="52">
        <v>562</v>
      </c>
      <c r="EO528" s="52">
        <v>525</v>
      </c>
      <c r="EP528" s="52">
        <v>513</v>
      </c>
      <c r="EQ528" s="52">
        <v>484</v>
      </c>
      <c r="ER528" s="52">
        <v>514</v>
      </c>
      <c r="ES528" s="52">
        <v>580</v>
      </c>
      <c r="ET528" s="52">
        <v>557</v>
      </c>
      <c r="EU528" s="52">
        <v>641</v>
      </c>
      <c r="EV528" s="52">
        <v>706</v>
      </c>
      <c r="EW528" s="52">
        <v>735</v>
      </c>
      <c r="EX528" s="52">
        <v>704</v>
      </c>
      <c r="EY528" s="52">
        <v>720</v>
      </c>
      <c r="EZ528" s="52">
        <v>781</v>
      </c>
      <c r="FA528" s="52">
        <v>800</v>
      </c>
      <c r="FB528" s="52">
        <v>840</v>
      </c>
      <c r="FC528" s="52">
        <v>864</v>
      </c>
      <c r="FD528" s="52">
        <v>856</v>
      </c>
      <c r="FE528" s="52">
        <v>825</v>
      </c>
      <c r="FF528" s="52">
        <v>800</v>
      </c>
      <c r="FG528" s="52">
        <v>747</v>
      </c>
      <c r="FH528" s="52">
        <v>724</v>
      </c>
      <c r="FI528" s="52">
        <v>655</v>
      </c>
      <c r="FJ528" s="52">
        <v>650</v>
      </c>
      <c r="FK528" s="52">
        <v>702</v>
      </c>
      <c r="FL528" s="52">
        <v>657</v>
      </c>
      <c r="FM528" s="52">
        <v>648</v>
      </c>
      <c r="FN528" s="52">
        <v>679</v>
      </c>
      <c r="FO528" s="52">
        <v>639</v>
      </c>
      <c r="FP528" s="52">
        <v>647</v>
      </c>
      <c r="FQ528" s="52">
        <v>629</v>
      </c>
      <c r="FR528" s="52">
        <v>663</v>
      </c>
      <c r="FS528" s="52">
        <v>656</v>
      </c>
      <c r="FT528" s="52">
        <v>673</v>
      </c>
      <c r="FU528" s="52">
        <v>744</v>
      </c>
      <c r="FV528" s="52">
        <v>590</v>
      </c>
      <c r="FW528" s="52">
        <v>564</v>
      </c>
      <c r="FX528" s="52">
        <v>535</v>
      </c>
      <c r="FY528" s="52">
        <v>501</v>
      </c>
      <c r="FZ528" s="52">
        <v>485</v>
      </c>
      <c r="GA528" s="52">
        <v>433</v>
      </c>
      <c r="GB528" s="52">
        <v>404</v>
      </c>
      <c r="GC528" s="52">
        <v>359</v>
      </c>
      <c r="GD528" s="52">
        <v>349</v>
      </c>
      <c r="GE528" s="52">
        <v>327</v>
      </c>
      <c r="GF528" s="52">
        <v>330</v>
      </c>
      <c r="GG528" s="52">
        <v>293</v>
      </c>
      <c r="GH528" s="52">
        <v>259</v>
      </c>
      <c r="GI528" s="52">
        <v>241</v>
      </c>
      <c r="GJ528" s="52">
        <v>190</v>
      </c>
      <c r="GK528" s="52">
        <v>204</v>
      </c>
      <c r="GL528" s="53">
        <v>880</v>
      </c>
    </row>
    <row r="529" spans="1:194" s="1" customFormat="1" ht="15" hidden="1" x14ac:dyDescent="0.25">
      <c r="A529" s="31" t="s">
        <v>236</v>
      </c>
      <c r="B529" s="1" t="s">
        <v>760</v>
      </c>
      <c r="C529" s="30" t="str">
        <f t="shared" si="136"/>
        <v>LA Wales - Neath Port Talbot</v>
      </c>
      <c r="D529" s="51">
        <f t="shared" si="138"/>
        <v>56902</v>
      </c>
      <c r="E529" s="51">
        <f t="shared" si="139"/>
        <v>59394</v>
      </c>
      <c r="F529" s="52">
        <f t="shared" si="140"/>
        <v>144386</v>
      </c>
      <c r="G529" s="52">
        <f t="shared" si="141"/>
        <v>71200</v>
      </c>
      <c r="H529" s="53">
        <f t="shared" si="142"/>
        <v>73186</v>
      </c>
      <c r="I529" s="53">
        <f t="shared" si="143"/>
        <v>56902</v>
      </c>
      <c r="J529" s="53">
        <f t="shared" si="144"/>
        <v>59394</v>
      </c>
      <c r="K529" s="50">
        <f t="shared" si="145"/>
        <v>14298</v>
      </c>
      <c r="L529" s="51">
        <f t="shared" si="146"/>
        <v>13792</v>
      </c>
      <c r="M529" s="152">
        <v>642</v>
      </c>
      <c r="N529" s="152">
        <v>705</v>
      </c>
      <c r="O529" s="152">
        <v>764</v>
      </c>
      <c r="P529" s="152">
        <v>748</v>
      </c>
      <c r="Q529" s="152">
        <v>797</v>
      </c>
      <c r="R529" s="152">
        <v>792</v>
      </c>
      <c r="S529" s="152">
        <v>812</v>
      </c>
      <c r="T529" s="152">
        <v>803</v>
      </c>
      <c r="U529" s="152">
        <v>892</v>
      </c>
      <c r="V529" s="152">
        <v>870</v>
      </c>
      <c r="W529" s="152">
        <v>811</v>
      </c>
      <c r="X529" s="152">
        <v>873</v>
      </c>
      <c r="Y529" s="152">
        <v>842</v>
      </c>
      <c r="Z529" s="152">
        <v>793</v>
      </c>
      <c r="AA529" s="152">
        <v>843</v>
      </c>
      <c r="AB529" s="152">
        <v>813</v>
      </c>
      <c r="AC529" s="152">
        <v>761</v>
      </c>
      <c r="AD529" s="152">
        <v>737</v>
      </c>
      <c r="AE529" s="152">
        <v>864</v>
      </c>
      <c r="AF529" s="152">
        <v>1357</v>
      </c>
      <c r="AG529" s="152">
        <v>1095</v>
      </c>
      <c r="AH529" s="152">
        <v>983</v>
      </c>
      <c r="AI529" s="152">
        <v>914</v>
      </c>
      <c r="AJ529" s="152">
        <v>548</v>
      </c>
      <c r="AK529" s="152">
        <v>725</v>
      </c>
      <c r="AL529" s="152">
        <v>839</v>
      </c>
      <c r="AM529" s="152">
        <v>900</v>
      </c>
      <c r="AN529" s="152">
        <v>887</v>
      </c>
      <c r="AO529" s="152">
        <v>809</v>
      </c>
      <c r="AP529" s="152">
        <v>882</v>
      </c>
      <c r="AQ529" s="152">
        <v>937</v>
      </c>
      <c r="AR529" s="152">
        <v>781</v>
      </c>
      <c r="AS529" s="152">
        <v>839</v>
      </c>
      <c r="AT529" s="152">
        <v>873</v>
      </c>
      <c r="AU529" s="152">
        <v>974</v>
      </c>
      <c r="AV529" s="152">
        <v>955</v>
      </c>
      <c r="AW529" s="152">
        <v>887</v>
      </c>
      <c r="AX529" s="152">
        <v>929</v>
      </c>
      <c r="AY529" s="152">
        <v>882</v>
      </c>
      <c r="AZ529" s="152">
        <v>926</v>
      </c>
      <c r="BA529" s="152">
        <v>949</v>
      </c>
      <c r="BB529" s="152">
        <v>904</v>
      </c>
      <c r="BC529" s="152">
        <v>890</v>
      </c>
      <c r="BD529" s="152">
        <v>807</v>
      </c>
      <c r="BE529" s="152">
        <v>779</v>
      </c>
      <c r="BF529" s="152">
        <v>816</v>
      </c>
      <c r="BG529" s="152">
        <v>812</v>
      </c>
      <c r="BH529" s="152">
        <v>869</v>
      </c>
      <c r="BI529" s="152">
        <v>891</v>
      </c>
      <c r="BJ529" s="152">
        <v>1006</v>
      </c>
      <c r="BK529" s="152">
        <v>948</v>
      </c>
      <c r="BL529" s="152">
        <v>963</v>
      </c>
      <c r="BM529" s="152">
        <v>1024</v>
      </c>
      <c r="BN529" s="152">
        <v>964</v>
      </c>
      <c r="BO529" s="152">
        <v>989</v>
      </c>
      <c r="BP529" s="152">
        <v>1011</v>
      </c>
      <c r="BQ529" s="152">
        <v>1033</v>
      </c>
      <c r="BR529" s="152">
        <v>1013</v>
      </c>
      <c r="BS529" s="152">
        <v>997</v>
      </c>
      <c r="BT529" s="152">
        <v>939</v>
      </c>
      <c r="BU529" s="152">
        <v>926</v>
      </c>
      <c r="BV529" s="152">
        <v>929</v>
      </c>
      <c r="BW529" s="152">
        <v>1023</v>
      </c>
      <c r="BX529" s="152">
        <v>917</v>
      </c>
      <c r="BY529" s="152">
        <v>881</v>
      </c>
      <c r="BZ529" s="152">
        <v>831</v>
      </c>
      <c r="CA529" s="152">
        <v>850</v>
      </c>
      <c r="CB529" s="152">
        <v>888</v>
      </c>
      <c r="CC529" s="152">
        <v>824</v>
      </c>
      <c r="CD529" s="152">
        <v>793</v>
      </c>
      <c r="CE529" s="152">
        <v>807</v>
      </c>
      <c r="CF529" s="152">
        <v>773</v>
      </c>
      <c r="CG529" s="152">
        <v>861</v>
      </c>
      <c r="CH529" s="152">
        <v>844</v>
      </c>
      <c r="CI529" s="152">
        <v>607</v>
      </c>
      <c r="CJ529" s="152">
        <v>615</v>
      </c>
      <c r="CK529" s="152">
        <v>605</v>
      </c>
      <c r="CL529" s="152">
        <v>583</v>
      </c>
      <c r="CM529" s="152">
        <v>523</v>
      </c>
      <c r="CN529" s="152">
        <v>418</v>
      </c>
      <c r="CO529" s="152">
        <v>427</v>
      </c>
      <c r="CP529" s="152">
        <v>386</v>
      </c>
      <c r="CQ529" s="152">
        <v>361</v>
      </c>
      <c r="CR529" s="152">
        <v>318</v>
      </c>
      <c r="CS529" s="152">
        <v>280</v>
      </c>
      <c r="CT529" s="152">
        <v>244</v>
      </c>
      <c r="CU529" s="152">
        <v>227</v>
      </c>
      <c r="CV529" s="152">
        <v>181</v>
      </c>
      <c r="CW529" s="152">
        <v>122</v>
      </c>
      <c r="CX529" s="152">
        <v>112</v>
      </c>
      <c r="CY529" s="152">
        <v>356</v>
      </c>
      <c r="CZ529" s="52">
        <v>606</v>
      </c>
      <c r="DA529" s="52">
        <v>691</v>
      </c>
      <c r="DB529" s="52">
        <v>749</v>
      </c>
      <c r="DC529" s="52">
        <v>756</v>
      </c>
      <c r="DD529" s="52">
        <v>765</v>
      </c>
      <c r="DE529" s="52">
        <v>775</v>
      </c>
      <c r="DF529" s="52">
        <v>774</v>
      </c>
      <c r="DG529" s="52">
        <v>767</v>
      </c>
      <c r="DH529" s="52">
        <v>817</v>
      </c>
      <c r="DI529" s="52">
        <v>785</v>
      </c>
      <c r="DJ529" s="52">
        <v>812</v>
      </c>
      <c r="DK529" s="52">
        <v>765</v>
      </c>
      <c r="DL529" s="52">
        <v>813</v>
      </c>
      <c r="DM529" s="52">
        <v>801</v>
      </c>
      <c r="DN529" s="52">
        <v>800</v>
      </c>
      <c r="DO529" s="52">
        <v>845</v>
      </c>
      <c r="DP529" s="52">
        <v>752</v>
      </c>
      <c r="DQ529" s="52">
        <v>719</v>
      </c>
      <c r="DR529" s="52">
        <v>755</v>
      </c>
      <c r="DS529" s="52">
        <v>880</v>
      </c>
      <c r="DT529" s="52">
        <v>729</v>
      </c>
      <c r="DU529" s="52">
        <v>735</v>
      </c>
      <c r="DV529" s="52">
        <v>740</v>
      </c>
      <c r="DW529" s="52">
        <v>749</v>
      </c>
      <c r="DX529" s="52">
        <v>696</v>
      </c>
      <c r="DY529" s="52">
        <v>785</v>
      </c>
      <c r="DZ529" s="52">
        <v>845</v>
      </c>
      <c r="EA529" s="52">
        <v>816</v>
      </c>
      <c r="EB529" s="52">
        <v>961</v>
      </c>
      <c r="EC529" s="52">
        <v>907</v>
      </c>
      <c r="ED529" s="52">
        <v>853</v>
      </c>
      <c r="EE529" s="52">
        <v>845</v>
      </c>
      <c r="EF529" s="52">
        <v>952</v>
      </c>
      <c r="EG529" s="52">
        <v>958</v>
      </c>
      <c r="EH529" s="52">
        <v>965</v>
      </c>
      <c r="EI529" s="52">
        <v>945</v>
      </c>
      <c r="EJ529" s="52">
        <v>854</v>
      </c>
      <c r="EK529" s="52">
        <v>893</v>
      </c>
      <c r="EL529" s="52">
        <v>901</v>
      </c>
      <c r="EM529" s="52">
        <v>913</v>
      </c>
      <c r="EN529" s="52">
        <v>942</v>
      </c>
      <c r="EO529" s="52">
        <v>837</v>
      </c>
      <c r="EP529" s="52">
        <v>811</v>
      </c>
      <c r="EQ529" s="52">
        <v>809</v>
      </c>
      <c r="ER529" s="52">
        <v>886</v>
      </c>
      <c r="ES529" s="52">
        <v>885</v>
      </c>
      <c r="ET529" s="52">
        <v>830</v>
      </c>
      <c r="EU529" s="52">
        <v>911</v>
      </c>
      <c r="EV529" s="52">
        <v>947</v>
      </c>
      <c r="EW529" s="52">
        <v>1035</v>
      </c>
      <c r="EX529" s="52">
        <v>944</v>
      </c>
      <c r="EY529" s="52">
        <v>1019</v>
      </c>
      <c r="EZ529" s="52">
        <v>1045</v>
      </c>
      <c r="FA529" s="52">
        <v>1045</v>
      </c>
      <c r="FB529" s="52">
        <v>1011</v>
      </c>
      <c r="FC529" s="52">
        <v>1091</v>
      </c>
      <c r="FD529" s="52">
        <v>1162</v>
      </c>
      <c r="FE529" s="52">
        <v>1112</v>
      </c>
      <c r="FF529" s="52">
        <v>1029</v>
      </c>
      <c r="FG529" s="52">
        <v>1052</v>
      </c>
      <c r="FH529" s="52">
        <v>1035</v>
      </c>
      <c r="FI529" s="52">
        <v>1025</v>
      </c>
      <c r="FJ529" s="52">
        <v>960</v>
      </c>
      <c r="FK529" s="52">
        <v>959</v>
      </c>
      <c r="FL529" s="52">
        <v>917</v>
      </c>
      <c r="FM529" s="52">
        <v>850</v>
      </c>
      <c r="FN529" s="52">
        <v>903</v>
      </c>
      <c r="FO529" s="52">
        <v>866</v>
      </c>
      <c r="FP529" s="52">
        <v>929</v>
      </c>
      <c r="FQ529" s="52">
        <v>845</v>
      </c>
      <c r="FR529" s="52">
        <v>837</v>
      </c>
      <c r="FS529" s="52">
        <v>881</v>
      </c>
      <c r="FT529" s="52">
        <v>878</v>
      </c>
      <c r="FU529" s="52">
        <v>949</v>
      </c>
      <c r="FV529" s="52">
        <v>749</v>
      </c>
      <c r="FW529" s="52">
        <v>671</v>
      </c>
      <c r="FX529" s="52">
        <v>720</v>
      </c>
      <c r="FY529" s="52">
        <v>655</v>
      </c>
      <c r="FZ529" s="52">
        <v>544</v>
      </c>
      <c r="GA529" s="52">
        <v>532</v>
      </c>
      <c r="GB529" s="52">
        <v>491</v>
      </c>
      <c r="GC529" s="52">
        <v>476</v>
      </c>
      <c r="GD529" s="52">
        <v>467</v>
      </c>
      <c r="GE529" s="52">
        <v>437</v>
      </c>
      <c r="GF529" s="52">
        <v>388</v>
      </c>
      <c r="GG529" s="52">
        <v>361</v>
      </c>
      <c r="GH529" s="52">
        <v>288</v>
      </c>
      <c r="GI529" s="52">
        <v>287</v>
      </c>
      <c r="GJ529" s="52">
        <v>270</v>
      </c>
      <c r="GK529" s="52">
        <v>250</v>
      </c>
      <c r="GL529" s="53">
        <v>894</v>
      </c>
    </row>
    <row r="530" spans="1:194" s="1" customFormat="1" ht="15" hidden="1" x14ac:dyDescent="0.25">
      <c r="A530" s="31" t="s">
        <v>236</v>
      </c>
      <c r="B530" s="1" t="s">
        <v>761</v>
      </c>
      <c r="C530" s="30" t="str">
        <f t="shared" si="136"/>
        <v>LA Wales - Newport</v>
      </c>
      <c r="D530" s="51">
        <f t="shared" si="138"/>
        <v>58879</v>
      </c>
      <c r="E530" s="51">
        <f t="shared" si="139"/>
        <v>61972</v>
      </c>
      <c r="F530" s="52">
        <f t="shared" si="140"/>
        <v>156447</v>
      </c>
      <c r="G530" s="52">
        <f t="shared" si="141"/>
        <v>77243</v>
      </c>
      <c r="H530" s="53">
        <f t="shared" si="142"/>
        <v>79204</v>
      </c>
      <c r="I530" s="53">
        <f t="shared" si="143"/>
        <v>58879</v>
      </c>
      <c r="J530" s="53">
        <f t="shared" si="144"/>
        <v>61972</v>
      </c>
      <c r="K530" s="50">
        <f t="shared" si="145"/>
        <v>18364</v>
      </c>
      <c r="L530" s="51">
        <f t="shared" si="146"/>
        <v>17232</v>
      </c>
      <c r="M530" s="152">
        <v>957</v>
      </c>
      <c r="N530" s="152">
        <v>1012</v>
      </c>
      <c r="O530" s="152">
        <v>1027</v>
      </c>
      <c r="P530" s="152">
        <v>1017</v>
      </c>
      <c r="Q530" s="152">
        <v>1095</v>
      </c>
      <c r="R530" s="152">
        <v>1105</v>
      </c>
      <c r="S530" s="152">
        <v>1048</v>
      </c>
      <c r="T530" s="152">
        <v>1103</v>
      </c>
      <c r="U530" s="152">
        <v>1080</v>
      </c>
      <c r="V530" s="152">
        <v>1070</v>
      </c>
      <c r="W530" s="152">
        <v>1027</v>
      </c>
      <c r="X530" s="152">
        <v>1087</v>
      </c>
      <c r="Y530" s="152">
        <v>1078</v>
      </c>
      <c r="Z530" s="152">
        <v>980</v>
      </c>
      <c r="AA530" s="152">
        <v>929</v>
      </c>
      <c r="AB530" s="152">
        <v>896</v>
      </c>
      <c r="AC530" s="152">
        <v>948</v>
      </c>
      <c r="AD530" s="152">
        <v>905</v>
      </c>
      <c r="AE530" s="152">
        <v>886</v>
      </c>
      <c r="AF530" s="152">
        <v>852</v>
      </c>
      <c r="AG530" s="152">
        <v>879</v>
      </c>
      <c r="AH530" s="152">
        <v>888</v>
      </c>
      <c r="AI530" s="152">
        <v>994</v>
      </c>
      <c r="AJ530" s="152">
        <v>1009</v>
      </c>
      <c r="AK530" s="152">
        <v>1037</v>
      </c>
      <c r="AL530" s="152">
        <v>971</v>
      </c>
      <c r="AM530" s="152">
        <v>1034</v>
      </c>
      <c r="AN530" s="152">
        <v>1108</v>
      </c>
      <c r="AO530" s="152">
        <v>1164</v>
      </c>
      <c r="AP530" s="152">
        <v>1187</v>
      </c>
      <c r="AQ530" s="152">
        <v>1135</v>
      </c>
      <c r="AR530" s="152">
        <v>1096</v>
      </c>
      <c r="AS530" s="152">
        <v>1172</v>
      </c>
      <c r="AT530" s="152">
        <v>1036</v>
      </c>
      <c r="AU530" s="152">
        <v>1082</v>
      </c>
      <c r="AV530" s="152">
        <v>1041</v>
      </c>
      <c r="AW530" s="152">
        <v>1038</v>
      </c>
      <c r="AX530" s="152">
        <v>1008</v>
      </c>
      <c r="AY530" s="152">
        <v>961</v>
      </c>
      <c r="AZ530" s="152">
        <v>1091</v>
      </c>
      <c r="BA530" s="152">
        <v>1028</v>
      </c>
      <c r="BB530" s="152">
        <v>1062</v>
      </c>
      <c r="BC530" s="152">
        <v>928</v>
      </c>
      <c r="BD530" s="152">
        <v>927</v>
      </c>
      <c r="BE530" s="152">
        <v>855</v>
      </c>
      <c r="BF530" s="152">
        <v>877</v>
      </c>
      <c r="BG530" s="152">
        <v>912</v>
      </c>
      <c r="BH530" s="152">
        <v>908</v>
      </c>
      <c r="BI530" s="152">
        <v>991</v>
      </c>
      <c r="BJ530" s="152">
        <v>1059</v>
      </c>
      <c r="BK530" s="152">
        <v>1021</v>
      </c>
      <c r="BL530" s="152">
        <v>1076</v>
      </c>
      <c r="BM530" s="152">
        <v>1031</v>
      </c>
      <c r="BN530" s="152">
        <v>1067</v>
      </c>
      <c r="BO530" s="152">
        <v>1045</v>
      </c>
      <c r="BP530" s="152">
        <v>1010</v>
      </c>
      <c r="BQ530" s="152">
        <v>1054</v>
      </c>
      <c r="BR530" s="152">
        <v>1068</v>
      </c>
      <c r="BS530" s="152">
        <v>920</v>
      </c>
      <c r="BT530" s="152">
        <v>954</v>
      </c>
      <c r="BU530" s="152">
        <v>905</v>
      </c>
      <c r="BV530" s="152">
        <v>950</v>
      </c>
      <c r="BW530" s="152">
        <v>870</v>
      </c>
      <c r="BX530" s="152">
        <v>841</v>
      </c>
      <c r="BY530" s="152">
        <v>697</v>
      </c>
      <c r="BZ530" s="152">
        <v>710</v>
      </c>
      <c r="CA530" s="152">
        <v>683</v>
      </c>
      <c r="CB530" s="152">
        <v>733</v>
      </c>
      <c r="CC530" s="152">
        <v>659</v>
      </c>
      <c r="CD530" s="152">
        <v>624</v>
      </c>
      <c r="CE530" s="152">
        <v>709</v>
      </c>
      <c r="CF530" s="152">
        <v>672</v>
      </c>
      <c r="CG530" s="152">
        <v>736</v>
      </c>
      <c r="CH530" s="152">
        <v>796</v>
      </c>
      <c r="CI530" s="152">
        <v>551</v>
      </c>
      <c r="CJ530" s="152">
        <v>521</v>
      </c>
      <c r="CK530" s="152">
        <v>525</v>
      </c>
      <c r="CL530" s="152">
        <v>514</v>
      </c>
      <c r="CM530" s="152">
        <v>413</v>
      </c>
      <c r="CN530" s="152">
        <v>367</v>
      </c>
      <c r="CO530" s="152">
        <v>388</v>
      </c>
      <c r="CP530" s="152">
        <v>389</v>
      </c>
      <c r="CQ530" s="152">
        <v>331</v>
      </c>
      <c r="CR530" s="152">
        <v>310</v>
      </c>
      <c r="CS530" s="152">
        <v>308</v>
      </c>
      <c r="CT530" s="152">
        <v>231</v>
      </c>
      <c r="CU530" s="152">
        <v>214</v>
      </c>
      <c r="CV530" s="152">
        <v>160</v>
      </c>
      <c r="CW530" s="152">
        <v>110</v>
      </c>
      <c r="CX530" s="152">
        <v>138</v>
      </c>
      <c r="CY530" s="152">
        <v>362</v>
      </c>
      <c r="CZ530" s="52">
        <v>951</v>
      </c>
      <c r="DA530" s="52">
        <v>1004</v>
      </c>
      <c r="DB530" s="52">
        <v>927</v>
      </c>
      <c r="DC530" s="52">
        <v>1010</v>
      </c>
      <c r="DD530" s="52">
        <v>1005</v>
      </c>
      <c r="DE530" s="52">
        <v>1035</v>
      </c>
      <c r="DF530" s="52">
        <v>985</v>
      </c>
      <c r="DG530" s="52">
        <v>976</v>
      </c>
      <c r="DH530" s="52">
        <v>998</v>
      </c>
      <c r="DI530" s="52">
        <v>1007</v>
      </c>
      <c r="DJ530" s="52">
        <v>996</v>
      </c>
      <c r="DK530" s="52">
        <v>948</v>
      </c>
      <c r="DL530" s="52">
        <v>967</v>
      </c>
      <c r="DM530" s="52">
        <v>907</v>
      </c>
      <c r="DN530" s="52">
        <v>890</v>
      </c>
      <c r="DO530" s="52">
        <v>933</v>
      </c>
      <c r="DP530" s="52">
        <v>853</v>
      </c>
      <c r="DQ530" s="52">
        <v>840</v>
      </c>
      <c r="DR530" s="52">
        <v>814</v>
      </c>
      <c r="DS530" s="52">
        <v>716</v>
      </c>
      <c r="DT530" s="52">
        <v>740</v>
      </c>
      <c r="DU530" s="52">
        <v>819</v>
      </c>
      <c r="DV530" s="52">
        <v>938</v>
      </c>
      <c r="DW530" s="52">
        <v>916</v>
      </c>
      <c r="DX530" s="52">
        <v>918</v>
      </c>
      <c r="DY530" s="52">
        <v>957</v>
      </c>
      <c r="DZ530" s="52">
        <v>1044</v>
      </c>
      <c r="EA530" s="52">
        <v>1120</v>
      </c>
      <c r="EB530" s="52">
        <v>1169</v>
      </c>
      <c r="EC530" s="52">
        <v>1196</v>
      </c>
      <c r="ED530" s="52">
        <v>1181</v>
      </c>
      <c r="EE530" s="52">
        <v>1104</v>
      </c>
      <c r="EF530" s="52">
        <v>1174</v>
      </c>
      <c r="EG530" s="52">
        <v>1147</v>
      </c>
      <c r="EH530" s="52">
        <v>1241</v>
      </c>
      <c r="EI530" s="52">
        <v>1197</v>
      </c>
      <c r="EJ530" s="52">
        <v>1105</v>
      </c>
      <c r="EK530" s="52">
        <v>1063</v>
      </c>
      <c r="EL530" s="52">
        <v>1105</v>
      </c>
      <c r="EM530" s="52">
        <v>1074</v>
      </c>
      <c r="EN530" s="52">
        <v>1019</v>
      </c>
      <c r="EO530" s="52">
        <v>973</v>
      </c>
      <c r="EP530" s="52">
        <v>908</v>
      </c>
      <c r="EQ530" s="52">
        <v>855</v>
      </c>
      <c r="ER530" s="52">
        <v>935</v>
      </c>
      <c r="ES530" s="52">
        <v>873</v>
      </c>
      <c r="ET530" s="52">
        <v>920</v>
      </c>
      <c r="EU530" s="52">
        <v>942</v>
      </c>
      <c r="EV530" s="52">
        <v>955</v>
      </c>
      <c r="EW530" s="52">
        <v>1126</v>
      </c>
      <c r="EX530" s="52">
        <v>1066</v>
      </c>
      <c r="EY530" s="52">
        <v>1105</v>
      </c>
      <c r="EZ530" s="52">
        <v>1121</v>
      </c>
      <c r="FA530" s="52">
        <v>1141</v>
      </c>
      <c r="FB530" s="52">
        <v>1144</v>
      </c>
      <c r="FC530" s="52">
        <v>1112</v>
      </c>
      <c r="FD530" s="52">
        <v>1067</v>
      </c>
      <c r="FE530" s="52">
        <v>1011</v>
      </c>
      <c r="FF530" s="52">
        <v>1076</v>
      </c>
      <c r="FG530" s="52">
        <v>985</v>
      </c>
      <c r="FH530" s="52">
        <v>989</v>
      </c>
      <c r="FI530" s="52">
        <v>929</v>
      </c>
      <c r="FJ530" s="52">
        <v>884</v>
      </c>
      <c r="FK530" s="52">
        <v>821</v>
      </c>
      <c r="FL530" s="52">
        <v>777</v>
      </c>
      <c r="FM530" s="52">
        <v>691</v>
      </c>
      <c r="FN530" s="52">
        <v>794</v>
      </c>
      <c r="FO530" s="52">
        <v>744</v>
      </c>
      <c r="FP530" s="52">
        <v>700</v>
      </c>
      <c r="FQ530" s="52">
        <v>676</v>
      </c>
      <c r="FR530" s="52">
        <v>725</v>
      </c>
      <c r="FS530" s="52">
        <v>761</v>
      </c>
      <c r="FT530" s="52">
        <v>821</v>
      </c>
      <c r="FU530" s="52">
        <v>865</v>
      </c>
      <c r="FV530" s="52">
        <v>647</v>
      </c>
      <c r="FW530" s="52">
        <v>639</v>
      </c>
      <c r="FX530" s="52">
        <v>572</v>
      </c>
      <c r="FY530" s="52">
        <v>573</v>
      </c>
      <c r="FZ530" s="52">
        <v>597</v>
      </c>
      <c r="GA530" s="52">
        <v>503</v>
      </c>
      <c r="GB530" s="52">
        <v>474</v>
      </c>
      <c r="GC530" s="52">
        <v>438</v>
      </c>
      <c r="GD530" s="52">
        <v>398</v>
      </c>
      <c r="GE530" s="52">
        <v>422</v>
      </c>
      <c r="GF530" s="52">
        <v>377</v>
      </c>
      <c r="GG530" s="52">
        <v>322</v>
      </c>
      <c r="GH530" s="52">
        <v>301</v>
      </c>
      <c r="GI530" s="52">
        <v>246</v>
      </c>
      <c r="GJ530" s="52">
        <v>245</v>
      </c>
      <c r="GK530" s="52">
        <v>198</v>
      </c>
      <c r="GL530" s="53">
        <v>771</v>
      </c>
    </row>
    <row r="531" spans="1:194" s="1" customFormat="1" ht="15" hidden="1" x14ac:dyDescent="0.25">
      <c r="A531" s="31" t="s">
        <v>236</v>
      </c>
      <c r="B531" s="1" t="s">
        <v>762</v>
      </c>
      <c r="C531" s="30" t="str">
        <f t="shared" si="136"/>
        <v>LA Wales - Pembrokeshire</v>
      </c>
      <c r="D531" s="51">
        <f t="shared" si="138"/>
        <v>49968</v>
      </c>
      <c r="E531" s="51">
        <f t="shared" si="139"/>
        <v>52776</v>
      </c>
      <c r="F531" s="52">
        <f t="shared" si="140"/>
        <v>126751</v>
      </c>
      <c r="G531" s="52">
        <f t="shared" si="141"/>
        <v>62231</v>
      </c>
      <c r="H531" s="53">
        <f t="shared" si="142"/>
        <v>64520</v>
      </c>
      <c r="I531" s="53">
        <f t="shared" si="143"/>
        <v>49968</v>
      </c>
      <c r="J531" s="53">
        <f t="shared" si="144"/>
        <v>52776</v>
      </c>
      <c r="K531" s="50">
        <f t="shared" si="145"/>
        <v>12263</v>
      </c>
      <c r="L531" s="51">
        <f t="shared" si="146"/>
        <v>11744</v>
      </c>
      <c r="M531" s="152">
        <v>535</v>
      </c>
      <c r="N531" s="152">
        <v>556</v>
      </c>
      <c r="O531" s="152">
        <v>614</v>
      </c>
      <c r="P531" s="152">
        <v>604</v>
      </c>
      <c r="Q531" s="152">
        <v>635</v>
      </c>
      <c r="R531" s="152">
        <v>668</v>
      </c>
      <c r="S531" s="152">
        <v>659</v>
      </c>
      <c r="T531" s="152">
        <v>709</v>
      </c>
      <c r="U531" s="152">
        <v>719</v>
      </c>
      <c r="V531" s="152">
        <v>746</v>
      </c>
      <c r="W531" s="152">
        <v>767</v>
      </c>
      <c r="X531" s="152">
        <v>726</v>
      </c>
      <c r="Y531" s="152">
        <v>812</v>
      </c>
      <c r="Z531" s="152">
        <v>726</v>
      </c>
      <c r="AA531" s="152">
        <v>793</v>
      </c>
      <c r="AB531" s="152">
        <v>715</v>
      </c>
      <c r="AC531" s="152">
        <v>649</v>
      </c>
      <c r="AD531" s="152">
        <v>630</v>
      </c>
      <c r="AE531" s="152">
        <v>672</v>
      </c>
      <c r="AF531" s="152">
        <v>683</v>
      </c>
      <c r="AG531" s="152">
        <v>615</v>
      </c>
      <c r="AH531" s="152">
        <v>647</v>
      </c>
      <c r="AI531" s="152">
        <v>726</v>
      </c>
      <c r="AJ531" s="152">
        <v>708</v>
      </c>
      <c r="AK531" s="152">
        <v>697</v>
      </c>
      <c r="AL531" s="152">
        <v>637</v>
      </c>
      <c r="AM531" s="152">
        <v>679</v>
      </c>
      <c r="AN531" s="152">
        <v>604</v>
      </c>
      <c r="AO531" s="152">
        <v>741</v>
      </c>
      <c r="AP531" s="152">
        <v>737</v>
      </c>
      <c r="AQ531" s="152">
        <v>710</v>
      </c>
      <c r="AR531" s="152">
        <v>649</v>
      </c>
      <c r="AS531" s="152">
        <v>733</v>
      </c>
      <c r="AT531" s="152">
        <v>718</v>
      </c>
      <c r="AU531" s="152">
        <v>647</v>
      </c>
      <c r="AV531" s="152">
        <v>595</v>
      </c>
      <c r="AW531" s="152">
        <v>597</v>
      </c>
      <c r="AX531" s="152">
        <v>605</v>
      </c>
      <c r="AY531" s="152">
        <v>582</v>
      </c>
      <c r="AZ531" s="152">
        <v>648</v>
      </c>
      <c r="BA531" s="152">
        <v>655</v>
      </c>
      <c r="BB531" s="152">
        <v>611</v>
      </c>
      <c r="BC531" s="152">
        <v>588</v>
      </c>
      <c r="BD531" s="152">
        <v>531</v>
      </c>
      <c r="BE531" s="152">
        <v>518</v>
      </c>
      <c r="BF531" s="152">
        <v>604</v>
      </c>
      <c r="BG531" s="152">
        <v>608</v>
      </c>
      <c r="BH531" s="152">
        <v>646</v>
      </c>
      <c r="BI531" s="152">
        <v>728</v>
      </c>
      <c r="BJ531" s="152">
        <v>772</v>
      </c>
      <c r="BK531" s="152">
        <v>793</v>
      </c>
      <c r="BL531" s="152">
        <v>866</v>
      </c>
      <c r="BM531" s="152">
        <v>882</v>
      </c>
      <c r="BN531" s="152">
        <v>886</v>
      </c>
      <c r="BO531" s="152">
        <v>902</v>
      </c>
      <c r="BP531" s="152">
        <v>954</v>
      </c>
      <c r="BQ531" s="152">
        <v>890</v>
      </c>
      <c r="BR531" s="152">
        <v>1022</v>
      </c>
      <c r="BS531" s="152">
        <v>988</v>
      </c>
      <c r="BT531" s="152">
        <v>891</v>
      </c>
      <c r="BU531" s="152">
        <v>885</v>
      </c>
      <c r="BV531" s="152">
        <v>926</v>
      </c>
      <c r="BW531" s="152">
        <v>880</v>
      </c>
      <c r="BX531" s="152">
        <v>848</v>
      </c>
      <c r="BY531" s="152">
        <v>849</v>
      </c>
      <c r="BZ531" s="152">
        <v>864</v>
      </c>
      <c r="CA531" s="152">
        <v>928</v>
      </c>
      <c r="CB531" s="152">
        <v>901</v>
      </c>
      <c r="CC531" s="152">
        <v>819</v>
      </c>
      <c r="CD531" s="152">
        <v>857</v>
      </c>
      <c r="CE531" s="152">
        <v>874</v>
      </c>
      <c r="CF531" s="152">
        <v>846</v>
      </c>
      <c r="CG531" s="152">
        <v>917</v>
      </c>
      <c r="CH531" s="152">
        <v>954</v>
      </c>
      <c r="CI531" s="152">
        <v>725</v>
      </c>
      <c r="CJ531" s="152">
        <v>743</v>
      </c>
      <c r="CK531" s="152">
        <v>703</v>
      </c>
      <c r="CL531" s="152">
        <v>610</v>
      </c>
      <c r="CM531" s="152">
        <v>544</v>
      </c>
      <c r="CN531" s="152">
        <v>516</v>
      </c>
      <c r="CO531" s="152">
        <v>493</v>
      </c>
      <c r="CP531" s="152">
        <v>461</v>
      </c>
      <c r="CQ531" s="152">
        <v>426</v>
      </c>
      <c r="CR531" s="152">
        <v>353</v>
      </c>
      <c r="CS531" s="152">
        <v>345</v>
      </c>
      <c r="CT531" s="152">
        <v>333</v>
      </c>
      <c r="CU531" s="152">
        <v>207</v>
      </c>
      <c r="CV531" s="152">
        <v>256</v>
      </c>
      <c r="CW531" s="152">
        <v>192</v>
      </c>
      <c r="CX531" s="152">
        <v>154</v>
      </c>
      <c r="CY531" s="152">
        <v>594</v>
      </c>
      <c r="CZ531" s="52">
        <v>502</v>
      </c>
      <c r="DA531" s="52">
        <v>510</v>
      </c>
      <c r="DB531" s="52">
        <v>545</v>
      </c>
      <c r="DC531" s="52">
        <v>611</v>
      </c>
      <c r="DD531" s="52">
        <v>607</v>
      </c>
      <c r="DE531" s="52">
        <v>645</v>
      </c>
      <c r="DF531" s="52">
        <v>627</v>
      </c>
      <c r="DG531" s="52">
        <v>612</v>
      </c>
      <c r="DH531" s="52">
        <v>757</v>
      </c>
      <c r="DI531" s="52">
        <v>755</v>
      </c>
      <c r="DJ531" s="52">
        <v>712</v>
      </c>
      <c r="DK531" s="52">
        <v>725</v>
      </c>
      <c r="DL531" s="52">
        <v>731</v>
      </c>
      <c r="DM531" s="52">
        <v>683</v>
      </c>
      <c r="DN531" s="52">
        <v>671</v>
      </c>
      <c r="DO531" s="52">
        <v>686</v>
      </c>
      <c r="DP531" s="52">
        <v>703</v>
      </c>
      <c r="DQ531" s="52">
        <v>662</v>
      </c>
      <c r="DR531" s="52">
        <v>525</v>
      </c>
      <c r="DS531" s="52">
        <v>561</v>
      </c>
      <c r="DT531" s="52">
        <v>530</v>
      </c>
      <c r="DU531" s="52">
        <v>518</v>
      </c>
      <c r="DV531" s="52">
        <v>542</v>
      </c>
      <c r="DW531" s="52">
        <v>557</v>
      </c>
      <c r="DX531" s="52">
        <v>640</v>
      </c>
      <c r="DY531" s="52">
        <v>606</v>
      </c>
      <c r="DZ531" s="52">
        <v>657</v>
      </c>
      <c r="EA531" s="52">
        <v>684</v>
      </c>
      <c r="EB531" s="52">
        <v>685</v>
      </c>
      <c r="EC531" s="52">
        <v>709</v>
      </c>
      <c r="ED531" s="52">
        <v>681</v>
      </c>
      <c r="EE531" s="52">
        <v>685</v>
      </c>
      <c r="EF531" s="52">
        <v>724</v>
      </c>
      <c r="EG531" s="52">
        <v>662</v>
      </c>
      <c r="EH531" s="52">
        <v>622</v>
      </c>
      <c r="EI531" s="52">
        <v>642</v>
      </c>
      <c r="EJ531" s="52">
        <v>633</v>
      </c>
      <c r="EK531" s="52">
        <v>604</v>
      </c>
      <c r="EL531" s="52">
        <v>650</v>
      </c>
      <c r="EM531" s="52">
        <v>652</v>
      </c>
      <c r="EN531" s="52">
        <v>618</v>
      </c>
      <c r="EO531" s="52">
        <v>681</v>
      </c>
      <c r="EP531" s="52">
        <v>632</v>
      </c>
      <c r="EQ531" s="52">
        <v>692</v>
      </c>
      <c r="ER531" s="52">
        <v>568</v>
      </c>
      <c r="ES531" s="52">
        <v>644</v>
      </c>
      <c r="ET531" s="52">
        <v>741</v>
      </c>
      <c r="EU531" s="52">
        <v>837</v>
      </c>
      <c r="EV531" s="52">
        <v>884</v>
      </c>
      <c r="EW531" s="52">
        <v>880</v>
      </c>
      <c r="EX531" s="52">
        <v>846</v>
      </c>
      <c r="EY531" s="52">
        <v>943</v>
      </c>
      <c r="EZ531" s="52">
        <v>872</v>
      </c>
      <c r="FA531" s="52">
        <v>932</v>
      </c>
      <c r="FB531" s="52">
        <v>941</v>
      </c>
      <c r="FC531" s="52">
        <v>1022</v>
      </c>
      <c r="FD531" s="52">
        <v>994</v>
      </c>
      <c r="FE531" s="52">
        <v>1068</v>
      </c>
      <c r="FF531" s="52">
        <v>1021</v>
      </c>
      <c r="FG531" s="52">
        <v>1013</v>
      </c>
      <c r="FH531" s="52">
        <v>911</v>
      </c>
      <c r="FI531" s="52">
        <v>960</v>
      </c>
      <c r="FJ531" s="52">
        <v>946</v>
      </c>
      <c r="FK531" s="52">
        <v>889</v>
      </c>
      <c r="FL531" s="52">
        <v>918</v>
      </c>
      <c r="FM531" s="52">
        <v>887</v>
      </c>
      <c r="FN531" s="52">
        <v>848</v>
      </c>
      <c r="FO531" s="52">
        <v>908</v>
      </c>
      <c r="FP531" s="52">
        <v>905</v>
      </c>
      <c r="FQ531" s="52">
        <v>900</v>
      </c>
      <c r="FR531" s="52">
        <v>944</v>
      </c>
      <c r="FS531" s="52">
        <v>880</v>
      </c>
      <c r="FT531" s="52">
        <v>953</v>
      </c>
      <c r="FU531" s="52">
        <v>1007</v>
      </c>
      <c r="FV531" s="52">
        <v>850</v>
      </c>
      <c r="FW531" s="52">
        <v>764</v>
      </c>
      <c r="FX531" s="52">
        <v>798</v>
      </c>
      <c r="FY531" s="52">
        <v>688</v>
      </c>
      <c r="FZ531" s="52">
        <v>638</v>
      </c>
      <c r="GA531" s="52">
        <v>563</v>
      </c>
      <c r="GB531" s="52">
        <v>516</v>
      </c>
      <c r="GC531" s="52">
        <v>483</v>
      </c>
      <c r="GD531" s="52">
        <v>493</v>
      </c>
      <c r="GE531" s="52">
        <v>414</v>
      </c>
      <c r="GF531" s="52">
        <v>444</v>
      </c>
      <c r="GG531" s="52">
        <v>379</v>
      </c>
      <c r="GH531" s="52">
        <v>373</v>
      </c>
      <c r="GI531" s="52">
        <v>332</v>
      </c>
      <c r="GJ531" s="52">
        <v>281</v>
      </c>
      <c r="GK531" s="52">
        <v>264</v>
      </c>
      <c r="GL531" s="53">
        <v>1042</v>
      </c>
    </row>
    <row r="532" spans="1:194" s="1" customFormat="1" ht="15" hidden="1" x14ac:dyDescent="0.25">
      <c r="A532" s="31" t="s">
        <v>236</v>
      </c>
      <c r="B532" s="1" t="s">
        <v>763</v>
      </c>
      <c r="C532" s="30" t="str">
        <f t="shared" si="136"/>
        <v>LA Wales - Powys</v>
      </c>
      <c r="D532" s="51">
        <f>I532</f>
        <v>53621</v>
      </c>
      <c r="E532" s="51">
        <f>J532</f>
        <v>55565</v>
      </c>
      <c r="F532" s="52">
        <f>G532+H532</f>
        <v>133030</v>
      </c>
      <c r="G532" s="52">
        <f>SUM(M532:CY532)</f>
        <v>65849</v>
      </c>
      <c r="H532" s="53">
        <f>SUM(CZ532:GL532)</f>
        <v>67181</v>
      </c>
      <c r="I532" s="53">
        <f>SUM(AE532:CY532)</f>
        <v>53621</v>
      </c>
      <c r="J532" s="53">
        <f>SUM(DR532:GL532)</f>
        <v>55565</v>
      </c>
      <c r="K532" s="50">
        <f>SUM(M532:AD532)</f>
        <v>12228</v>
      </c>
      <c r="L532" s="51">
        <f>SUM(CZ532:DQ532)</f>
        <v>11616</v>
      </c>
      <c r="M532" s="152">
        <v>521</v>
      </c>
      <c r="N532" s="152">
        <v>582</v>
      </c>
      <c r="O532" s="152">
        <v>655</v>
      </c>
      <c r="P532" s="152">
        <v>629</v>
      </c>
      <c r="Q532" s="152">
        <v>609</v>
      </c>
      <c r="R532" s="152">
        <v>680</v>
      </c>
      <c r="S532" s="152">
        <v>690</v>
      </c>
      <c r="T532" s="152">
        <v>706</v>
      </c>
      <c r="U532" s="152">
        <v>681</v>
      </c>
      <c r="V532" s="152">
        <v>701</v>
      </c>
      <c r="W532" s="152">
        <v>668</v>
      </c>
      <c r="X532" s="152">
        <v>736</v>
      </c>
      <c r="Y532" s="152">
        <v>797</v>
      </c>
      <c r="Z532" s="152">
        <v>705</v>
      </c>
      <c r="AA532" s="152">
        <v>728</v>
      </c>
      <c r="AB532" s="152">
        <v>743</v>
      </c>
      <c r="AC532" s="152">
        <v>712</v>
      </c>
      <c r="AD532" s="152">
        <v>685</v>
      </c>
      <c r="AE532" s="152">
        <v>703</v>
      </c>
      <c r="AF532" s="152">
        <v>631</v>
      </c>
      <c r="AG532" s="152">
        <v>607</v>
      </c>
      <c r="AH532" s="152">
        <v>663</v>
      </c>
      <c r="AI532" s="152">
        <v>707</v>
      </c>
      <c r="AJ532" s="152">
        <v>617</v>
      </c>
      <c r="AK532" s="152">
        <v>742</v>
      </c>
      <c r="AL532" s="152">
        <v>738</v>
      </c>
      <c r="AM532" s="152">
        <v>703</v>
      </c>
      <c r="AN532" s="152">
        <v>627</v>
      </c>
      <c r="AO532" s="152">
        <v>709</v>
      </c>
      <c r="AP532" s="152">
        <v>709</v>
      </c>
      <c r="AQ532" s="152">
        <v>708</v>
      </c>
      <c r="AR532" s="152">
        <v>684</v>
      </c>
      <c r="AS532" s="152">
        <v>668</v>
      </c>
      <c r="AT532" s="152">
        <v>702</v>
      </c>
      <c r="AU532" s="152">
        <v>662</v>
      </c>
      <c r="AV532" s="152">
        <v>570</v>
      </c>
      <c r="AW532" s="152">
        <v>567</v>
      </c>
      <c r="AX532" s="152">
        <v>554</v>
      </c>
      <c r="AY532" s="152">
        <v>571</v>
      </c>
      <c r="AZ532" s="152">
        <v>628</v>
      </c>
      <c r="BA532" s="152">
        <v>593</v>
      </c>
      <c r="BB532" s="152">
        <v>574</v>
      </c>
      <c r="BC532" s="152">
        <v>612</v>
      </c>
      <c r="BD532" s="152">
        <v>543</v>
      </c>
      <c r="BE532" s="152">
        <v>553</v>
      </c>
      <c r="BF532" s="152">
        <v>677</v>
      </c>
      <c r="BG532" s="152">
        <v>705</v>
      </c>
      <c r="BH532" s="152">
        <v>717</v>
      </c>
      <c r="BI532" s="152">
        <v>844</v>
      </c>
      <c r="BJ532" s="152">
        <v>869</v>
      </c>
      <c r="BK532" s="152">
        <v>859</v>
      </c>
      <c r="BL532" s="152">
        <v>988</v>
      </c>
      <c r="BM532" s="152">
        <v>867</v>
      </c>
      <c r="BN532" s="152">
        <v>1029</v>
      </c>
      <c r="BO532" s="152">
        <v>978</v>
      </c>
      <c r="BP532" s="152">
        <v>1087</v>
      </c>
      <c r="BQ532" s="152">
        <v>1057</v>
      </c>
      <c r="BR532" s="152">
        <v>1075</v>
      </c>
      <c r="BS532" s="152">
        <v>1088</v>
      </c>
      <c r="BT532" s="152">
        <v>1029</v>
      </c>
      <c r="BU532" s="152">
        <v>1010</v>
      </c>
      <c r="BV532" s="152">
        <v>1018</v>
      </c>
      <c r="BW532" s="152">
        <v>932</v>
      </c>
      <c r="BX532" s="152">
        <v>982</v>
      </c>
      <c r="BY532" s="152">
        <v>1048</v>
      </c>
      <c r="BZ532" s="152">
        <v>922</v>
      </c>
      <c r="CA532" s="152">
        <v>972</v>
      </c>
      <c r="CB532" s="152">
        <v>1010</v>
      </c>
      <c r="CC532" s="152">
        <v>969</v>
      </c>
      <c r="CD532" s="152">
        <v>930</v>
      </c>
      <c r="CE532" s="152">
        <v>1011</v>
      </c>
      <c r="CF532" s="152">
        <v>973</v>
      </c>
      <c r="CG532" s="152">
        <v>1071</v>
      </c>
      <c r="CH532" s="152">
        <v>1086</v>
      </c>
      <c r="CI532" s="152">
        <v>805</v>
      </c>
      <c r="CJ532" s="152">
        <v>772</v>
      </c>
      <c r="CK532" s="152">
        <v>887</v>
      </c>
      <c r="CL532" s="152">
        <v>757</v>
      </c>
      <c r="CM532" s="152">
        <v>615</v>
      </c>
      <c r="CN532" s="152">
        <v>529</v>
      </c>
      <c r="CO532" s="152">
        <v>559</v>
      </c>
      <c r="CP532" s="152">
        <v>525</v>
      </c>
      <c r="CQ532" s="152">
        <v>461</v>
      </c>
      <c r="CR532" s="152">
        <v>428</v>
      </c>
      <c r="CS532" s="152">
        <v>370</v>
      </c>
      <c r="CT532" s="152">
        <v>339</v>
      </c>
      <c r="CU532" s="152">
        <v>289</v>
      </c>
      <c r="CV532" s="152">
        <v>211</v>
      </c>
      <c r="CW532" s="152">
        <v>190</v>
      </c>
      <c r="CX532" s="152">
        <v>190</v>
      </c>
      <c r="CY532" s="152">
        <v>546</v>
      </c>
      <c r="CZ532" s="52">
        <v>527</v>
      </c>
      <c r="DA532" s="52">
        <v>540</v>
      </c>
      <c r="DB532" s="52">
        <v>580</v>
      </c>
      <c r="DC532" s="52">
        <v>569</v>
      </c>
      <c r="DD532" s="52">
        <v>622</v>
      </c>
      <c r="DE532" s="52">
        <v>602</v>
      </c>
      <c r="DF532" s="52">
        <v>602</v>
      </c>
      <c r="DG532" s="52">
        <v>651</v>
      </c>
      <c r="DH532" s="52">
        <v>641</v>
      </c>
      <c r="DI532" s="52">
        <v>742</v>
      </c>
      <c r="DJ532" s="52">
        <v>710</v>
      </c>
      <c r="DK532" s="52">
        <v>684</v>
      </c>
      <c r="DL532" s="52">
        <v>690</v>
      </c>
      <c r="DM532" s="52">
        <v>716</v>
      </c>
      <c r="DN532" s="52">
        <v>667</v>
      </c>
      <c r="DO532" s="52">
        <v>695</v>
      </c>
      <c r="DP532" s="52">
        <v>708</v>
      </c>
      <c r="DQ532" s="52">
        <v>670</v>
      </c>
      <c r="DR532" s="52">
        <v>652</v>
      </c>
      <c r="DS532" s="52">
        <v>464</v>
      </c>
      <c r="DT532" s="52">
        <v>475</v>
      </c>
      <c r="DU532" s="52">
        <v>558</v>
      </c>
      <c r="DV532" s="52">
        <v>526</v>
      </c>
      <c r="DW532" s="52">
        <v>593</v>
      </c>
      <c r="DX532" s="52">
        <v>594</v>
      </c>
      <c r="DY532" s="52">
        <v>594</v>
      </c>
      <c r="DZ532" s="52">
        <v>608</v>
      </c>
      <c r="EA532" s="52">
        <v>556</v>
      </c>
      <c r="EB532" s="52">
        <v>617</v>
      </c>
      <c r="EC532" s="52">
        <v>680</v>
      </c>
      <c r="ED532" s="52">
        <v>625</v>
      </c>
      <c r="EE532" s="52">
        <v>666</v>
      </c>
      <c r="EF532" s="52">
        <v>625</v>
      </c>
      <c r="EG532" s="52">
        <v>631</v>
      </c>
      <c r="EH532" s="52">
        <v>551</v>
      </c>
      <c r="EI532" s="52">
        <v>551</v>
      </c>
      <c r="EJ532" s="52">
        <v>571</v>
      </c>
      <c r="EK532" s="52">
        <v>580</v>
      </c>
      <c r="EL532" s="52">
        <v>687</v>
      </c>
      <c r="EM532" s="52">
        <v>658</v>
      </c>
      <c r="EN532" s="52">
        <v>618</v>
      </c>
      <c r="EO532" s="52">
        <v>686</v>
      </c>
      <c r="EP532" s="52">
        <v>617</v>
      </c>
      <c r="EQ532" s="52">
        <v>633</v>
      </c>
      <c r="ER532" s="52">
        <v>707</v>
      </c>
      <c r="ES532" s="52">
        <v>708</v>
      </c>
      <c r="ET532" s="52">
        <v>741</v>
      </c>
      <c r="EU532" s="52">
        <v>815</v>
      </c>
      <c r="EV532" s="52">
        <v>913</v>
      </c>
      <c r="EW532" s="52">
        <v>982</v>
      </c>
      <c r="EX532" s="52">
        <v>939</v>
      </c>
      <c r="EY532" s="52">
        <v>964</v>
      </c>
      <c r="EZ532" s="52">
        <v>970</v>
      </c>
      <c r="FA532" s="52">
        <v>1023</v>
      </c>
      <c r="FB532" s="52">
        <v>1115</v>
      </c>
      <c r="FC532" s="52">
        <v>1122</v>
      </c>
      <c r="FD532" s="52">
        <v>1123</v>
      </c>
      <c r="FE532" s="52">
        <v>1137</v>
      </c>
      <c r="FF532" s="52">
        <v>1005</v>
      </c>
      <c r="FG532" s="52">
        <v>1081</v>
      </c>
      <c r="FH532" s="52">
        <v>1039</v>
      </c>
      <c r="FI532" s="52">
        <v>1117</v>
      </c>
      <c r="FJ532" s="52">
        <v>1086</v>
      </c>
      <c r="FK532" s="52">
        <v>1028</v>
      </c>
      <c r="FL532" s="52">
        <v>950</v>
      </c>
      <c r="FM532" s="52">
        <v>1024</v>
      </c>
      <c r="FN532" s="52">
        <v>1061</v>
      </c>
      <c r="FO532" s="52">
        <v>1026</v>
      </c>
      <c r="FP532" s="52">
        <v>928</v>
      </c>
      <c r="FQ532" s="52">
        <v>1003</v>
      </c>
      <c r="FR532" s="52">
        <v>977</v>
      </c>
      <c r="FS532" s="52">
        <v>1039</v>
      </c>
      <c r="FT532" s="52">
        <v>995</v>
      </c>
      <c r="FU532" s="52">
        <v>1041</v>
      </c>
      <c r="FV532" s="52">
        <v>881</v>
      </c>
      <c r="FW532" s="52">
        <v>837</v>
      </c>
      <c r="FX532" s="52">
        <v>849</v>
      </c>
      <c r="FY532" s="52">
        <v>773</v>
      </c>
      <c r="FZ532" s="52">
        <v>706</v>
      </c>
      <c r="GA532" s="52">
        <v>615</v>
      </c>
      <c r="GB532" s="52">
        <v>592</v>
      </c>
      <c r="GC532" s="52">
        <v>567</v>
      </c>
      <c r="GD532" s="52">
        <v>537</v>
      </c>
      <c r="GE532" s="52">
        <v>465</v>
      </c>
      <c r="GF532" s="52">
        <v>486</v>
      </c>
      <c r="GG532" s="52">
        <v>377</v>
      </c>
      <c r="GH532" s="52">
        <v>371</v>
      </c>
      <c r="GI532" s="52">
        <v>379</v>
      </c>
      <c r="GJ532" s="52">
        <v>327</v>
      </c>
      <c r="GK532" s="52">
        <v>300</v>
      </c>
      <c r="GL532" s="53">
        <v>1228</v>
      </c>
    </row>
    <row r="533" spans="1:194" s="1" customFormat="1" ht="15" hidden="1" x14ac:dyDescent="0.25">
      <c r="A533" s="31" t="s">
        <v>236</v>
      </c>
      <c r="B533" s="1" t="s">
        <v>764</v>
      </c>
      <c r="C533" s="30" t="str">
        <f t="shared" si="136"/>
        <v>LA Wales - Rhondda Cynon Taf</v>
      </c>
      <c r="D533" s="51">
        <f t="shared" si="138"/>
        <v>92932</v>
      </c>
      <c r="E533" s="51">
        <f t="shared" si="139"/>
        <v>98843</v>
      </c>
      <c r="F533" s="52">
        <f t="shared" si="140"/>
        <v>241873</v>
      </c>
      <c r="G533" s="52">
        <f t="shared" si="141"/>
        <v>118452</v>
      </c>
      <c r="H533" s="53">
        <f t="shared" si="142"/>
        <v>123421</v>
      </c>
      <c r="I533" s="53">
        <f t="shared" si="143"/>
        <v>92932</v>
      </c>
      <c r="J533" s="53">
        <f t="shared" si="144"/>
        <v>98843</v>
      </c>
      <c r="K533" s="50">
        <f t="shared" si="145"/>
        <v>25520</v>
      </c>
      <c r="L533" s="51">
        <f t="shared" si="146"/>
        <v>24578</v>
      </c>
      <c r="M533" s="152">
        <v>1222</v>
      </c>
      <c r="N533" s="152">
        <v>1332</v>
      </c>
      <c r="O533" s="152">
        <v>1324</v>
      </c>
      <c r="P533" s="152">
        <v>1395</v>
      </c>
      <c r="Q533" s="152">
        <v>1416</v>
      </c>
      <c r="R533" s="152">
        <v>1433</v>
      </c>
      <c r="S533" s="152">
        <v>1422</v>
      </c>
      <c r="T533" s="152">
        <v>1437</v>
      </c>
      <c r="U533" s="152">
        <v>1487</v>
      </c>
      <c r="V533" s="152">
        <v>1539</v>
      </c>
      <c r="W533" s="152">
        <v>1476</v>
      </c>
      <c r="X533" s="152">
        <v>1589</v>
      </c>
      <c r="Y533" s="152">
        <v>1458</v>
      </c>
      <c r="Z533" s="152">
        <v>1482</v>
      </c>
      <c r="AA533" s="152">
        <v>1491</v>
      </c>
      <c r="AB533" s="152">
        <v>1361</v>
      </c>
      <c r="AC533" s="152">
        <v>1343</v>
      </c>
      <c r="AD533" s="152">
        <v>1313</v>
      </c>
      <c r="AE533" s="152">
        <v>1304</v>
      </c>
      <c r="AF533" s="152">
        <v>1380</v>
      </c>
      <c r="AG533" s="152">
        <v>1401</v>
      </c>
      <c r="AH533" s="152">
        <v>1525</v>
      </c>
      <c r="AI533" s="152">
        <v>1664</v>
      </c>
      <c r="AJ533" s="152">
        <v>1745</v>
      </c>
      <c r="AK533" s="152">
        <v>1582</v>
      </c>
      <c r="AL533" s="152">
        <v>1605</v>
      </c>
      <c r="AM533" s="152">
        <v>1564</v>
      </c>
      <c r="AN533" s="152">
        <v>1645</v>
      </c>
      <c r="AO533" s="152">
        <v>1657</v>
      </c>
      <c r="AP533" s="152">
        <v>1662</v>
      </c>
      <c r="AQ533" s="152">
        <v>1826</v>
      </c>
      <c r="AR533" s="152">
        <v>1654</v>
      </c>
      <c r="AS533" s="152">
        <v>1547</v>
      </c>
      <c r="AT533" s="152">
        <v>1568</v>
      </c>
      <c r="AU533" s="152">
        <v>1536</v>
      </c>
      <c r="AV533" s="152">
        <v>1514</v>
      </c>
      <c r="AW533" s="152">
        <v>1441</v>
      </c>
      <c r="AX533" s="152">
        <v>1469</v>
      </c>
      <c r="AY533" s="152">
        <v>1406</v>
      </c>
      <c r="AZ533" s="152">
        <v>1497</v>
      </c>
      <c r="BA533" s="152">
        <v>1537</v>
      </c>
      <c r="BB533" s="152">
        <v>1377</v>
      </c>
      <c r="BC533" s="152">
        <v>1245</v>
      </c>
      <c r="BD533" s="152">
        <v>1321</v>
      </c>
      <c r="BE533" s="152">
        <v>1193</v>
      </c>
      <c r="BF533" s="152">
        <v>1294</v>
      </c>
      <c r="BG533" s="152">
        <v>1309</v>
      </c>
      <c r="BH533" s="152">
        <v>1485</v>
      </c>
      <c r="BI533" s="152">
        <v>1556</v>
      </c>
      <c r="BJ533" s="152">
        <v>1674</v>
      </c>
      <c r="BK533" s="152">
        <v>1600</v>
      </c>
      <c r="BL533" s="152">
        <v>1660</v>
      </c>
      <c r="BM533" s="152">
        <v>1591</v>
      </c>
      <c r="BN533" s="152">
        <v>1678</v>
      </c>
      <c r="BO533" s="152">
        <v>1629</v>
      </c>
      <c r="BP533" s="152">
        <v>1683</v>
      </c>
      <c r="BQ533" s="152">
        <v>1651</v>
      </c>
      <c r="BR533" s="152">
        <v>1518</v>
      </c>
      <c r="BS533" s="152">
        <v>1648</v>
      </c>
      <c r="BT533" s="152">
        <v>1541</v>
      </c>
      <c r="BU533" s="152">
        <v>1398</v>
      </c>
      <c r="BV533" s="152">
        <v>1407</v>
      </c>
      <c r="BW533" s="152">
        <v>1430</v>
      </c>
      <c r="BX533" s="152">
        <v>1415</v>
      </c>
      <c r="BY533" s="152">
        <v>1243</v>
      </c>
      <c r="BZ533" s="152">
        <v>1212</v>
      </c>
      <c r="CA533" s="152">
        <v>1257</v>
      </c>
      <c r="CB533" s="152">
        <v>1235</v>
      </c>
      <c r="CC533" s="152">
        <v>1267</v>
      </c>
      <c r="CD533" s="152">
        <v>1242</v>
      </c>
      <c r="CE533" s="152">
        <v>1291</v>
      </c>
      <c r="CF533" s="152">
        <v>1296</v>
      </c>
      <c r="CG533" s="152">
        <v>1353</v>
      </c>
      <c r="CH533" s="152">
        <v>1414</v>
      </c>
      <c r="CI533" s="152">
        <v>1090</v>
      </c>
      <c r="CJ533" s="152">
        <v>1034</v>
      </c>
      <c r="CK533" s="152">
        <v>941</v>
      </c>
      <c r="CL533" s="152">
        <v>829</v>
      </c>
      <c r="CM533" s="152">
        <v>809</v>
      </c>
      <c r="CN533" s="152">
        <v>727</v>
      </c>
      <c r="CO533" s="152">
        <v>643</v>
      </c>
      <c r="CP533" s="152">
        <v>590</v>
      </c>
      <c r="CQ533" s="152">
        <v>557</v>
      </c>
      <c r="CR533" s="152">
        <v>451</v>
      </c>
      <c r="CS533" s="152">
        <v>410</v>
      </c>
      <c r="CT533" s="152">
        <v>387</v>
      </c>
      <c r="CU533" s="152">
        <v>367</v>
      </c>
      <c r="CV533" s="152">
        <v>285</v>
      </c>
      <c r="CW533" s="152">
        <v>222</v>
      </c>
      <c r="CX533" s="152">
        <v>174</v>
      </c>
      <c r="CY533" s="152">
        <v>574</v>
      </c>
      <c r="CZ533" s="52">
        <v>1189</v>
      </c>
      <c r="DA533" s="52">
        <v>1225</v>
      </c>
      <c r="DB533" s="52">
        <v>1250</v>
      </c>
      <c r="DC533" s="52">
        <v>1281</v>
      </c>
      <c r="DD533" s="52">
        <v>1415</v>
      </c>
      <c r="DE533" s="52">
        <v>1360</v>
      </c>
      <c r="DF533" s="52">
        <v>1402</v>
      </c>
      <c r="DG533" s="52">
        <v>1438</v>
      </c>
      <c r="DH533" s="52">
        <v>1503</v>
      </c>
      <c r="DI533" s="52">
        <v>1504</v>
      </c>
      <c r="DJ533" s="52">
        <v>1478</v>
      </c>
      <c r="DK533" s="52">
        <v>1432</v>
      </c>
      <c r="DL533" s="52">
        <v>1443</v>
      </c>
      <c r="DM533" s="52">
        <v>1295</v>
      </c>
      <c r="DN533" s="52">
        <v>1393</v>
      </c>
      <c r="DO533" s="52">
        <v>1415</v>
      </c>
      <c r="DP533" s="52">
        <v>1242</v>
      </c>
      <c r="DQ533" s="52">
        <v>1313</v>
      </c>
      <c r="DR533" s="52">
        <v>1188</v>
      </c>
      <c r="DS533" s="52">
        <v>1294</v>
      </c>
      <c r="DT533" s="52">
        <v>1401</v>
      </c>
      <c r="DU533" s="52">
        <v>1542</v>
      </c>
      <c r="DV533" s="52">
        <v>1499</v>
      </c>
      <c r="DW533" s="52">
        <v>1636</v>
      </c>
      <c r="DX533" s="52">
        <v>1507</v>
      </c>
      <c r="DY533" s="52">
        <v>1509</v>
      </c>
      <c r="DZ533" s="52">
        <v>1631</v>
      </c>
      <c r="EA533" s="52">
        <v>1671</v>
      </c>
      <c r="EB533" s="52">
        <v>1733</v>
      </c>
      <c r="EC533" s="52">
        <v>1805</v>
      </c>
      <c r="ED533" s="52">
        <v>1819</v>
      </c>
      <c r="EE533" s="52">
        <v>1727</v>
      </c>
      <c r="EF533" s="52">
        <v>1800</v>
      </c>
      <c r="EG533" s="52">
        <v>1612</v>
      </c>
      <c r="EH533" s="52">
        <v>1555</v>
      </c>
      <c r="EI533" s="52">
        <v>1674</v>
      </c>
      <c r="EJ533" s="52">
        <v>1519</v>
      </c>
      <c r="EK533" s="52">
        <v>1597</v>
      </c>
      <c r="EL533" s="52">
        <v>1564</v>
      </c>
      <c r="EM533" s="52">
        <v>1596</v>
      </c>
      <c r="EN533" s="52">
        <v>1592</v>
      </c>
      <c r="EO533" s="52">
        <v>1423</v>
      </c>
      <c r="EP533" s="52">
        <v>1327</v>
      </c>
      <c r="EQ533" s="52">
        <v>1277</v>
      </c>
      <c r="ER533" s="52">
        <v>1349</v>
      </c>
      <c r="ES533" s="52">
        <v>1351</v>
      </c>
      <c r="ET533" s="52">
        <v>1454</v>
      </c>
      <c r="EU533" s="52">
        <v>1501</v>
      </c>
      <c r="EV533" s="52">
        <v>1678</v>
      </c>
      <c r="EW533" s="52">
        <v>1808</v>
      </c>
      <c r="EX533" s="52">
        <v>1659</v>
      </c>
      <c r="EY533" s="52">
        <v>1679</v>
      </c>
      <c r="EZ533" s="52">
        <v>1680</v>
      </c>
      <c r="FA533" s="52">
        <v>1737</v>
      </c>
      <c r="FB533" s="52">
        <v>1687</v>
      </c>
      <c r="FC533" s="52">
        <v>1691</v>
      </c>
      <c r="FD533" s="52">
        <v>1776</v>
      </c>
      <c r="FE533" s="52">
        <v>1631</v>
      </c>
      <c r="FF533" s="52">
        <v>1675</v>
      </c>
      <c r="FG533" s="52">
        <v>1581</v>
      </c>
      <c r="FH533" s="52">
        <v>1558</v>
      </c>
      <c r="FI533" s="52">
        <v>1483</v>
      </c>
      <c r="FJ533" s="52">
        <v>1552</v>
      </c>
      <c r="FK533" s="52">
        <v>1374</v>
      </c>
      <c r="FL533" s="52">
        <v>1343</v>
      </c>
      <c r="FM533" s="52">
        <v>1333</v>
      </c>
      <c r="FN533" s="52">
        <v>1265</v>
      </c>
      <c r="FO533" s="52">
        <v>1370</v>
      </c>
      <c r="FP533" s="52">
        <v>1268</v>
      </c>
      <c r="FQ533" s="52">
        <v>1269</v>
      </c>
      <c r="FR533" s="52">
        <v>1364</v>
      </c>
      <c r="FS533" s="52">
        <v>1352</v>
      </c>
      <c r="FT533" s="52">
        <v>1490</v>
      </c>
      <c r="FU533" s="52">
        <v>1502</v>
      </c>
      <c r="FV533" s="52">
        <v>1160</v>
      </c>
      <c r="FW533" s="52">
        <v>1134</v>
      </c>
      <c r="FX533" s="52">
        <v>1008</v>
      </c>
      <c r="FY533" s="52">
        <v>1012</v>
      </c>
      <c r="FZ533" s="52">
        <v>938</v>
      </c>
      <c r="GA533" s="52">
        <v>837</v>
      </c>
      <c r="GB533" s="52">
        <v>760</v>
      </c>
      <c r="GC533" s="52">
        <v>739</v>
      </c>
      <c r="GD533" s="52">
        <v>735</v>
      </c>
      <c r="GE533" s="52">
        <v>640</v>
      </c>
      <c r="GF533" s="52">
        <v>596</v>
      </c>
      <c r="GG533" s="52">
        <v>523</v>
      </c>
      <c r="GH533" s="52">
        <v>489</v>
      </c>
      <c r="GI533" s="52">
        <v>428</v>
      </c>
      <c r="GJ533" s="52">
        <v>304</v>
      </c>
      <c r="GK533" s="52">
        <v>314</v>
      </c>
      <c r="GL533" s="53">
        <v>1268</v>
      </c>
    </row>
    <row r="534" spans="1:194" s="1" customFormat="1" ht="15" hidden="1" x14ac:dyDescent="0.25">
      <c r="A534" s="31" t="s">
        <v>236</v>
      </c>
      <c r="B534" s="1" t="s">
        <v>765</v>
      </c>
      <c r="C534" s="30" t="str">
        <f t="shared" si="136"/>
        <v>LA Wales - Swansea</v>
      </c>
      <c r="D534" s="51">
        <f t="shared" si="138"/>
        <v>98412</v>
      </c>
      <c r="E534" s="51">
        <f t="shared" si="139"/>
        <v>101311</v>
      </c>
      <c r="F534" s="52">
        <f t="shared" si="140"/>
        <v>246563</v>
      </c>
      <c r="G534" s="52">
        <f t="shared" si="141"/>
        <v>122688</v>
      </c>
      <c r="H534" s="53">
        <f t="shared" si="142"/>
        <v>123875</v>
      </c>
      <c r="I534" s="53">
        <f t="shared" si="143"/>
        <v>98412</v>
      </c>
      <c r="J534" s="53">
        <f t="shared" si="144"/>
        <v>101311</v>
      </c>
      <c r="K534" s="50">
        <f t="shared" si="145"/>
        <v>24276</v>
      </c>
      <c r="L534" s="51">
        <f t="shared" si="146"/>
        <v>22564</v>
      </c>
      <c r="M534" s="152">
        <v>1062</v>
      </c>
      <c r="N534" s="152">
        <v>1200</v>
      </c>
      <c r="O534" s="152">
        <v>1245</v>
      </c>
      <c r="P534" s="152">
        <v>1233</v>
      </c>
      <c r="Q534" s="152">
        <v>1367</v>
      </c>
      <c r="R534" s="152">
        <v>1306</v>
      </c>
      <c r="S534" s="152">
        <v>1391</v>
      </c>
      <c r="T534" s="152">
        <v>1415</v>
      </c>
      <c r="U534" s="152">
        <v>1484</v>
      </c>
      <c r="V534" s="152">
        <v>1458</v>
      </c>
      <c r="W534" s="152">
        <v>1391</v>
      </c>
      <c r="X534" s="152">
        <v>1410</v>
      </c>
      <c r="Y534" s="152">
        <v>1428</v>
      </c>
      <c r="Z534" s="152">
        <v>1389</v>
      </c>
      <c r="AA534" s="152">
        <v>1380</v>
      </c>
      <c r="AB534" s="152">
        <v>1364</v>
      </c>
      <c r="AC534" s="152">
        <v>1376</v>
      </c>
      <c r="AD534" s="152">
        <v>1377</v>
      </c>
      <c r="AE534" s="152">
        <v>1386</v>
      </c>
      <c r="AF534" s="152">
        <v>1794</v>
      </c>
      <c r="AG534" s="152">
        <v>2463</v>
      </c>
      <c r="AH534" s="152">
        <v>2789</v>
      </c>
      <c r="AI534" s="152">
        <v>2556</v>
      </c>
      <c r="AJ534" s="152">
        <v>2324</v>
      </c>
      <c r="AK534" s="152">
        <v>2089</v>
      </c>
      <c r="AL534" s="152">
        <v>1797</v>
      </c>
      <c r="AM534" s="152">
        <v>1990</v>
      </c>
      <c r="AN534" s="152">
        <v>1956</v>
      </c>
      <c r="AO534" s="152">
        <v>1988</v>
      </c>
      <c r="AP534" s="152">
        <v>1865</v>
      </c>
      <c r="AQ534" s="152">
        <v>1910</v>
      </c>
      <c r="AR534" s="152">
        <v>1621</v>
      </c>
      <c r="AS534" s="152">
        <v>1509</v>
      </c>
      <c r="AT534" s="152">
        <v>1393</v>
      </c>
      <c r="AU534" s="152">
        <v>1547</v>
      </c>
      <c r="AV534" s="152">
        <v>1599</v>
      </c>
      <c r="AW534" s="152">
        <v>1491</v>
      </c>
      <c r="AX534" s="152">
        <v>1429</v>
      </c>
      <c r="AY534" s="152">
        <v>1524</v>
      </c>
      <c r="AZ534" s="152">
        <v>1500</v>
      </c>
      <c r="BA534" s="152">
        <v>1583</v>
      </c>
      <c r="BB534" s="152">
        <v>1335</v>
      </c>
      <c r="BC534" s="152">
        <v>1239</v>
      </c>
      <c r="BD534" s="152">
        <v>1464</v>
      </c>
      <c r="BE534" s="152">
        <v>1325</v>
      </c>
      <c r="BF534" s="152">
        <v>1324</v>
      </c>
      <c r="BG534" s="152">
        <v>1404</v>
      </c>
      <c r="BH534" s="152">
        <v>1449</v>
      </c>
      <c r="BI534" s="152">
        <v>1458</v>
      </c>
      <c r="BJ534" s="152">
        <v>1458</v>
      </c>
      <c r="BK534" s="152">
        <v>1423</v>
      </c>
      <c r="BL534" s="152">
        <v>1635</v>
      </c>
      <c r="BM534" s="152">
        <v>1553</v>
      </c>
      <c r="BN534" s="152">
        <v>1578</v>
      </c>
      <c r="BO534" s="152">
        <v>1551</v>
      </c>
      <c r="BP534" s="152">
        <v>1668</v>
      </c>
      <c r="BQ534" s="152">
        <v>1577</v>
      </c>
      <c r="BR534" s="152">
        <v>1494</v>
      </c>
      <c r="BS534" s="152">
        <v>1577</v>
      </c>
      <c r="BT534" s="152">
        <v>1447</v>
      </c>
      <c r="BU534" s="152">
        <v>1403</v>
      </c>
      <c r="BV534" s="152">
        <v>1347</v>
      </c>
      <c r="BW534" s="152">
        <v>1388</v>
      </c>
      <c r="BX534" s="152">
        <v>1310</v>
      </c>
      <c r="BY534" s="152">
        <v>1211</v>
      </c>
      <c r="BZ534" s="152">
        <v>1235</v>
      </c>
      <c r="CA534" s="152">
        <v>1225</v>
      </c>
      <c r="CB534" s="152">
        <v>1260</v>
      </c>
      <c r="CC534" s="152">
        <v>1233</v>
      </c>
      <c r="CD534" s="152">
        <v>1108</v>
      </c>
      <c r="CE534" s="152">
        <v>1217</v>
      </c>
      <c r="CF534" s="152">
        <v>1247</v>
      </c>
      <c r="CG534" s="152">
        <v>1268</v>
      </c>
      <c r="CH534" s="152">
        <v>1403</v>
      </c>
      <c r="CI534" s="152">
        <v>932</v>
      </c>
      <c r="CJ534" s="152">
        <v>978</v>
      </c>
      <c r="CK534" s="152">
        <v>948</v>
      </c>
      <c r="CL534" s="152">
        <v>921</v>
      </c>
      <c r="CM534" s="152">
        <v>767</v>
      </c>
      <c r="CN534" s="152">
        <v>684</v>
      </c>
      <c r="CO534" s="152">
        <v>670</v>
      </c>
      <c r="CP534" s="152">
        <v>608</v>
      </c>
      <c r="CQ534" s="152">
        <v>595</v>
      </c>
      <c r="CR534" s="152">
        <v>512</v>
      </c>
      <c r="CS534" s="152">
        <v>502</v>
      </c>
      <c r="CT534" s="152">
        <v>443</v>
      </c>
      <c r="CU534" s="152">
        <v>356</v>
      </c>
      <c r="CV534" s="152">
        <v>309</v>
      </c>
      <c r="CW534" s="152">
        <v>308</v>
      </c>
      <c r="CX534" s="152">
        <v>231</v>
      </c>
      <c r="CY534" s="152">
        <v>731</v>
      </c>
      <c r="CZ534" s="52">
        <v>1129</v>
      </c>
      <c r="DA534" s="52">
        <v>1077</v>
      </c>
      <c r="DB534" s="52">
        <v>1210</v>
      </c>
      <c r="DC534" s="52">
        <v>1214</v>
      </c>
      <c r="DD534" s="52">
        <v>1258</v>
      </c>
      <c r="DE534" s="52">
        <v>1274</v>
      </c>
      <c r="DF534" s="52">
        <v>1203</v>
      </c>
      <c r="DG534" s="52">
        <v>1334</v>
      </c>
      <c r="DH534" s="52">
        <v>1372</v>
      </c>
      <c r="DI534" s="52">
        <v>1270</v>
      </c>
      <c r="DJ534" s="52">
        <v>1316</v>
      </c>
      <c r="DK534" s="52">
        <v>1252</v>
      </c>
      <c r="DL534" s="52">
        <v>1371</v>
      </c>
      <c r="DM534" s="52">
        <v>1275</v>
      </c>
      <c r="DN534" s="52">
        <v>1277</v>
      </c>
      <c r="DO534" s="52">
        <v>1216</v>
      </c>
      <c r="DP534" s="52">
        <v>1299</v>
      </c>
      <c r="DQ534" s="52">
        <v>1217</v>
      </c>
      <c r="DR534" s="52">
        <v>1351</v>
      </c>
      <c r="DS534" s="52">
        <v>1657</v>
      </c>
      <c r="DT534" s="52">
        <v>2029</v>
      </c>
      <c r="DU534" s="52">
        <v>2154</v>
      </c>
      <c r="DV534" s="52">
        <v>2042</v>
      </c>
      <c r="DW534" s="52">
        <v>1816</v>
      </c>
      <c r="DX534" s="52">
        <v>1773</v>
      </c>
      <c r="DY534" s="52">
        <v>1655</v>
      </c>
      <c r="DZ534" s="52">
        <v>1785</v>
      </c>
      <c r="EA534" s="52">
        <v>1642</v>
      </c>
      <c r="EB534" s="52">
        <v>1627</v>
      </c>
      <c r="EC534" s="52">
        <v>1700</v>
      </c>
      <c r="ED534" s="52">
        <v>1740</v>
      </c>
      <c r="EE534" s="52">
        <v>1641</v>
      </c>
      <c r="EF534" s="52">
        <v>1550</v>
      </c>
      <c r="EG534" s="52">
        <v>1478</v>
      </c>
      <c r="EH534" s="52">
        <v>1461</v>
      </c>
      <c r="EI534" s="52">
        <v>1489</v>
      </c>
      <c r="EJ534" s="52">
        <v>1379</v>
      </c>
      <c r="EK534" s="52">
        <v>1457</v>
      </c>
      <c r="EL534" s="52">
        <v>1449</v>
      </c>
      <c r="EM534" s="52">
        <v>1488</v>
      </c>
      <c r="EN534" s="52">
        <v>1467</v>
      </c>
      <c r="EO534" s="52">
        <v>1401</v>
      </c>
      <c r="EP534" s="52">
        <v>1320</v>
      </c>
      <c r="EQ534" s="52">
        <v>1186</v>
      </c>
      <c r="ER534" s="52">
        <v>1317</v>
      </c>
      <c r="ES534" s="52">
        <v>1444</v>
      </c>
      <c r="ET534" s="52">
        <v>1432</v>
      </c>
      <c r="EU534" s="52">
        <v>1526</v>
      </c>
      <c r="EV534" s="52">
        <v>1563</v>
      </c>
      <c r="EW534" s="52">
        <v>1642</v>
      </c>
      <c r="EX534" s="52">
        <v>1534</v>
      </c>
      <c r="EY534" s="52">
        <v>1557</v>
      </c>
      <c r="EZ534" s="52">
        <v>1583</v>
      </c>
      <c r="FA534" s="52">
        <v>1552</v>
      </c>
      <c r="FB534" s="52">
        <v>1630</v>
      </c>
      <c r="FC534" s="52">
        <v>1708</v>
      </c>
      <c r="FD534" s="52">
        <v>1619</v>
      </c>
      <c r="FE534" s="52">
        <v>1517</v>
      </c>
      <c r="FF534" s="52">
        <v>1595</v>
      </c>
      <c r="FG534" s="52">
        <v>1590</v>
      </c>
      <c r="FH534" s="52">
        <v>1527</v>
      </c>
      <c r="FI534" s="52">
        <v>1485</v>
      </c>
      <c r="FJ534" s="52">
        <v>1542</v>
      </c>
      <c r="FK534" s="52">
        <v>1523</v>
      </c>
      <c r="FL534" s="52">
        <v>1421</v>
      </c>
      <c r="FM534" s="52">
        <v>1402</v>
      </c>
      <c r="FN534" s="52">
        <v>1426</v>
      </c>
      <c r="FO534" s="52">
        <v>1394</v>
      </c>
      <c r="FP534" s="52">
        <v>1298</v>
      </c>
      <c r="FQ534" s="52">
        <v>1321</v>
      </c>
      <c r="FR534" s="52">
        <v>1347</v>
      </c>
      <c r="FS534" s="52">
        <v>1366</v>
      </c>
      <c r="FT534" s="52">
        <v>1497</v>
      </c>
      <c r="FU534" s="52">
        <v>1568</v>
      </c>
      <c r="FV534" s="52">
        <v>1201</v>
      </c>
      <c r="FW534" s="52">
        <v>1164</v>
      </c>
      <c r="FX534" s="52">
        <v>1112</v>
      </c>
      <c r="FY534" s="52">
        <v>1076</v>
      </c>
      <c r="FZ534" s="52">
        <v>976</v>
      </c>
      <c r="GA534" s="52">
        <v>896</v>
      </c>
      <c r="GB534" s="52">
        <v>864</v>
      </c>
      <c r="GC534" s="52">
        <v>884</v>
      </c>
      <c r="GD534" s="52">
        <v>820</v>
      </c>
      <c r="GE534" s="52">
        <v>707</v>
      </c>
      <c r="GF534" s="52">
        <v>715</v>
      </c>
      <c r="GG534" s="52">
        <v>650</v>
      </c>
      <c r="GH534" s="52">
        <v>586</v>
      </c>
      <c r="GI534" s="52">
        <v>537</v>
      </c>
      <c r="GJ534" s="52">
        <v>461</v>
      </c>
      <c r="GK534" s="52">
        <v>336</v>
      </c>
      <c r="GL534" s="53">
        <v>1663</v>
      </c>
    </row>
    <row r="535" spans="1:194" s="1" customFormat="1" ht="15" hidden="1" x14ac:dyDescent="0.25">
      <c r="A535" s="31" t="s">
        <v>236</v>
      </c>
      <c r="B535" s="1" t="s">
        <v>766</v>
      </c>
      <c r="C535" s="30" t="str">
        <f t="shared" si="136"/>
        <v>LA Wales - Torfaen</v>
      </c>
      <c r="D535" s="51">
        <f t="shared" si="138"/>
        <v>36200</v>
      </c>
      <c r="E535" s="51">
        <f t="shared" si="139"/>
        <v>39169</v>
      </c>
      <c r="F535" s="52">
        <f t="shared" si="140"/>
        <v>94832</v>
      </c>
      <c r="G535" s="52">
        <f t="shared" si="141"/>
        <v>46183</v>
      </c>
      <c r="H535" s="53">
        <f t="shared" si="142"/>
        <v>48649</v>
      </c>
      <c r="I535" s="53">
        <f t="shared" si="143"/>
        <v>36200</v>
      </c>
      <c r="J535" s="53">
        <f t="shared" si="144"/>
        <v>39169</v>
      </c>
      <c r="K535" s="50">
        <f t="shared" si="145"/>
        <v>9983</v>
      </c>
      <c r="L535" s="51">
        <f t="shared" si="146"/>
        <v>9480</v>
      </c>
      <c r="M535" s="152">
        <v>485</v>
      </c>
      <c r="N535" s="152">
        <v>550</v>
      </c>
      <c r="O535" s="152">
        <v>490</v>
      </c>
      <c r="P535" s="152">
        <v>562</v>
      </c>
      <c r="Q535" s="152">
        <v>548</v>
      </c>
      <c r="R535" s="152">
        <v>531</v>
      </c>
      <c r="S535" s="152">
        <v>567</v>
      </c>
      <c r="T535" s="152">
        <v>567</v>
      </c>
      <c r="U535" s="152">
        <v>610</v>
      </c>
      <c r="V535" s="152">
        <v>603</v>
      </c>
      <c r="W535" s="152">
        <v>625</v>
      </c>
      <c r="X535" s="152">
        <v>576</v>
      </c>
      <c r="Y535" s="152">
        <v>580</v>
      </c>
      <c r="Z535" s="152">
        <v>554</v>
      </c>
      <c r="AA535" s="152">
        <v>566</v>
      </c>
      <c r="AB535" s="152">
        <v>572</v>
      </c>
      <c r="AC535" s="152">
        <v>489</v>
      </c>
      <c r="AD535" s="152">
        <v>508</v>
      </c>
      <c r="AE535" s="152">
        <v>499</v>
      </c>
      <c r="AF535" s="152">
        <v>490</v>
      </c>
      <c r="AG535" s="152">
        <v>495</v>
      </c>
      <c r="AH535" s="152">
        <v>508</v>
      </c>
      <c r="AI535" s="152">
        <v>513</v>
      </c>
      <c r="AJ535" s="152">
        <v>626</v>
      </c>
      <c r="AK535" s="152">
        <v>617</v>
      </c>
      <c r="AL535" s="152">
        <v>610</v>
      </c>
      <c r="AM535" s="152">
        <v>609</v>
      </c>
      <c r="AN535" s="152">
        <v>568</v>
      </c>
      <c r="AO535" s="152">
        <v>620</v>
      </c>
      <c r="AP535" s="152">
        <v>694</v>
      </c>
      <c r="AQ535" s="152">
        <v>633</v>
      </c>
      <c r="AR535" s="152">
        <v>654</v>
      </c>
      <c r="AS535" s="152">
        <v>553</v>
      </c>
      <c r="AT535" s="152">
        <v>547</v>
      </c>
      <c r="AU535" s="152">
        <v>608</v>
      </c>
      <c r="AV535" s="152">
        <v>595</v>
      </c>
      <c r="AW535" s="152">
        <v>582</v>
      </c>
      <c r="AX535" s="152">
        <v>573</v>
      </c>
      <c r="AY535" s="152">
        <v>539</v>
      </c>
      <c r="AZ535" s="152">
        <v>537</v>
      </c>
      <c r="BA535" s="152">
        <v>539</v>
      </c>
      <c r="BB535" s="152">
        <v>542</v>
      </c>
      <c r="BC535" s="152">
        <v>455</v>
      </c>
      <c r="BD535" s="152">
        <v>496</v>
      </c>
      <c r="BE535" s="152">
        <v>437</v>
      </c>
      <c r="BF535" s="152">
        <v>472</v>
      </c>
      <c r="BG535" s="152">
        <v>514</v>
      </c>
      <c r="BH535" s="152">
        <v>552</v>
      </c>
      <c r="BI535" s="152">
        <v>566</v>
      </c>
      <c r="BJ535" s="152">
        <v>627</v>
      </c>
      <c r="BK535" s="152">
        <v>649</v>
      </c>
      <c r="BL535" s="152">
        <v>654</v>
      </c>
      <c r="BM535" s="152">
        <v>620</v>
      </c>
      <c r="BN535" s="152">
        <v>627</v>
      </c>
      <c r="BO535" s="152">
        <v>636</v>
      </c>
      <c r="BP535" s="152">
        <v>723</v>
      </c>
      <c r="BQ535" s="152">
        <v>646</v>
      </c>
      <c r="BR535" s="152">
        <v>687</v>
      </c>
      <c r="BS535" s="152">
        <v>673</v>
      </c>
      <c r="BT535" s="152">
        <v>633</v>
      </c>
      <c r="BU535" s="152">
        <v>601</v>
      </c>
      <c r="BV535" s="152">
        <v>618</v>
      </c>
      <c r="BW535" s="152">
        <v>595</v>
      </c>
      <c r="BX535" s="152">
        <v>531</v>
      </c>
      <c r="BY535" s="152">
        <v>499</v>
      </c>
      <c r="BZ535" s="152">
        <v>483</v>
      </c>
      <c r="CA535" s="152">
        <v>550</v>
      </c>
      <c r="CB535" s="152">
        <v>494</v>
      </c>
      <c r="CC535" s="152">
        <v>502</v>
      </c>
      <c r="CD535" s="152">
        <v>529</v>
      </c>
      <c r="CE535" s="152">
        <v>499</v>
      </c>
      <c r="CF535" s="152">
        <v>498</v>
      </c>
      <c r="CG535" s="152">
        <v>520</v>
      </c>
      <c r="CH535" s="152">
        <v>577</v>
      </c>
      <c r="CI535" s="152">
        <v>416</v>
      </c>
      <c r="CJ535" s="152">
        <v>430</v>
      </c>
      <c r="CK535" s="152">
        <v>383</v>
      </c>
      <c r="CL535" s="152">
        <v>339</v>
      </c>
      <c r="CM535" s="152">
        <v>302</v>
      </c>
      <c r="CN535" s="152">
        <v>288</v>
      </c>
      <c r="CO535" s="152">
        <v>272</v>
      </c>
      <c r="CP535" s="152">
        <v>261</v>
      </c>
      <c r="CQ535" s="152">
        <v>252</v>
      </c>
      <c r="CR535" s="152">
        <v>199</v>
      </c>
      <c r="CS535" s="152">
        <v>182</v>
      </c>
      <c r="CT535" s="152">
        <v>161</v>
      </c>
      <c r="CU535" s="152">
        <v>162</v>
      </c>
      <c r="CV535" s="152">
        <v>148</v>
      </c>
      <c r="CW535" s="152">
        <v>104</v>
      </c>
      <c r="CX535" s="152">
        <v>81</v>
      </c>
      <c r="CY535" s="152">
        <v>306</v>
      </c>
      <c r="CZ535" s="52">
        <v>428</v>
      </c>
      <c r="DA535" s="52">
        <v>469</v>
      </c>
      <c r="DB535" s="52">
        <v>520</v>
      </c>
      <c r="DC535" s="52">
        <v>518</v>
      </c>
      <c r="DD535" s="52">
        <v>535</v>
      </c>
      <c r="DE535" s="52">
        <v>510</v>
      </c>
      <c r="DF535" s="52">
        <v>553</v>
      </c>
      <c r="DG535" s="52">
        <v>574</v>
      </c>
      <c r="DH535" s="52">
        <v>538</v>
      </c>
      <c r="DI535" s="52">
        <v>597</v>
      </c>
      <c r="DJ535" s="52">
        <v>568</v>
      </c>
      <c r="DK535" s="52">
        <v>556</v>
      </c>
      <c r="DL535" s="52">
        <v>544</v>
      </c>
      <c r="DM535" s="52">
        <v>534</v>
      </c>
      <c r="DN535" s="52">
        <v>561</v>
      </c>
      <c r="DO535" s="52">
        <v>547</v>
      </c>
      <c r="DP535" s="52">
        <v>473</v>
      </c>
      <c r="DQ535" s="52">
        <v>455</v>
      </c>
      <c r="DR535" s="52">
        <v>481</v>
      </c>
      <c r="DS535" s="52">
        <v>431</v>
      </c>
      <c r="DT535" s="52">
        <v>451</v>
      </c>
      <c r="DU535" s="52">
        <v>488</v>
      </c>
      <c r="DV535" s="52">
        <v>586</v>
      </c>
      <c r="DW535" s="52">
        <v>624</v>
      </c>
      <c r="DX535" s="52">
        <v>487</v>
      </c>
      <c r="DY535" s="52">
        <v>638</v>
      </c>
      <c r="DZ535" s="52">
        <v>740</v>
      </c>
      <c r="EA535" s="52">
        <v>648</v>
      </c>
      <c r="EB535" s="52">
        <v>625</v>
      </c>
      <c r="EC535" s="52">
        <v>658</v>
      </c>
      <c r="ED535" s="52">
        <v>673</v>
      </c>
      <c r="EE535" s="52">
        <v>638</v>
      </c>
      <c r="EF535" s="52">
        <v>678</v>
      </c>
      <c r="EG535" s="52">
        <v>663</v>
      </c>
      <c r="EH535" s="52">
        <v>629</v>
      </c>
      <c r="EI535" s="52">
        <v>677</v>
      </c>
      <c r="EJ535" s="52">
        <v>617</v>
      </c>
      <c r="EK535" s="52">
        <v>575</v>
      </c>
      <c r="EL535" s="52">
        <v>551</v>
      </c>
      <c r="EM535" s="52">
        <v>597</v>
      </c>
      <c r="EN535" s="52">
        <v>599</v>
      </c>
      <c r="EO535" s="52">
        <v>571</v>
      </c>
      <c r="EP535" s="52">
        <v>506</v>
      </c>
      <c r="EQ535" s="52">
        <v>531</v>
      </c>
      <c r="ER535" s="52">
        <v>492</v>
      </c>
      <c r="ES535" s="52">
        <v>510</v>
      </c>
      <c r="ET535" s="52">
        <v>543</v>
      </c>
      <c r="EU535" s="52">
        <v>579</v>
      </c>
      <c r="EV535" s="52">
        <v>591</v>
      </c>
      <c r="EW535" s="52">
        <v>637</v>
      </c>
      <c r="EX535" s="52">
        <v>620</v>
      </c>
      <c r="EY535" s="52">
        <v>768</v>
      </c>
      <c r="EZ535" s="52">
        <v>662</v>
      </c>
      <c r="FA535" s="52">
        <v>697</v>
      </c>
      <c r="FB535" s="52">
        <v>714</v>
      </c>
      <c r="FC535" s="52">
        <v>700</v>
      </c>
      <c r="FD535" s="52">
        <v>684</v>
      </c>
      <c r="FE535" s="52">
        <v>680</v>
      </c>
      <c r="FF535" s="52">
        <v>682</v>
      </c>
      <c r="FG535" s="52">
        <v>686</v>
      </c>
      <c r="FH535" s="52">
        <v>613</v>
      </c>
      <c r="FI535" s="52">
        <v>595</v>
      </c>
      <c r="FJ535" s="52">
        <v>627</v>
      </c>
      <c r="FK535" s="52">
        <v>554</v>
      </c>
      <c r="FL535" s="52">
        <v>568</v>
      </c>
      <c r="FM535" s="52">
        <v>525</v>
      </c>
      <c r="FN535" s="52">
        <v>555</v>
      </c>
      <c r="FO535" s="52">
        <v>578</v>
      </c>
      <c r="FP535" s="52">
        <v>550</v>
      </c>
      <c r="FQ535" s="52">
        <v>546</v>
      </c>
      <c r="FR535" s="52">
        <v>552</v>
      </c>
      <c r="FS535" s="52">
        <v>547</v>
      </c>
      <c r="FT535" s="52">
        <v>565</v>
      </c>
      <c r="FU535" s="52">
        <v>615</v>
      </c>
      <c r="FV535" s="52">
        <v>431</v>
      </c>
      <c r="FW535" s="52">
        <v>471</v>
      </c>
      <c r="FX535" s="52">
        <v>406</v>
      </c>
      <c r="FY535" s="52">
        <v>418</v>
      </c>
      <c r="FZ535" s="52">
        <v>403</v>
      </c>
      <c r="GA535" s="52">
        <v>354</v>
      </c>
      <c r="GB535" s="52">
        <v>320</v>
      </c>
      <c r="GC535" s="52">
        <v>310</v>
      </c>
      <c r="GD535" s="52">
        <v>295</v>
      </c>
      <c r="GE535" s="52">
        <v>274</v>
      </c>
      <c r="GF535" s="52">
        <v>268</v>
      </c>
      <c r="GG535" s="52">
        <v>253</v>
      </c>
      <c r="GH535" s="52">
        <v>210</v>
      </c>
      <c r="GI535" s="52">
        <v>186</v>
      </c>
      <c r="GJ535" s="52">
        <v>197</v>
      </c>
      <c r="GK535" s="52">
        <v>179</v>
      </c>
      <c r="GL535" s="53">
        <v>597</v>
      </c>
    </row>
    <row r="536" spans="1:194" s="1" customFormat="1" ht="15" hidden="1" x14ac:dyDescent="0.25">
      <c r="A536" s="31" t="s">
        <v>236</v>
      </c>
      <c r="B536" s="1" t="s">
        <v>767</v>
      </c>
      <c r="C536" s="30" t="str">
        <f t="shared" si="136"/>
        <v>LA Wales - Vale of Glamorgan</v>
      </c>
      <c r="D536" s="51">
        <f t="shared" si="138"/>
        <v>51640</v>
      </c>
      <c r="E536" s="51">
        <f t="shared" si="139"/>
        <v>55763</v>
      </c>
      <c r="F536" s="52">
        <f t="shared" si="140"/>
        <v>135295</v>
      </c>
      <c r="G536" s="52">
        <f t="shared" si="141"/>
        <v>65715</v>
      </c>
      <c r="H536" s="53">
        <f t="shared" si="142"/>
        <v>69580</v>
      </c>
      <c r="I536" s="53">
        <f t="shared" si="143"/>
        <v>51640</v>
      </c>
      <c r="J536" s="53">
        <f t="shared" si="144"/>
        <v>55763</v>
      </c>
      <c r="K536" s="50">
        <f t="shared" si="145"/>
        <v>14075</v>
      </c>
      <c r="L536" s="51">
        <f t="shared" si="146"/>
        <v>13817</v>
      </c>
      <c r="M536" s="152">
        <v>619</v>
      </c>
      <c r="N536" s="152">
        <v>646</v>
      </c>
      <c r="O536" s="152">
        <v>687</v>
      </c>
      <c r="P536" s="152">
        <v>784</v>
      </c>
      <c r="Q536" s="152">
        <v>753</v>
      </c>
      <c r="R536" s="152">
        <v>777</v>
      </c>
      <c r="S536" s="152">
        <v>790</v>
      </c>
      <c r="T536" s="152">
        <v>826</v>
      </c>
      <c r="U536" s="152">
        <v>843</v>
      </c>
      <c r="V536" s="152">
        <v>797</v>
      </c>
      <c r="W536" s="152">
        <v>875</v>
      </c>
      <c r="X536" s="152">
        <v>871</v>
      </c>
      <c r="Y536" s="152">
        <v>888</v>
      </c>
      <c r="Z536" s="152">
        <v>838</v>
      </c>
      <c r="AA536" s="152">
        <v>799</v>
      </c>
      <c r="AB536" s="152">
        <v>768</v>
      </c>
      <c r="AC536" s="152">
        <v>711</v>
      </c>
      <c r="AD536" s="152">
        <v>803</v>
      </c>
      <c r="AE536" s="152">
        <v>754</v>
      </c>
      <c r="AF536" s="152">
        <v>643</v>
      </c>
      <c r="AG536" s="152">
        <v>672</v>
      </c>
      <c r="AH536" s="152">
        <v>677</v>
      </c>
      <c r="AI536" s="152">
        <v>793</v>
      </c>
      <c r="AJ536" s="152">
        <v>749</v>
      </c>
      <c r="AK536" s="152">
        <v>782</v>
      </c>
      <c r="AL536" s="152">
        <v>802</v>
      </c>
      <c r="AM536" s="152">
        <v>820</v>
      </c>
      <c r="AN536" s="152">
        <v>738</v>
      </c>
      <c r="AO536" s="152">
        <v>744</v>
      </c>
      <c r="AP536" s="152">
        <v>854</v>
      </c>
      <c r="AQ536" s="152">
        <v>793</v>
      </c>
      <c r="AR536" s="152">
        <v>791</v>
      </c>
      <c r="AS536" s="152">
        <v>777</v>
      </c>
      <c r="AT536" s="152">
        <v>774</v>
      </c>
      <c r="AU536" s="152">
        <v>835</v>
      </c>
      <c r="AV536" s="152">
        <v>787</v>
      </c>
      <c r="AW536" s="152">
        <v>797</v>
      </c>
      <c r="AX536" s="152">
        <v>803</v>
      </c>
      <c r="AY536" s="152">
        <v>773</v>
      </c>
      <c r="AZ536" s="152">
        <v>901</v>
      </c>
      <c r="BA536" s="152">
        <v>873</v>
      </c>
      <c r="BB536" s="152">
        <v>855</v>
      </c>
      <c r="BC536" s="152">
        <v>780</v>
      </c>
      <c r="BD536" s="152">
        <v>803</v>
      </c>
      <c r="BE536" s="152">
        <v>810</v>
      </c>
      <c r="BF536" s="152">
        <v>822</v>
      </c>
      <c r="BG536" s="152">
        <v>819</v>
      </c>
      <c r="BH536" s="152">
        <v>873</v>
      </c>
      <c r="BI536" s="152">
        <v>945</v>
      </c>
      <c r="BJ536" s="152">
        <v>869</v>
      </c>
      <c r="BK536" s="152">
        <v>846</v>
      </c>
      <c r="BL536" s="152">
        <v>885</v>
      </c>
      <c r="BM536" s="152">
        <v>912</v>
      </c>
      <c r="BN536" s="152">
        <v>982</v>
      </c>
      <c r="BO536" s="152">
        <v>841</v>
      </c>
      <c r="BP536" s="152">
        <v>918</v>
      </c>
      <c r="BQ536" s="152">
        <v>944</v>
      </c>
      <c r="BR536" s="152">
        <v>918</v>
      </c>
      <c r="BS536" s="152">
        <v>933</v>
      </c>
      <c r="BT536" s="152">
        <v>920</v>
      </c>
      <c r="BU536" s="152">
        <v>871</v>
      </c>
      <c r="BV536" s="152">
        <v>850</v>
      </c>
      <c r="BW536" s="152">
        <v>813</v>
      </c>
      <c r="BX536" s="152">
        <v>816</v>
      </c>
      <c r="BY536" s="152">
        <v>776</v>
      </c>
      <c r="BZ536" s="152">
        <v>768</v>
      </c>
      <c r="CA536" s="152">
        <v>786</v>
      </c>
      <c r="CB536" s="152">
        <v>821</v>
      </c>
      <c r="CC536" s="152">
        <v>719</v>
      </c>
      <c r="CD536" s="152">
        <v>703</v>
      </c>
      <c r="CE536" s="152">
        <v>694</v>
      </c>
      <c r="CF536" s="152">
        <v>713</v>
      </c>
      <c r="CG536" s="152">
        <v>749</v>
      </c>
      <c r="CH536" s="152">
        <v>840</v>
      </c>
      <c r="CI536" s="152">
        <v>579</v>
      </c>
      <c r="CJ536" s="152">
        <v>592</v>
      </c>
      <c r="CK536" s="152">
        <v>627</v>
      </c>
      <c r="CL536" s="152">
        <v>526</v>
      </c>
      <c r="CM536" s="152">
        <v>456</v>
      </c>
      <c r="CN536" s="152">
        <v>420</v>
      </c>
      <c r="CO536" s="152">
        <v>391</v>
      </c>
      <c r="CP536" s="152">
        <v>370</v>
      </c>
      <c r="CQ536" s="152">
        <v>345</v>
      </c>
      <c r="CR536" s="152">
        <v>304</v>
      </c>
      <c r="CS536" s="152">
        <v>255</v>
      </c>
      <c r="CT536" s="152">
        <v>218</v>
      </c>
      <c r="CU536" s="152">
        <v>213</v>
      </c>
      <c r="CV536" s="152">
        <v>187</v>
      </c>
      <c r="CW536" s="152">
        <v>156</v>
      </c>
      <c r="CX536" s="152">
        <v>122</v>
      </c>
      <c r="CY536" s="152">
        <v>353</v>
      </c>
      <c r="CZ536" s="52">
        <v>596</v>
      </c>
      <c r="DA536" s="52">
        <v>626</v>
      </c>
      <c r="DB536" s="52">
        <v>759</v>
      </c>
      <c r="DC536" s="52">
        <v>765</v>
      </c>
      <c r="DD536" s="52">
        <v>768</v>
      </c>
      <c r="DE536" s="52">
        <v>825</v>
      </c>
      <c r="DF536" s="52">
        <v>765</v>
      </c>
      <c r="DG536" s="52">
        <v>737</v>
      </c>
      <c r="DH536" s="52">
        <v>851</v>
      </c>
      <c r="DI536" s="52">
        <v>816</v>
      </c>
      <c r="DJ536" s="52">
        <v>832</v>
      </c>
      <c r="DK536" s="52">
        <v>792</v>
      </c>
      <c r="DL536" s="52">
        <v>840</v>
      </c>
      <c r="DM536" s="52">
        <v>825</v>
      </c>
      <c r="DN536" s="52">
        <v>746</v>
      </c>
      <c r="DO536" s="52">
        <v>813</v>
      </c>
      <c r="DP536" s="52">
        <v>778</v>
      </c>
      <c r="DQ536" s="52">
        <v>683</v>
      </c>
      <c r="DR536" s="52">
        <v>676</v>
      </c>
      <c r="DS536" s="52">
        <v>536</v>
      </c>
      <c r="DT536" s="52">
        <v>563</v>
      </c>
      <c r="DU536" s="52">
        <v>601</v>
      </c>
      <c r="DV536" s="52">
        <v>712</v>
      </c>
      <c r="DW536" s="52">
        <v>713</v>
      </c>
      <c r="DX536" s="52">
        <v>706</v>
      </c>
      <c r="DY536" s="52">
        <v>733</v>
      </c>
      <c r="DZ536" s="52">
        <v>755</v>
      </c>
      <c r="EA536" s="52">
        <v>774</v>
      </c>
      <c r="EB536" s="52">
        <v>832</v>
      </c>
      <c r="EC536" s="52">
        <v>756</v>
      </c>
      <c r="ED536" s="52">
        <v>707</v>
      </c>
      <c r="EE536" s="52">
        <v>813</v>
      </c>
      <c r="EF536" s="52">
        <v>804</v>
      </c>
      <c r="EG536" s="52">
        <v>891</v>
      </c>
      <c r="EH536" s="52">
        <v>766</v>
      </c>
      <c r="EI536" s="52">
        <v>803</v>
      </c>
      <c r="EJ536" s="52">
        <v>795</v>
      </c>
      <c r="EK536" s="52">
        <v>787</v>
      </c>
      <c r="EL536" s="52">
        <v>877</v>
      </c>
      <c r="EM536" s="52">
        <v>918</v>
      </c>
      <c r="EN536" s="52">
        <v>901</v>
      </c>
      <c r="EO536" s="52">
        <v>854</v>
      </c>
      <c r="EP536" s="52">
        <v>832</v>
      </c>
      <c r="EQ536" s="52">
        <v>789</v>
      </c>
      <c r="ER536" s="52">
        <v>842</v>
      </c>
      <c r="ES536" s="52">
        <v>837</v>
      </c>
      <c r="ET536" s="52">
        <v>882</v>
      </c>
      <c r="EU536" s="52">
        <v>897</v>
      </c>
      <c r="EV536" s="52">
        <v>963</v>
      </c>
      <c r="EW536" s="52">
        <v>1034</v>
      </c>
      <c r="EX536" s="52">
        <v>983</v>
      </c>
      <c r="EY536" s="52">
        <v>943</v>
      </c>
      <c r="EZ536" s="52">
        <v>1034</v>
      </c>
      <c r="FA536" s="52">
        <v>987</v>
      </c>
      <c r="FB536" s="52">
        <v>942</v>
      </c>
      <c r="FC536" s="52">
        <v>1062</v>
      </c>
      <c r="FD536" s="52">
        <v>1008</v>
      </c>
      <c r="FE536" s="52">
        <v>974</v>
      </c>
      <c r="FF536" s="52">
        <v>1010</v>
      </c>
      <c r="FG536" s="52">
        <v>941</v>
      </c>
      <c r="FH536" s="52">
        <v>963</v>
      </c>
      <c r="FI536" s="52">
        <v>946</v>
      </c>
      <c r="FJ536" s="52">
        <v>905</v>
      </c>
      <c r="FK536" s="52">
        <v>889</v>
      </c>
      <c r="FL536" s="52">
        <v>896</v>
      </c>
      <c r="FM536" s="52">
        <v>888</v>
      </c>
      <c r="FN536" s="52">
        <v>840</v>
      </c>
      <c r="FO536" s="52">
        <v>855</v>
      </c>
      <c r="FP536" s="52">
        <v>774</v>
      </c>
      <c r="FQ536" s="52">
        <v>821</v>
      </c>
      <c r="FR536" s="52">
        <v>750</v>
      </c>
      <c r="FS536" s="52">
        <v>782</v>
      </c>
      <c r="FT536" s="52">
        <v>940</v>
      </c>
      <c r="FU536" s="52">
        <v>965</v>
      </c>
      <c r="FV536" s="52">
        <v>709</v>
      </c>
      <c r="FW536" s="52">
        <v>713</v>
      </c>
      <c r="FX536" s="52">
        <v>669</v>
      </c>
      <c r="FY536" s="52">
        <v>649</v>
      </c>
      <c r="FZ536" s="52">
        <v>589</v>
      </c>
      <c r="GA536" s="52">
        <v>480</v>
      </c>
      <c r="GB536" s="52">
        <v>491</v>
      </c>
      <c r="GC536" s="52">
        <v>507</v>
      </c>
      <c r="GD536" s="52">
        <v>466</v>
      </c>
      <c r="GE536" s="52">
        <v>411</v>
      </c>
      <c r="GF536" s="52">
        <v>361</v>
      </c>
      <c r="GG536" s="52">
        <v>310</v>
      </c>
      <c r="GH536" s="52">
        <v>325</v>
      </c>
      <c r="GI536" s="52">
        <v>256</v>
      </c>
      <c r="GJ536" s="52">
        <v>238</v>
      </c>
      <c r="GK536" s="52">
        <v>232</v>
      </c>
      <c r="GL536" s="53">
        <v>910</v>
      </c>
    </row>
    <row r="537" spans="1:194" s="1" customFormat="1" ht="15" hidden="1" x14ac:dyDescent="0.25">
      <c r="A537" s="31" t="s">
        <v>236</v>
      </c>
      <c r="B537" s="1" t="s">
        <v>768</v>
      </c>
      <c r="C537" s="30" t="str">
        <f t="shared" si="136"/>
        <v>LA Wales - Wrexham</v>
      </c>
      <c r="D537" s="51">
        <f t="shared" si="138"/>
        <v>53663</v>
      </c>
      <c r="E537" s="51">
        <f t="shared" si="139"/>
        <v>53479</v>
      </c>
      <c r="F537" s="52">
        <f t="shared" si="140"/>
        <v>136055</v>
      </c>
      <c r="G537" s="52">
        <f t="shared" si="141"/>
        <v>68526</v>
      </c>
      <c r="H537" s="53">
        <f t="shared" si="142"/>
        <v>67529</v>
      </c>
      <c r="I537" s="53">
        <f t="shared" si="143"/>
        <v>53663</v>
      </c>
      <c r="J537" s="53">
        <f t="shared" si="144"/>
        <v>53479</v>
      </c>
      <c r="K537" s="50">
        <f t="shared" si="145"/>
        <v>14863</v>
      </c>
      <c r="L537" s="51">
        <f t="shared" si="146"/>
        <v>14050</v>
      </c>
      <c r="M537" s="152">
        <v>718</v>
      </c>
      <c r="N537" s="152">
        <v>713</v>
      </c>
      <c r="O537" s="152">
        <v>739</v>
      </c>
      <c r="P537" s="152">
        <v>822</v>
      </c>
      <c r="Q537" s="152">
        <v>808</v>
      </c>
      <c r="R537" s="152">
        <v>793</v>
      </c>
      <c r="S537" s="152">
        <v>764</v>
      </c>
      <c r="T537" s="152">
        <v>871</v>
      </c>
      <c r="U537" s="152">
        <v>863</v>
      </c>
      <c r="V537" s="152">
        <v>917</v>
      </c>
      <c r="W537" s="152">
        <v>932</v>
      </c>
      <c r="X537" s="152">
        <v>916</v>
      </c>
      <c r="Y537" s="152">
        <v>858</v>
      </c>
      <c r="Z537" s="152">
        <v>884</v>
      </c>
      <c r="AA537" s="152">
        <v>866</v>
      </c>
      <c r="AB537" s="152">
        <v>851</v>
      </c>
      <c r="AC537" s="152">
        <v>792</v>
      </c>
      <c r="AD537" s="152">
        <v>756</v>
      </c>
      <c r="AE537" s="152">
        <v>750</v>
      </c>
      <c r="AF537" s="152">
        <v>717</v>
      </c>
      <c r="AG537" s="152">
        <v>692</v>
      </c>
      <c r="AH537" s="152">
        <v>716</v>
      </c>
      <c r="AI537" s="152">
        <v>771</v>
      </c>
      <c r="AJ537" s="152">
        <v>810</v>
      </c>
      <c r="AK537" s="152">
        <v>837</v>
      </c>
      <c r="AL537" s="152">
        <v>806</v>
      </c>
      <c r="AM537" s="152">
        <v>820</v>
      </c>
      <c r="AN537" s="152">
        <v>881</v>
      </c>
      <c r="AO537" s="152">
        <v>810</v>
      </c>
      <c r="AP537" s="152">
        <v>915</v>
      </c>
      <c r="AQ537" s="152">
        <v>845</v>
      </c>
      <c r="AR537" s="152">
        <v>911</v>
      </c>
      <c r="AS537" s="152">
        <v>916</v>
      </c>
      <c r="AT537" s="152">
        <v>852</v>
      </c>
      <c r="AU537" s="152">
        <v>836</v>
      </c>
      <c r="AV537" s="152">
        <v>951</v>
      </c>
      <c r="AW537" s="152">
        <v>838</v>
      </c>
      <c r="AX537" s="152">
        <v>896</v>
      </c>
      <c r="AY537" s="152">
        <v>850</v>
      </c>
      <c r="AZ537" s="152">
        <v>977</v>
      </c>
      <c r="BA537" s="152">
        <v>894</v>
      </c>
      <c r="BB537" s="152">
        <v>855</v>
      </c>
      <c r="BC537" s="152">
        <v>693</v>
      </c>
      <c r="BD537" s="152">
        <v>768</v>
      </c>
      <c r="BE537" s="152">
        <v>782</v>
      </c>
      <c r="BF537" s="152">
        <v>851</v>
      </c>
      <c r="BG537" s="152">
        <v>813</v>
      </c>
      <c r="BH537" s="152">
        <v>920</v>
      </c>
      <c r="BI537" s="152">
        <v>1020</v>
      </c>
      <c r="BJ537" s="152">
        <v>999</v>
      </c>
      <c r="BK537" s="152">
        <v>971</v>
      </c>
      <c r="BL537" s="152">
        <v>956</v>
      </c>
      <c r="BM537" s="152">
        <v>929</v>
      </c>
      <c r="BN537" s="152">
        <v>891</v>
      </c>
      <c r="BO537" s="152">
        <v>976</v>
      </c>
      <c r="BP537" s="152">
        <v>1000</v>
      </c>
      <c r="BQ537" s="152">
        <v>990</v>
      </c>
      <c r="BR537" s="152">
        <v>958</v>
      </c>
      <c r="BS537" s="152">
        <v>932</v>
      </c>
      <c r="BT537" s="152">
        <v>894</v>
      </c>
      <c r="BU537" s="152">
        <v>853</v>
      </c>
      <c r="BV537" s="152">
        <v>757</v>
      </c>
      <c r="BW537" s="152">
        <v>815</v>
      </c>
      <c r="BX537" s="152">
        <v>813</v>
      </c>
      <c r="BY537" s="152">
        <v>803</v>
      </c>
      <c r="BZ537" s="152">
        <v>734</v>
      </c>
      <c r="CA537" s="152">
        <v>762</v>
      </c>
      <c r="CB537" s="152">
        <v>767</v>
      </c>
      <c r="CC537" s="152">
        <v>726</v>
      </c>
      <c r="CD537" s="152">
        <v>706</v>
      </c>
      <c r="CE537" s="152">
        <v>708</v>
      </c>
      <c r="CF537" s="152">
        <v>765</v>
      </c>
      <c r="CG537" s="152">
        <v>780</v>
      </c>
      <c r="CH537" s="152">
        <v>836</v>
      </c>
      <c r="CI537" s="152">
        <v>631</v>
      </c>
      <c r="CJ537" s="152">
        <v>585</v>
      </c>
      <c r="CK537" s="152">
        <v>573</v>
      </c>
      <c r="CL537" s="152">
        <v>585</v>
      </c>
      <c r="CM537" s="152">
        <v>476</v>
      </c>
      <c r="CN537" s="152">
        <v>420</v>
      </c>
      <c r="CO537" s="152">
        <v>392</v>
      </c>
      <c r="CP537" s="152">
        <v>365</v>
      </c>
      <c r="CQ537" s="152">
        <v>354</v>
      </c>
      <c r="CR537" s="152">
        <v>293</v>
      </c>
      <c r="CS537" s="152">
        <v>274</v>
      </c>
      <c r="CT537" s="152">
        <v>239</v>
      </c>
      <c r="CU537" s="152">
        <v>188</v>
      </c>
      <c r="CV537" s="152">
        <v>194</v>
      </c>
      <c r="CW537" s="152">
        <v>157</v>
      </c>
      <c r="CX537" s="152">
        <v>147</v>
      </c>
      <c r="CY537" s="152">
        <v>476</v>
      </c>
      <c r="CZ537" s="52">
        <v>663</v>
      </c>
      <c r="DA537" s="52">
        <v>658</v>
      </c>
      <c r="DB537" s="52">
        <v>745</v>
      </c>
      <c r="DC537" s="52">
        <v>750</v>
      </c>
      <c r="DD537" s="52">
        <v>705</v>
      </c>
      <c r="DE537" s="52">
        <v>815</v>
      </c>
      <c r="DF537" s="52">
        <v>820</v>
      </c>
      <c r="DG537" s="52">
        <v>821</v>
      </c>
      <c r="DH537" s="52">
        <v>835</v>
      </c>
      <c r="DI537" s="52">
        <v>914</v>
      </c>
      <c r="DJ537" s="52">
        <v>844</v>
      </c>
      <c r="DK537" s="52">
        <v>819</v>
      </c>
      <c r="DL537" s="52">
        <v>850</v>
      </c>
      <c r="DM537" s="52">
        <v>809</v>
      </c>
      <c r="DN537" s="52">
        <v>796</v>
      </c>
      <c r="DO537" s="52">
        <v>767</v>
      </c>
      <c r="DP537" s="52">
        <v>736</v>
      </c>
      <c r="DQ537" s="52">
        <v>703</v>
      </c>
      <c r="DR537" s="52">
        <v>682</v>
      </c>
      <c r="DS537" s="52">
        <v>599</v>
      </c>
      <c r="DT537" s="52">
        <v>629</v>
      </c>
      <c r="DU537" s="52">
        <v>611</v>
      </c>
      <c r="DV537" s="52">
        <v>653</v>
      </c>
      <c r="DW537" s="52">
        <v>674</v>
      </c>
      <c r="DX537" s="52">
        <v>650</v>
      </c>
      <c r="DY537" s="52">
        <v>625</v>
      </c>
      <c r="DZ537" s="52">
        <v>628</v>
      </c>
      <c r="EA537" s="52">
        <v>788</v>
      </c>
      <c r="EB537" s="52">
        <v>777</v>
      </c>
      <c r="EC537" s="52">
        <v>812</v>
      </c>
      <c r="ED537" s="52">
        <v>858</v>
      </c>
      <c r="EE537" s="52">
        <v>830</v>
      </c>
      <c r="EF537" s="52">
        <v>869</v>
      </c>
      <c r="EG537" s="52">
        <v>828</v>
      </c>
      <c r="EH537" s="52">
        <v>810</v>
      </c>
      <c r="EI537" s="52">
        <v>877</v>
      </c>
      <c r="EJ537" s="52">
        <v>870</v>
      </c>
      <c r="EK537" s="52">
        <v>881</v>
      </c>
      <c r="EL537" s="52">
        <v>861</v>
      </c>
      <c r="EM537" s="52">
        <v>872</v>
      </c>
      <c r="EN537" s="52">
        <v>788</v>
      </c>
      <c r="EO537" s="52">
        <v>761</v>
      </c>
      <c r="EP537" s="52">
        <v>718</v>
      </c>
      <c r="EQ537" s="52">
        <v>729</v>
      </c>
      <c r="ER537" s="52">
        <v>742</v>
      </c>
      <c r="ES537" s="52">
        <v>718</v>
      </c>
      <c r="ET537" s="52">
        <v>871</v>
      </c>
      <c r="EU537" s="52">
        <v>906</v>
      </c>
      <c r="EV537" s="52">
        <v>947</v>
      </c>
      <c r="EW537" s="52">
        <v>1044</v>
      </c>
      <c r="EX537" s="52">
        <v>980</v>
      </c>
      <c r="EY537" s="52">
        <v>1045</v>
      </c>
      <c r="EZ537" s="52">
        <v>997</v>
      </c>
      <c r="FA537" s="52">
        <v>1035</v>
      </c>
      <c r="FB537" s="52">
        <v>951</v>
      </c>
      <c r="FC537" s="52">
        <v>980</v>
      </c>
      <c r="FD537" s="52">
        <v>1026</v>
      </c>
      <c r="FE537" s="52">
        <v>971</v>
      </c>
      <c r="FF537" s="52">
        <v>932</v>
      </c>
      <c r="FG537" s="52">
        <v>876</v>
      </c>
      <c r="FH537" s="52">
        <v>846</v>
      </c>
      <c r="FI537" s="52">
        <v>860</v>
      </c>
      <c r="FJ537" s="52">
        <v>855</v>
      </c>
      <c r="FK537" s="52">
        <v>778</v>
      </c>
      <c r="FL537" s="52">
        <v>823</v>
      </c>
      <c r="FM537" s="52">
        <v>769</v>
      </c>
      <c r="FN537" s="52">
        <v>831</v>
      </c>
      <c r="FO537" s="52">
        <v>779</v>
      </c>
      <c r="FP537" s="52">
        <v>730</v>
      </c>
      <c r="FQ537" s="52">
        <v>778</v>
      </c>
      <c r="FR537" s="52">
        <v>771</v>
      </c>
      <c r="FS537" s="52">
        <v>808</v>
      </c>
      <c r="FT537" s="52">
        <v>810</v>
      </c>
      <c r="FU537" s="52">
        <v>866</v>
      </c>
      <c r="FV537" s="52">
        <v>657</v>
      </c>
      <c r="FW537" s="52">
        <v>646</v>
      </c>
      <c r="FX537" s="52">
        <v>631</v>
      </c>
      <c r="FY537" s="52">
        <v>556</v>
      </c>
      <c r="FZ537" s="52">
        <v>552</v>
      </c>
      <c r="GA537" s="52">
        <v>478</v>
      </c>
      <c r="GB537" s="52">
        <v>426</v>
      </c>
      <c r="GC537" s="52">
        <v>413</v>
      </c>
      <c r="GD537" s="52">
        <v>360</v>
      </c>
      <c r="GE537" s="52">
        <v>374</v>
      </c>
      <c r="GF537" s="52">
        <v>352</v>
      </c>
      <c r="GG537" s="52">
        <v>285</v>
      </c>
      <c r="GH537" s="52">
        <v>281</v>
      </c>
      <c r="GI537" s="52">
        <v>255</v>
      </c>
      <c r="GJ537" s="52">
        <v>240</v>
      </c>
      <c r="GK537" s="52">
        <v>215</v>
      </c>
      <c r="GL537" s="53">
        <v>753</v>
      </c>
    </row>
    <row r="538" spans="1:194" s="127" customFormat="1" hidden="1" x14ac:dyDescent="0.25">
      <c r="A538" s="123"/>
      <c r="B538" s="133"/>
      <c r="C538" s="123"/>
      <c r="D538" s="125">
        <f>SUM(D516:D537)</f>
        <v>1240703</v>
      </c>
      <c r="E538" s="125">
        <f t="shared" ref="E538:L538" si="147">SUM(E516:E537)</f>
        <v>1299011</v>
      </c>
      <c r="F538" s="125">
        <f t="shared" si="147"/>
        <v>3169586</v>
      </c>
      <c r="G538" s="125">
        <f t="shared" si="147"/>
        <v>1563524</v>
      </c>
      <c r="H538" s="125">
        <f t="shared" si="147"/>
        <v>1606062</v>
      </c>
      <c r="I538" s="125">
        <f t="shared" si="147"/>
        <v>1240703</v>
      </c>
      <c r="J538" s="125">
        <f t="shared" si="147"/>
        <v>1299011</v>
      </c>
      <c r="K538" s="125">
        <f t="shared" si="147"/>
        <v>322821</v>
      </c>
      <c r="L538" s="125">
        <f t="shared" si="147"/>
        <v>307051</v>
      </c>
      <c r="M538" s="126"/>
      <c r="N538" s="126"/>
      <c r="O538" s="126"/>
      <c r="P538" s="126"/>
      <c r="Q538" s="126"/>
      <c r="R538" s="126"/>
      <c r="S538" s="126"/>
      <c r="T538" s="126"/>
      <c r="U538" s="126"/>
      <c r="V538" s="126"/>
      <c r="W538" s="126"/>
      <c r="X538" s="126"/>
      <c r="Y538" s="126"/>
      <c r="Z538" s="126"/>
      <c r="AA538" s="126"/>
      <c r="AB538" s="126"/>
      <c r="AC538" s="126"/>
      <c r="AD538" s="126"/>
      <c r="AE538" s="126"/>
      <c r="AF538" s="126"/>
      <c r="AG538" s="126"/>
      <c r="AH538" s="126"/>
      <c r="AI538" s="126"/>
      <c r="AJ538" s="126"/>
      <c r="AK538" s="126"/>
      <c r="AL538" s="126"/>
      <c r="AM538" s="126"/>
      <c r="AN538" s="126"/>
      <c r="AO538" s="126"/>
      <c r="AP538" s="126"/>
      <c r="AQ538" s="126"/>
      <c r="AR538" s="126"/>
      <c r="AS538" s="126"/>
      <c r="AT538" s="126"/>
      <c r="AU538" s="126"/>
      <c r="AV538" s="126"/>
      <c r="AW538" s="126"/>
      <c r="AX538" s="126"/>
      <c r="AY538" s="126"/>
      <c r="AZ538" s="126"/>
      <c r="BA538" s="126"/>
      <c r="BB538" s="126"/>
      <c r="BC538" s="126"/>
      <c r="BD538" s="126"/>
      <c r="BE538" s="126"/>
      <c r="BF538" s="126"/>
      <c r="BG538" s="126"/>
      <c r="BH538" s="126"/>
      <c r="BI538" s="126"/>
      <c r="BJ538" s="126"/>
      <c r="BK538" s="126"/>
      <c r="BL538" s="126"/>
      <c r="BM538" s="126"/>
      <c r="BN538" s="126"/>
      <c r="BO538" s="126"/>
      <c r="BP538" s="126"/>
      <c r="BQ538" s="126"/>
      <c r="BR538" s="126"/>
      <c r="BS538" s="126"/>
      <c r="BT538" s="126"/>
      <c r="BU538" s="126"/>
      <c r="BV538" s="126"/>
      <c r="BW538" s="126"/>
      <c r="BX538" s="126"/>
      <c r="BY538" s="126"/>
      <c r="BZ538" s="126"/>
      <c r="CA538" s="126"/>
      <c r="CB538" s="126"/>
      <c r="CC538" s="126"/>
      <c r="CD538" s="126"/>
      <c r="CE538" s="126"/>
      <c r="CF538" s="126"/>
      <c r="CG538" s="126"/>
      <c r="CH538" s="126"/>
      <c r="CI538" s="126"/>
      <c r="CJ538" s="126"/>
      <c r="CK538" s="126"/>
      <c r="CL538" s="126"/>
      <c r="CM538" s="126"/>
      <c r="CN538" s="126"/>
      <c r="CO538" s="126"/>
      <c r="CP538" s="126"/>
      <c r="CQ538" s="126"/>
      <c r="CR538" s="126"/>
      <c r="CS538" s="126"/>
      <c r="CT538" s="126"/>
      <c r="CU538" s="126"/>
      <c r="CV538" s="126"/>
      <c r="CW538" s="126"/>
      <c r="CX538" s="126"/>
      <c r="CY538" s="126"/>
      <c r="CZ538" s="126"/>
      <c r="DA538" s="126"/>
      <c r="DB538" s="126"/>
      <c r="DC538" s="126"/>
      <c r="DD538" s="126"/>
      <c r="DE538" s="126"/>
      <c r="DF538" s="126"/>
      <c r="DG538" s="126"/>
      <c r="DH538" s="126"/>
      <c r="DI538" s="126"/>
      <c r="DJ538" s="126"/>
      <c r="DK538" s="126"/>
      <c r="DL538" s="126"/>
      <c r="DM538" s="126"/>
      <c r="DN538" s="126"/>
      <c r="DO538" s="126"/>
      <c r="DP538" s="126"/>
      <c r="DQ538" s="126"/>
      <c r="DR538" s="126"/>
      <c r="DS538" s="126"/>
      <c r="DT538" s="126"/>
      <c r="DU538" s="126"/>
      <c r="DV538" s="126"/>
      <c r="DW538" s="126"/>
      <c r="DX538" s="126"/>
      <c r="DY538" s="126"/>
      <c r="DZ538" s="126"/>
      <c r="EA538" s="126"/>
      <c r="EB538" s="126"/>
      <c r="EC538" s="126"/>
      <c r="ED538" s="126"/>
      <c r="EE538" s="126"/>
      <c r="EF538" s="126"/>
      <c r="EG538" s="126"/>
      <c r="EH538" s="126"/>
      <c r="EI538" s="126"/>
      <c r="EJ538" s="126"/>
      <c r="EK538" s="126"/>
      <c r="EL538" s="126"/>
      <c r="EM538" s="126"/>
      <c r="EN538" s="126"/>
      <c r="EO538" s="126"/>
      <c r="EP538" s="126"/>
      <c r="EQ538" s="126"/>
      <c r="ER538" s="126"/>
      <c r="ES538" s="126"/>
      <c r="ET538" s="126"/>
      <c r="EU538" s="126"/>
      <c r="EV538" s="126"/>
      <c r="EW538" s="126"/>
      <c r="EX538" s="126"/>
      <c r="EY538" s="126"/>
      <c r="EZ538" s="126"/>
      <c r="FA538" s="126"/>
      <c r="FB538" s="126"/>
      <c r="FC538" s="126"/>
      <c r="FD538" s="126"/>
      <c r="FE538" s="126"/>
      <c r="FF538" s="126"/>
      <c r="FG538" s="126"/>
      <c r="FH538" s="126"/>
      <c r="FI538" s="126"/>
      <c r="FJ538" s="126"/>
      <c r="FK538" s="126"/>
      <c r="FL538" s="126"/>
      <c r="FM538" s="126"/>
      <c r="FN538" s="126"/>
      <c r="FO538" s="126"/>
      <c r="FP538" s="126"/>
      <c r="FQ538" s="126"/>
      <c r="FR538" s="126"/>
      <c r="FS538" s="126"/>
      <c r="FT538" s="126"/>
      <c r="FU538" s="126"/>
      <c r="FV538" s="126"/>
      <c r="FW538" s="126"/>
      <c r="FX538" s="126"/>
      <c r="FY538" s="126"/>
      <c r="FZ538" s="126"/>
      <c r="GA538" s="126"/>
      <c r="GB538" s="126"/>
      <c r="GC538" s="126"/>
      <c r="GD538" s="126"/>
      <c r="GE538" s="126"/>
      <c r="GF538" s="126"/>
      <c r="GG538" s="126"/>
      <c r="GH538" s="126"/>
      <c r="GI538" s="126"/>
      <c r="GJ538" s="126"/>
      <c r="GK538" s="126"/>
      <c r="GL538" s="125"/>
    </row>
    <row r="539" spans="1:194" s="1" customFormat="1" hidden="1" x14ac:dyDescent="0.25">
      <c r="A539" s="31" t="s">
        <v>240</v>
      </c>
      <c r="B539" s="1" t="s">
        <v>769</v>
      </c>
      <c r="C539" s="30" t="str">
        <f t="shared" si="136"/>
        <v>LA NI - Antrim and Newtownabbey</v>
      </c>
      <c r="D539" s="51">
        <f t="shared" si="138"/>
        <v>53099</v>
      </c>
      <c r="E539" s="51">
        <f t="shared" si="139"/>
        <v>57362</v>
      </c>
      <c r="F539" s="52">
        <f t="shared" ref="F539:F549" si="148">G539+H539</f>
        <v>143756</v>
      </c>
      <c r="G539" s="52">
        <f t="shared" ref="G539:G549" si="149">SUM(M539:CY539)</f>
        <v>70125</v>
      </c>
      <c r="H539" s="53">
        <f t="shared" ref="H539:H549" si="150">SUM(CZ539:GL539)</f>
        <v>73631</v>
      </c>
      <c r="I539" s="53">
        <f t="shared" ref="I539:I549" si="151">SUM(AE539:CY539)</f>
        <v>53099</v>
      </c>
      <c r="J539" s="53">
        <f t="shared" ref="J539:J549" si="152">SUM(DR539:GL539)</f>
        <v>57362</v>
      </c>
      <c r="K539" s="50">
        <f t="shared" ref="K539:K549" si="153">SUM(M539:AD539)</f>
        <v>17026</v>
      </c>
      <c r="L539" s="51">
        <f t="shared" ref="L539:L549" si="154">SUM(CZ539:DQ539)</f>
        <v>16269</v>
      </c>
      <c r="M539" s="52">
        <v>830</v>
      </c>
      <c r="N539" s="52">
        <v>810</v>
      </c>
      <c r="O539" s="52">
        <v>876</v>
      </c>
      <c r="P539" s="52">
        <v>872</v>
      </c>
      <c r="Q539" s="52">
        <v>934</v>
      </c>
      <c r="R539" s="52">
        <v>929</v>
      </c>
      <c r="S539" s="52">
        <v>978</v>
      </c>
      <c r="T539" s="52">
        <v>975</v>
      </c>
      <c r="U539" s="52">
        <v>1039</v>
      </c>
      <c r="V539" s="52">
        <v>988</v>
      </c>
      <c r="W539" s="52">
        <v>1064</v>
      </c>
      <c r="X539" s="52">
        <v>1050</v>
      </c>
      <c r="Y539" s="52">
        <v>1067</v>
      </c>
      <c r="Z539" s="52">
        <v>962</v>
      </c>
      <c r="AA539" s="52">
        <v>941</v>
      </c>
      <c r="AB539" s="52">
        <v>939</v>
      </c>
      <c r="AC539" s="52">
        <v>928</v>
      </c>
      <c r="AD539" s="52">
        <v>844</v>
      </c>
      <c r="AE539" s="52">
        <v>883</v>
      </c>
      <c r="AF539" s="52">
        <v>841</v>
      </c>
      <c r="AG539" s="52">
        <v>899</v>
      </c>
      <c r="AH539" s="52">
        <v>839</v>
      </c>
      <c r="AI539" s="52">
        <v>782</v>
      </c>
      <c r="AJ539" s="52">
        <v>874</v>
      </c>
      <c r="AK539" s="52">
        <v>860</v>
      </c>
      <c r="AL539" s="52">
        <v>892</v>
      </c>
      <c r="AM539" s="52">
        <v>880</v>
      </c>
      <c r="AN539" s="52">
        <v>864</v>
      </c>
      <c r="AO539" s="52">
        <v>836</v>
      </c>
      <c r="AP539" s="52">
        <v>927</v>
      </c>
      <c r="AQ539" s="52">
        <v>826</v>
      </c>
      <c r="AR539" s="52">
        <v>891</v>
      </c>
      <c r="AS539" s="52">
        <v>899</v>
      </c>
      <c r="AT539" s="52">
        <v>897</v>
      </c>
      <c r="AU539" s="52">
        <v>944</v>
      </c>
      <c r="AV539" s="52">
        <v>890</v>
      </c>
      <c r="AW539" s="52">
        <v>895</v>
      </c>
      <c r="AX539" s="52">
        <v>870</v>
      </c>
      <c r="AY539" s="52">
        <v>873</v>
      </c>
      <c r="AZ539" s="52">
        <v>948</v>
      </c>
      <c r="BA539" s="52">
        <v>896</v>
      </c>
      <c r="BB539" s="52">
        <v>892</v>
      </c>
      <c r="BC539" s="52">
        <v>865</v>
      </c>
      <c r="BD539" s="52">
        <v>881</v>
      </c>
      <c r="BE539" s="52">
        <v>873</v>
      </c>
      <c r="BF539" s="52">
        <v>877</v>
      </c>
      <c r="BG539" s="52">
        <v>873</v>
      </c>
      <c r="BH539" s="52">
        <v>920</v>
      </c>
      <c r="BI539" s="52">
        <v>946</v>
      </c>
      <c r="BJ539" s="52">
        <v>953</v>
      </c>
      <c r="BK539" s="52">
        <v>940</v>
      </c>
      <c r="BL539" s="52">
        <v>966</v>
      </c>
      <c r="BM539" s="52">
        <v>954</v>
      </c>
      <c r="BN539" s="52">
        <v>990</v>
      </c>
      <c r="BO539" s="52">
        <v>990</v>
      </c>
      <c r="BP539" s="52">
        <v>993</v>
      </c>
      <c r="BQ539" s="52">
        <v>1022</v>
      </c>
      <c r="BR539" s="52">
        <v>1036</v>
      </c>
      <c r="BS539" s="52">
        <v>927</v>
      </c>
      <c r="BT539" s="52">
        <v>878</v>
      </c>
      <c r="BU539" s="52">
        <v>824</v>
      </c>
      <c r="BV539" s="52">
        <v>832</v>
      </c>
      <c r="BW539" s="52">
        <v>833</v>
      </c>
      <c r="BX539" s="52">
        <v>795</v>
      </c>
      <c r="BY539" s="52">
        <v>751</v>
      </c>
      <c r="BZ539" s="52">
        <v>729</v>
      </c>
      <c r="CA539" s="52">
        <v>696</v>
      </c>
      <c r="CB539" s="52">
        <v>670</v>
      </c>
      <c r="CC539" s="52">
        <v>630</v>
      </c>
      <c r="CD539" s="52">
        <v>648</v>
      </c>
      <c r="CE539" s="52">
        <v>611</v>
      </c>
      <c r="CF539" s="52">
        <v>623</v>
      </c>
      <c r="CG539" s="52">
        <v>601</v>
      </c>
      <c r="CH539" s="52">
        <v>566</v>
      </c>
      <c r="CI539" s="52">
        <v>526</v>
      </c>
      <c r="CJ539" s="52">
        <v>514</v>
      </c>
      <c r="CK539" s="52">
        <v>498</v>
      </c>
      <c r="CL539" s="52">
        <v>521</v>
      </c>
      <c r="CM539" s="52">
        <v>391</v>
      </c>
      <c r="CN539" s="52">
        <v>353</v>
      </c>
      <c r="CO539" s="52">
        <v>337</v>
      </c>
      <c r="CP539" s="52">
        <v>331</v>
      </c>
      <c r="CQ539" s="52">
        <v>306</v>
      </c>
      <c r="CR539" s="52">
        <v>268</v>
      </c>
      <c r="CS539" s="52">
        <v>219</v>
      </c>
      <c r="CT539" s="52">
        <v>217</v>
      </c>
      <c r="CU539" s="52">
        <v>173</v>
      </c>
      <c r="CV539" s="52">
        <v>136</v>
      </c>
      <c r="CW539" s="52">
        <v>118</v>
      </c>
      <c r="CX539" s="52">
        <v>95</v>
      </c>
      <c r="CY539" s="52">
        <v>305</v>
      </c>
      <c r="CZ539" s="52">
        <v>785</v>
      </c>
      <c r="DA539" s="52">
        <v>826</v>
      </c>
      <c r="DB539" s="52">
        <v>803</v>
      </c>
      <c r="DC539" s="52">
        <v>839</v>
      </c>
      <c r="DD539" s="52">
        <v>960</v>
      </c>
      <c r="DE539" s="52">
        <v>878</v>
      </c>
      <c r="DF539" s="52">
        <v>864</v>
      </c>
      <c r="DG539" s="52">
        <v>931</v>
      </c>
      <c r="DH539" s="52">
        <v>977</v>
      </c>
      <c r="DI539" s="52">
        <v>1013</v>
      </c>
      <c r="DJ539" s="52">
        <v>950</v>
      </c>
      <c r="DK539" s="52">
        <v>1038</v>
      </c>
      <c r="DL539" s="52">
        <v>1024</v>
      </c>
      <c r="DM539" s="52">
        <v>933</v>
      </c>
      <c r="DN539" s="52">
        <v>886</v>
      </c>
      <c r="DO539" s="52">
        <v>877</v>
      </c>
      <c r="DP539" s="52">
        <v>853</v>
      </c>
      <c r="DQ539" s="52">
        <v>832</v>
      </c>
      <c r="DR539" s="52">
        <v>832</v>
      </c>
      <c r="DS539" s="52">
        <v>741</v>
      </c>
      <c r="DT539" s="52">
        <v>734</v>
      </c>
      <c r="DU539" s="52">
        <v>758</v>
      </c>
      <c r="DV539" s="52">
        <v>761</v>
      </c>
      <c r="DW539" s="52">
        <v>783</v>
      </c>
      <c r="DX539" s="52">
        <v>847</v>
      </c>
      <c r="DY539" s="52">
        <v>813</v>
      </c>
      <c r="DZ539" s="52">
        <v>836</v>
      </c>
      <c r="EA539" s="52">
        <v>879</v>
      </c>
      <c r="EB539" s="52">
        <v>914</v>
      </c>
      <c r="EC539" s="52">
        <v>978</v>
      </c>
      <c r="ED539" s="52">
        <v>876</v>
      </c>
      <c r="EE539" s="52">
        <v>990</v>
      </c>
      <c r="EF539" s="52">
        <v>939</v>
      </c>
      <c r="EG539" s="52">
        <v>954</v>
      </c>
      <c r="EH539" s="52">
        <v>974</v>
      </c>
      <c r="EI539" s="52">
        <v>984</v>
      </c>
      <c r="EJ539" s="52">
        <v>1030</v>
      </c>
      <c r="EK539" s="52">
        <v>980</v>
      </c>
      <c r="EL539" s="52">
        <v>987</v>
      </c>
      <c r="EM539" s="52">
        <v>1015</v>
      </c>
      <c r="EN539" s="52">
        <v>1056</v>
      </c>
      <c r="EO539" s="52">
        <v>981</v>
      </c>
      <c r="EP539" s="52">
        <v>942</v>
      </c>
      <c r="EQ539" s="52">
        <v>936</v>
      </c>
      <c r="ER539" s="52">
        <v>975</v>
      </c>
      <c r="ES539" s="52">
        <v>976</v>
      </c>
      <c r="ET539" s="52">
        <v>963</v>
      </c>
      <c r="EU539" s="52">
        <v>1027</v>
      </c>
      <c r="EV539" s="52">
        <v>1073</v>
      </c>
      <c r="EW539" s="52">
        <v>1028</v>
      </c>
      <c r="EX539" s="52">
        <v>1070</v>
      </c>
      <c r="EY539" s="52">
        <v>1057</v>
      </c>
      <c r="EZ539" s="52">
        <v>1073</v>
      </c>
      <c r="FA539" s="52">
        <v>1005</v>
      </c>
      <c r="FB539" s="52">
        <v>1005</v>
      </c>
      <c r="FC539" s="52">
        <v>1077</v>
      </c>
      <c r="FD539" s="52">
        <v>1066</v>
      </c>
      <c r="FE539" s="52">
        <v>958</v>
      </c>
      <c r="FF539" s="52">
        <v>933</v>
      </c>
      <c r="FG539" s="52">
        <v>960</v>
      </c>
      <c r="FH539" s="52">
        <v>898</v>
      </c>
      <c r="FI539" s="52">
        <v>866</v>
      </c>
      <c r="FJ539" s="52">
        <v>852</v>
      </c>
      <c r="FK539" s="52">
        <v>776</v>
      </c>
      <c r="FL539" s="52">
        <v>765</v>
      </c>
      <c r="FM539" s="52">
        <v>704</v>
      </c>
      <c r="FN539" s="52">
        <v>709</v>
      </c>
      <c r="FO539" s="52">
        <v>729</v>
      </c>
      <c r="FP539" s="52">
        <v>687</v>
      </c>
      <c r="FQ539" s="52">
        <v>700</v>
      </c>
      <c r="FR539" s="52">
        <v>691</v>
      </c>
      <c r="FS539" s="52">
        <v>695</v>
      </c>
      <c r="FT539" s="52">
        <v>665</v>
      </c>
      <c r="FU539" s="52">
        <v>656</v>
      </c>
      <c r="FV539" s="52">
        <v>654</v>
      </c>
      <c r="FW539" s="52">
        <v>601</v>
      </c>
      <c r="FX539" s="52">
        <v>582</v>
      </c>
      <c r="FY539" s="52">
        <v>563</v>
      </c>
      <c r="FZ539" s="52">
        <v>505</v>
      </c>
      <c r="GA539" s="52">
        <v>438</v>
      </c>
      <c r="GB539" s="52">
        <v>422</v>
      </c>
      <c r="GC539" s="52">
        <v>443</v>
      </c>
      <c r="GD539" s="52">
        <v>385</v>
      </c>
      <c r="GE539" s="52">
        <v>352</v>
      </c>
      <c r="GF539" s="52">
        <v>305</v>
      </c>
      <c r="GG539" s="52">
        <v>297</v>
      </c>
      <c r="GH539" s="52">
        <v>271</v>
      </c>
      <c r="GI539" s="52">
        <v>225</v>
      </c>
      <c r="GJ539" s="52">
        <v>220</v>
      </c>
      <c r="GK539" s="52">
        <v>186</v>
      </c>
      <c r="GL539" s="53">
        <v>754</v>
      </c>
    </row>
    <row r="540" spans="1:194" s="1" customFormat="1" hidden="1" x14ac:dyDescent="0.25">
      <c r="A540" s="31" t="s">
        <v>240</v>
      </c>
      <c r="B540" s="1" t="s">
        <v>770</v>
      </c>
      <c r="C540" s="30" t="str">
        <f t="shared" si="136"/>
        <v>LA NI - Ards and North Down</v>
      </c>
      <c r="D540" s="51">
        <f t="shared" si="138"/>
        <v>61375</v>
      </c>
      <c r="E540" s="51">
        <f t="shared" si="139"/>
        <v>66978</v>
      </c>
      <c r="F540" s="52">
        <f t="shared" si="148"/>
        <v>162056</v>
      </c>
      <c r="G540" s="52">
        <f t="shared" si="149"/>
        <v>78706</v>
      </c>
      <c r="H540" s="53">
        <f t="shared" si="150"/>
        <v>83350</v>
      </c>
      <c r="I540" s="53">
        <f t="shared" si="151"/>
        <v>61375</v>
      </c>
      <c r="J540" s="53">
        <f t="shared" si="152"/>
        <v>66978</v>
      </c>
      <c r="K540" s="50">
        <f t="shared" si="153"/>
        <v>17331</v>
      </c>
      <c r="L540" s="51">
        <f t="shared" si="154"/>
        <v>16372</v>
      </c>
      <c r="M540" s="52">
        <v>810</v>
      </c>
      <c r="N540" s="52">
        <v>819</v>
      </c>
      <c r="O540" s="52">
        <v>811</v>
      </c>
      <c r="P540" s="52">
        <v>903</v>
      </c>
      <c r="Q540" s="52">
        <v>968</v>
      </c>
      <c r="R540" s="52">
        <v>949</v>
      </c>
      <c r="S540" s="52">
        <v>982</v>
      </c>
      <c r="T540" s="52">
        <v>1011</v>
      </c>
      <c r="U540" s="52">
        <v>987</v>
      </c>
      <c r="V540" s="52">
        <v>1020</v>
      </c>
      <c r="W540" s="52">
        <v>1010</v>
      </c>
      <c r="X540" s="52">
        <v>1064</v>
      </c>
      <c r="Y540" s="52">
        <v>1063</v>
      </c>
      <c r="Z540" s="52">
        <v>1069</v>
      </c>
      <c r="AA540" s="52">
        <v>1012</v>
      </c>
      <c r="AB540" s="52">
        <v>975</v>
      </c>
      <c r="AC540" s="52">
        <v>959</v>
      </c>
      <c r="AD540" s="52">
        <v>919</v>
      </c>
      <c r="AE540" s="52">
        <v>895</v>
      </c>
      <c r="AF540" s="52">
        <v>806</v>
      </c>
      <c r="AG540" s="52">
        <v>785</v>
      </c>
      <c r="AH540" s="52">
        <v>782</v>
      </c>
      <c r="AI540" s="52">
        <v>852</v>
      </c>
      <c r="AJ540" s="52">
        <v>822</v>
      </c>
      <c r="AK540" s="52">
        <v>824</v>
      </c>
      <c r="AL540" s="52">
        <v>848</v>
      </c>
      <c r="AM540" s="52">
        <v>869</v>
      </c>
      <c r="AN540" s="52">
        <v>832</v>
      </c>
      <c r="AO540" s="52">
        <v>863</v>
      </c>
      <c r="AP540" s="52">
        <v>943</v>
      </c>
      <c r="AQ540" s="52">
        <v>908</v>
      </c>
      <c r="AR540" s="52">
        <v>932</v>
      </c>
      <c r="AS540" s="52">
        <v>965</v>
      </c>
      <c r="AT540" s="52">
        <v>923</v>
      </c>
      <c r="AU540" s="52">
        <v>895</v>
      </c>
      <c r="AV540" s="52">
        <v>895</v>
      </c>
      <c r="AW540" s="52">
        <v>939</v>
      </c>
      <c r="AX540" s="52">
        <v>936</v>
      </c>
      <c r="AY540" s="52">
        <v>923</v>
      </c>
      <c r="AZ540" s="52">
        <v>960</v>
      </c>
      <c r="BA540" s="52">
        <v>967</v>
      </c>
      <c r="BB540" s="52">
        <v>920</v>
      </c>
      <c r="BC540" s="52">
        <v>896</v>
      </c>
      <c r="BD540" s="52">
        <v>855</v>
      </c>
      <c r="BE540" s="52">
        <v>899</v>
      </c>
      <c r="BF540" s="52">
        <v>926</v>
      </c>
      <c r="BG540" s="52">
        <v>953</v>
      </c>
      <c r="BH540" s="52">
        <v>1018</v>
      </c>
      <c r="BI540" s="52">
        <v>1063</v>
      </c>
      <c r="BJ540" s="52">
        <v>1077</v>
      </c>
      <c r="BK540" s="52">
        <v>1058</v>
      </c>
      <c r="BL540" s="52">
        <v>1150</v>
      </c>
      <c r="BM540" s="52">
        <v>1157</v>
      </c>
      <c r="BN540" s="52">
        <v>1099</v>
      </c>
      <c r="BO540" s="52">
        <v>1117</v>
      </c>
      <c r="BP540" s="52">
        <v>1134</v>
      </c>
      <c r="BQ540" s="52">
        <v>1089</v>
      </c>
      <c r="BR540" s="52">
        <v>1151</v>
      </c>
      <c r="BS540" s="52">
        <v>1109</v>
      </c>
      <c r="BT540" s="52">
        <v>1105</v>
      </c>
      <c r="BU540" s="52">
        <v>1086</v>
      </c>
      <c r="BV540" s="52">
        <v>1025</v>
      </c>
      <c r="BW540" s="52">
        <v>1045</v>
      </c>
      <c r="BX540" s="52">
        <v>1016</v>
      </c>
      <c r="BY540" s="52">
        <v>1005</v>
      </c>
      <c r="BZ540" s="52">
        <v>930</v>
      </c>
      <c r="CA540" s="52">
        <v>946</v>
      </c>
      <c r="CB540" s="52">
        <v>946</v>
      </c>
      <c r="CC540" s="52">
        <v>926</v>
      </c>
      <c r="CD540" s="52">
        <v>929</v>
      </c>
      <c r="CE540" s="52">
        <v>929</v>
      </c>
      <c r="CF540" s="52">
        <v>910</v>
      </c>
      <c r="CG540" s="52">
        <v>975</v>
      </c>
      <c r="CH540" s="52">
        <v>908</v>
      </c>
      <c r="CI540" s="52">
        <v>865</v>
      </c>
      <c r="CJ540" s="52">
        <v>828</v>
      </c>
      <c r="CK540" s="52">
        <v>775</v>
      </c>
      <c r="CL540" s="52">
        <v>700</v>
      </c>
      <c r="CM540" s="52">
        <v>622</v>
      </c>
      <c r="CN540" s="52">
        <v>486</v>
      </c>
      <c r="CO540" s="52">
        <v>446</v>
      </c>
      <c r="CP540" s="52">
        <v>448</v>
      </c>
      <c r="CQ540" s="52">
        <v>399</v>
      </c>
      <c r="CR540" s="52">
        <v>362</v>
      </c>
      <c r="CS540" s="52">
        <v>309</v>
      </c>
      <c r="CT540" s="52">
        <v>271</v>
      </c>
      <c r="CU540" s="52">
        <v>218</v>
      </c>
      <c r="CV540" s="52">
        <v>197</v>
      </c>
      <c r="CW540" s="52">
        <v>158</v>
      </c>
      <c r="CX540" s="52">
        <v>139</v>
      </c>
      <c r="CY540" s="52">
        <v>436</v>
      </c>
      <c r="CZ540" s="52">
        <v>690</v>
      </c>
      <c r="DA540" s="52">
        <v>763</v>
      </c>
      <c r="DB540" s="52">
        <v>771</v>
      </c>
      <c r="DC540" s="52">
        <v>826</v>
      </c>
      <c r="DD540" s="52">
        <v>918</v>
      </c>
      <c r="DE540" s="52">
        <v>886</v>
      </c>
      <c r="DF540" s="52">
        <v>921</v>
      </c>
      <c r="DG540" s="52">
        <v>908</v>
      </c>
      <c r="DH540" s="52">
        <v>1013</v>
      </c>
      <c r="DI540" s="52">
        <v>1029</v>
      </c>
      <c r="DJ540" s="52">
        <v>968</v>
      </c>
      <c r="DK540" s="52">
        <v>984</v>
      </c>
      <c r="DL540" s="52">
        <v>1024</v>
      </c>
      <c r="DM540" s="52">
        <v>992</v>
      </c>
      <c r="DN540" s="52">
        <v>933</v>
      </c>
      <c r="DO540" s="52">
        <v>920</v>
      </c>
      <c r="DP540" s="52">
        <v>945</v>
      </c>
      <c r="DQ540" s="52">
        <v>881</v>
      </c>
      <c r="DR540" s="52">
        <v>822</v>
      </c>
      <c r="DS540" s="52">
        <v>679</v>
      </c>
      <c r="DT540" s="52">
        <v>635</v>
      </c>
      <c r="DU540" s="52">
        <v>710</v>
      </c>
      <c r="DV540" s="52">
        <v>727</v>
      </c>
      <c r="DW540" s="52">
        <v>749</v>
      </c>
      <c r="DX540" s="52">
        <v>747</v>
      </c>
      <c r="DY540" s="52">
        <v>784</v>
      </c>
      <c r="DZ540" s="52">
        <v>803</v>
      </c>
      <c r="EA540" s="52">
        <v>910</v>
      </c>
      <c r="EB540" s="52">
        <v>938</v>
      </c>
      <c r="EC540" s="52">
        <v>956</v>
      </c>
      <c r="ED540" s="52">
        <v>976</v>
      </c>
      <c r="EE540" s="52">
        <v>976</v>
      </c>
      <c r="EF540" s="52">
        <v>989</v>
      </c>
      <c r="EG540" s="52">
        <v>954</v>
      </c>
      <c r="EH540" s="52">
        <v>1003</v>
      </c>
      <c r="EI540" s="52">
        <v>946</v>
      </c>
      <c r="EJ540" s="52">
        <v>994</v>
      </c>
      <c r="EK540" s="52">
        <v>1029</v>
      </c>
      <c r="EL540" s="52">
        <v>990</v>
      </c>
      <c r="EM540" s="52">
        <v>1024</v>
      </c>
      <c r="EN540" s="52">
        <v>1102</v>
      </c>
      <c r="EO540" s="52">
        <v>1082</v>
      </c>
      <c r="EP540" s="52">
        <v>1020</v>
      </c>
      <c r="EQ540" s="52">
        <v>996</v>
      </c>
      <c r="ER540" s="52">
        <v>1044</v>
      </c>
      <c r="ES540" s="52">
        <v>1081</v>
      </c>
      <c r="ET540" s="52">
        <v>1076</v>
      </c>
      <c r="EU540" s="52">
        <v>1153</v>
      </c>
      <c r="EV540" s="52">
        <v>1141</v>
      </c>
      <c r="EW540" s="52">
        <v>1235</v>
      </c>
      <c r="EX540" s="52">
        <v>1231</v>
      </c>
      <c r="EY540" s="52">
        <v>1228</v>
      </c>
      <c r="EZ540" s="52">
        <v>1235</v>
      </c>
      <c r="FA540" s="52">
        <v>1251</v>
      </c>
      <c r="FB540" s="52">
        <v>1188</v>
      </c>
      <c r="FC540" s="52">
        <v>1212</v>
      </c>
      <c r="FD540" s="52">
        <v>1272</v>
      </c>
      <c r="FE540" s="52">
        <v>1224</v>
      </c>
      <c r="FF540" s="52">
        <v>1200</v>
      </c>
      <c r="FG540" s="52">
        <v>1186</v>
      </c>
      <c r="FH540" s="52">
        <v>1139</v>
      </c>
      <c r="FI540" s="52">
        <v>1106</v>
      </c>
      <c r="FJ540" s="52">
        <v>1125</v>
      </c>
      <c r="FK540" s="52">
        <v>1081</v>
      </c>
      <c r="FL540" s="52">
        <v>990</v>
      </c>
      <c r="FM540" s="52">
        <v>982</v>
      </c>
      <c r="FN540" s="52">
        <v>1001</v>
      </c>
      <c r="FO540" s="52">
        <v>1001</v>
      </c>
      <c r="FP540" s="52">
        <v>975</v>
      </c>
      <c r="FQ540" s="52">
        <v>1007</v>
      </c>
      <c r="FR540" s="52">
        <v>998</v>
      </c>
      <c r="FS540" s="52">
        <v>1034</v>
      </c>
      <c r="FT540" s="52">
        <v>1062</v>
      </c>
      <c r="FU540" s="52">
        <v>1063</v>
      </c>
      <c r="FV540" s="52">
        <v>946</v>
      </c>
      <c r="FW540" s="52">
        <v>922</v>
      </c>
      <c r="FX540" s="52">
        <v>825</v>
      </c>
      <c r="FY540" s="52">
        <v>820</v>
      </c>
      <c r="FZ540" s="52">
        <v>664</v>
      </c>
      <c r="GA540" s="52">
        <v>580</v>
      </c>
      <c r="GB540" s="52">
        <v>529</v>
      </c>
      <c r="GC540" s="52">
        <v>533</v>
      </c>
      <c r="GD540" s="52">
        <v>516</v>
      </c>
      <c r="GE540" s="52">
        <v>459</v>
      </c>
      <c r="GF540" s="52">
        <v>403</v>
      </c>
      <c r="GG540" s="52">
        <v>371</v>
      </c>
      <c r="GH540" s="52">
        <v>347</v>
      </c>
      <c r="GI540" s="52">
        <v>335</v>
      </c>
      <c r="GJ540" s="52">
        <v>322</v>
      </c>
      <c r="GK540" s="52">
        <v>259</v>
      </c>
      <c r="GL540" s="53">
        <v>1085</v>
      </c>
    </row>
    <row r="541" spans="1:194" s="1" customFormat="1" hidden="1" x14ac:dyDescent="0.25">
      <c r="A541" s="31" t="s">
        <v>240</v>
      </c>
      <c r="B541" s="1" t="s">
        <v>771</v>
      </c>
      <c r="C541" s="30" t="str">
        <f t="shared" si="136"/>
        <v>LA NI - Armagh City, Banbridge and Craigavon</v>
      </c>
      <c r="D541" s="51">
        <f t="shared" si="138"/>
        <v>80389</v>
      </c>
      <c r="E541" s="51">
        <f t="shared" si="139"/>
        <v>82720</v>
      </c>
      <c r="F541" s="52">
        <f t="shared" si="148"/>
        <v>217232</v>
      </c>
      <c r="G541" s="52">
        <f t="shared" si="149"/>
        <v>108068</v>
      </c>
      <c r="H541" s="53">
        <f t="shared" si="150"/>
        <v>109164</v>
      </c>
      <c r="I541" s="53">
        <f t="shared" si="151"/>
        <v>80389</v>
      </c>
      <c r="J541" s="53">
        <f t="shared" si="152"/>
        <v>82720</v>
      </c>
      <c r="K541" s="50">
        <f t="shared" si="153"/>
        <v>27679</v>
      </c>
      <c r="L541" s="51">
        <f t="shared" si="154"/>
        <v>26444</v>
      </c>
      <c r="M541" s="52">
        <v>1361</v>
      </c>
      <c r="N541" s="52">
        <v>1475</v>
      </c>
      <c r="O541" s="52">
        <v>1556</v>
      </c>
      <c r="P541" s="52">
        <v>1517</v>
      </c>
      <c r="Q541" s="52">
        <v>1628</v>
      </c>
      <c r="R541" s="52">
        <v>1567</v>
      </c>
      <c r="S541" s="52">
        <v>1597</v>
      </c>
      <c r="T541" s="52">
        <v>1612</v>
      </c>
      <c r="U541" s="52">
        <v>1674</v>
      </c>
      <c r="V541" s="52">
        <v>1654</v>
      </c>
      <c r="W541" s="52">
        <v>1594</v>
      </c>
      <c r="X541" s="52">
        <v>1670</v>
      </c>
      <c r="Y541" s="52">
        <v>1652</v>
      </c>
      <c r="Z541" s="52">
        <v>1583</v>
      </c>
      <c r="AA541" s="52">
        <v>1470</v>
      </c>
      <c r="AB541" s="52">
        <v>1397</v>
      </c>
      <c r="AC541" s="52">
        <v>1355</v>
      </c>
      <c r="AD541" s="52">
        <v>1317</v>
      </c>
      <c r="AE541" s="52">
        <v>1291</v>
      </c>
      <c r="AF541" s="52">
        <v>1139</v>
      </c>
      <c r="AG541" s="52">
        <v>1153</v>
      </c>
      <c r="AH541" s="52">
        <v>1148</v>
      </c>
      <c r="AI541" s="52">
        <v>1185</v>
      </c>
      <c r="AJ541" s="52">
        <v>1154</v>
      </c>
      <c r="AK541" s="52">
        <v>1293</v>
      </c>
      <c r="AL541" s="52">
        <v>1357</v>
      </c>
      <c r="AM541" s="52">
        <v>1375</v>
      </c>
      <c r="AN541" s="52">
        <v>1359</v>
      </c>
      <c r="AO541" s="52">
        <v>1532</v>
      </c>
      <c r="AP541" s="52">
        <v>1563</v>
      </c>
      <c r="AQ541" s="52">
        <v>1493</v>
      </c>
      <c r="AR541" s="52">
        <v>1539</v>
      </c>
      <c r="AS541" s="52">
        <v>1507</v>
      </c>
      <c r="AT541" s="52">
        <v>1493</v>
      </c>
      <c r="AU541" s="52">
        <v>1505</v>
      </c>
      <c r="AV541" s="52">
        <v>1442</v>
      </c>
      <c r="AW541" s="52">
        <v>1489</v>
      </c>
      <c r="AX541" s="52">
        <v>1430</v>
      </c>
      <c r="AY541" s="52">
        <v>1431</v>
      </c>
      <c r="AZ541" s="52">
        <v>1525</v>
      </c>
      <c r="BA541" s="52">
        <v>1493</v>
      </c>
      <c r="BB541" s="52">
        <v>1434</v>
      </c>
      <c r="BC541" s="52">
        <v>1319</v>
      </c>
      <c r="BD541" s="52">
        <v>1343</v>
      </c>
      <c r="BE541" s="52">
        <v>1361</v>
      </c>
      <c r="BF541" s="52">
        <v>1344</v>
      </c>
      <c r="BG541" s="52">
        <v>1343</v>
      </c>
      <c r="BH541" s="52">
        <v>1434</v>
      </c>
      <c r="BI541" s="52">
        <v>1448</v>
      </c>
      <c r="BJ541" s="52">
        <v>1395</v>
      </c>
      <c r="BK541" s="52">
        <v>1505</v>
      </c>
      <c r="BL541" s="52">
        <v>1473</v>
      </c>
      <c r="BM541" s="52">
        <v>1468</v>
      </c>
      <c r="BN541" s="52">
        <v>1454</v>
      </c>
      <c r="BO541" s="52">
        <v>1453</v>
      </c>
      <c r="BP541" s="52">
        <v>1515</v>
      </c>
      <c r="BQ541" s="52">
        <v>1473</v>
      </c>
      <c r="BR541" s="52">
        <v>1401</v>
      </c>
      <c r="BS541" s="52">
        <v>1389</v>
      </c>
      <c r="BT541" s="52">
        <v>1324</v>
      </c>
      <c r="BU541" s="52">
        <v>1310</v>
      </c>
      <c r="BV541" s="52">
        <v>1253</v>
      </c>
      <c r="BW541" s="52">
        <v>1211</v>
      </c>
      <c r="BX541" s="52">
        <v>1142</v>
      </c>
      <c r="BY541" s="52">
        <v>1064</v>
      </c>
      <c r="BZ541" s="52">
        <v>1051</v>
      </c>
      <c r="CA541" s="52">
        <v>989</v>
      </c>
      <c r="CB541" s="52">
        <v>939</v>
      </c>
      <c r="CC541" s="52">
        <v>900</v>
      </c>
      <c r="CD541" s="52">
        <v>906</v>
      </c>
      <c r="CE541" s="52">
        <v>912</v>
      </c>
      <c r="CF541" s="52">
        <v>897</v>
      </c>
      <c r="CG541" s="52">
        <v>839</v>
      </c>
      <c r="CH541" s="52">
        <v>800</v>
      </c>
      <c r="CI541" s="52">
        <v>744</v>
      </c>
      <c r="CJ541" s="52">
        <v>770</v>
      </c>
      <c r="CK541" s="52">
        <v>713</v>
      </c>
      <c r="CL541" s="52">
        <v>653</v>
      </c>
      <c r="CM541" s="52">
        <v>585</v>
      </c>
      <c r="CN541" s="52">
        <v>517</v>
      </c>
      <c r="CO541" s="52">
        <v>466</v>
      </c>
      <c r="CP541" s="52">
        <v>437</v>
      </c>
      <c r="CQ541" s="52">
        <v>399</v>
      </c>
      <c r="CR541" s="52">
        <v>375</v>
      </c>
      <c r="CS541" s="52">
        <v>316</v>
      </c>
      <c r="CT541" s="52">
        <v>264</v>
      </c>
      <c r="CU541" s="52">
        <v>223</v>
      </c>
      <c r="CV541" s="52">
        <v>200</v>
      </c>
      <c r="CW541" s="52">
        <v>182</v>
      </c>
      <c r="CX541" s="52">
        <v>132</v>
      </c>
      <c r="CY541" s="52">
        <v>428</v>
      </c>
      <c r="CZ541" s="52">
        <v>1314</v>
      </c>
      <c r="DA541" s="52">
        <v>1353</v>
      </c>
      <c r="DB541" s="52">
        <v>1401</v>
      </c>
      <c r="DC541" s="52">
        <v>1505</v>
      </c>
      <c r="DD541" s="52">
        <v>1544</v>
      </c>
      <c r="DE541" s="52">
        <v>1495</v>
      </c>
      <c r="DF541" s="52">
        <v>1496</v>
      </c>
      <c r="DG541" s="52">
        <v>1585</v>
      </c>
      <c r="DH541" s="52">
        <v>1609</v>
      </c>
      <c r="DI541" s="52">
        <v>1586</v>
      </c>
      <c r="DJ541" s="52">
        <v>1548</v>
      </c>
      <c r="DK541" s="52">
        <v>1531</v>
      </c>
      <c r="DL541" s="52">
        <v>1541</v>
      </c>
      <c r="DM541" s="52">
        <v>1505</v>
      </c>
      <c r="DN541" s="52">
        <v>1467</v>
      </c>
      <c r="DO541" s="52">
        <v>1385</v>
      </c>
      <c r="DP541" s="52">
        <v>1347</v>
      </c>
      <c r="DQ541" s="52">
        <v>1232</v>
      </c>
      <c r="DR541" s="52">
        <v>1238</v>
      </c>
      <c r="DS541" s="52">
        <v>986</v>
      </c>
      <c r="DT541" s="52">
        <v>937</v>
      </c>
      <c r="DU541" s="52">
        <v>967</v>
      </c>
      <c r="DV541" s="52">
        <v>1042</v>
      </c>
      <c r="DW541" s="52">
        <v>1140</v>
      </c>
      <c r="DX541" s="52">
        <v>1208</v>
      </c>
      <c r="DY541" s="52">
        <v>1293</v>
      </c>
      <c r="DZ541" s="52">
        <v>1368</v>
      </c>
      <c r="EA541" s="52">
        <v>1380</v>
      </c>
      <c r="EB541" s="52">
        <v>1393</v>
      </c>
      <c r="EC541" s="52">
        <v>1427</v>
      </c>
      <c r="ED541" s="52">
        <v>1469</v>
      </c>
      <c r="EE541" s="52">
        <v>1466</v>
      </c>
      <c r="EF541" s="52">
        <v>1479</v>
      </c>
      <c r="EG541" s="52">
        <v>1509</v>
      </c>
      <c r="EH541" s="52">
        <v>1475</v>
      </c>
      <c r="EI541" s="52">
        <v>1510</v>
      </c>
      <c r="EJ541" s="52">
        <v>1489</v>
      </c>
      <c r="EK541" s="52">
        <v>1530</v>
      </c>
      <c r="EL541" s="52">
        <v>1486</v>
      </c>
      <c r="EM541" s="52">
        <v>1490</v>
      </c>
      <c r="EN541" s="52">
        <v>1493</v>
      </c>
      <c r="EO541" s="52">
        <v>1493</v>
      </c>
      <c r="EP541" s="52">
        <v>1394</v>
      </c>
      <c r="EQ541" s="52">
        <v>1356</v>
      </c>
      <c r="ER541" s="52">
        <v>1405</v>
      </c>
      <c r="ES541" s="52">
        <v>1370</v>
      </c>
      <c r="ET541" s="52">
        <v>1454</v>
      </c>
      <c r="EU541" s="52">
        <v>1433</v>
      </c>
      <c r="EV541" s="52">
        <v>1512</v>
      </c>
      <c r="EW541" s="52">
        <v>1527</v>
      </c>
      <c r="EX541" s="52">
        <v>1480</v>
      </c>
      <c r="EY541" s="52">
        <v>1474</v>
      </c>
      <c r="EZ541" s="52">
        <v>1517</v>
      </c>
      <c r="FA541" s="52">
        <v>1490</v>
      </c>
      <c r="FB541" s="52">
        <v>1462</v>
      </c>
      <c r="FC541" s="52">
        <v>1509</v>
      </c>
      <c r="FD541" s="52">
        <v>1494</v>
      </c>
      <c r="FE541" s="52">
        <v>1397</v>
      </c>
      <c r="FF541" s="52">
        <v>1382</v>
      </c>
      <c r="FG541" s="52">
        <v>1315</v>
      </c>
      <c r="FH541" s="52">
        <v>1301</v>
      </c>
      <c r="FI541" s="52">
        <v>1244</v>
      </c>
      <c r="FJ541" s="52">
        <v>1208</v>
      </c>
      <c r="FK541" s="52">
        <v>1097</v>
      </c>
      <c r="FL541" s="52">
        <v>1101</v>
      </c>
      <c r="FM541" s="52">
        <v>1007</v>
      </c>
      <c r="FN541" s="52">
        <v>1001</v>
      </c>
      <c r="FO541" s="52">
        <v>952</v>
      </c>
      <c r="FP541" s="52">
        <v>946</v>
      </c>
      <c r="FQ541" s="52">
        <v>933</v>
      </c>
      <c r="FR541" s="52">
        <v>998</v>
      </c>
      <c r="FS541" s="52">
        <v>933</v>
      </c>
      <c r="FT541" s="52">
        <v>970</v>
      </c>
      <c r="FU541" s="52">
        <v>959</v>
      </c>
      <c r="FV541" s="52">
        <v>866</v>
      </c>
      <c r="FW541" s="52">
        <v>848</v>
      </c>
      <c r="FX541" s="52">
        <v>810</v>
      </c>
      <c r="FY541" s="52">
        <v>800</v>
      </c>
      <c r="FZ541" s="52">
        <v>687</v>
      </c>
      <c r="GA541" s="52">
        <v>618</v>
      </c>
      <c r="GB541" s="52">
        <v>587</v>
      </c>
      <c r="GC541" s="52">
        <v>594</v>
      </c>
      <c r="GD541" s="52">
        <v>522</v>
      </c>
      <c r="GE541" s="52">
        <v>499</v>
      </c>
      <c r="GF541" s="52">
        <v>435</v>
      </c>
      <c r="GG541" s="52">
        <v>421</v>
      </c>
      <c r="GH541" s="52">
        <v>370</v>
      </c>
      <c r="GI541" s="52">
        <v>336</v>
      </c>
      <c r="GJ541" s="52">
        <v>248</v>
      </c>
      <c r="GK541" s="52">
        <v>233</v>
      </c>
      <c r="GL541" s="53">
        <v>957</v>
      </c>
    </row>
    <row r="542" spans="1:194" s="1" customFormat="1" hidden="1" x14ac:dyDescent="0.25">
      <c r="A542" s="31" t="s">
        <v>240</v>
      </c>
      <c r="B542" s="1" t="s">
        <v>772</v>
      </c>
      <c r="C542" s="30" t="str">
        <f t="shared" si="136"/>
        <v>LA NI - Belfast</v>
      </c>
      <c r="D542" s="51">
        <f t="shared" si="138"/>
        <v>127758</v>
      </c>
      <c r="E542" s="51">
        <f t="shared" si="139"/>
        <v>139032</v>
      </c>
      <c r="F542" s="52">
        <f t="shared" si="148"/>
        <v>342560</v>
      </c>
      <c r="G542" s="52">
        <f t="shared" si="149"/>
        <v>166694</v>
      </c>
      <c r="H542" s="53">
        <f t="shared" si="150"/>
        <v>175866</v>
      </c>
      <c r="I542" s="53">
        <f t="shared" si="151"/>
        <v>127758</v>
      </c>
      <c r="J542" s="53">
        <f t="shared" si="152"/>
        <v>139032</v>
      </c>
      <c r="K542" s="50">
        <f t="shared" si="153"/>
        <v>38936</v>
      </c>
      <c r="L542" s="51">
        <f t="shared" si="154"/>
        <v>36834</v>
      </c>
      <c r="M542" s="52">
        <v>2101</v>
      </c>
      <c r="N542" s="52">
        <v>2111</v>
      </c>
      <c r="O542" s="52">
        <v>2044</v>
      </c>
      <c r="P542" s="52">
        <v>2273</v>
      </c>
      <c r="Q542" s="52">
        <v>2334</v>
      </c>
      <c r="R542" s="52">
        <v>2227</v>
      </c>
      <c r="S542" s="52">
        <v>2232</v>
      </c>
      <c r="T542" s="52">
        <v>2194</v>
      </c>
      <c r="U542" s="52">
        <v>2399</v>
      </c>
      <c r="V542" s="52">
        <v>2333</v>
      </c>
      <c r="W542" s="52">
        <v>2166</v>
      </c>
      <c r="X542" s="52">
        <v>2278</v>
      </c>
      <c r="Y542" s="52">
        <v>2251</v>
      </c>
      <c r="Z542" s="52">
        <v>2131</v>
      </c>
      <c r="AA542" s="52">
        <v>2002</v>
      </c>
      <c r="AB542" s="52">
        <v>1940</v>
      </c>
      <c r="AC542" s="52">
        <v>2011</v>
      </c>
      <c r="AD542" s="52">
        <v>1909</v>
      </c>
      <c r="AE542" s="52">
        <v>1938</v>
      </c>
      <c r="AF542" s="52">
        <v>2454</v>
      </c>
      <c r="AG542" s="52">
        <v>2871</v>
      </c>
      <c r="AH542" s="52">
        <v>3177</v>
      </c>
      <c r="AI542" s="52">
        <v>2995</v>
      </c>
      <c r="AJ542" s="52">
        <v>2802</v>
      </c>
      <c r="AK542" s="52">
        <v>2526</v>
      </c>
      <c r="AL542" s="52">
        <v>2412</v>
      </c>
      <c r="AM542" s="52">
        <v>2464</v>
      </c>
      <c r="AN542" s="52">
        <v>2447</v>
      </c>
      <c r="AO542" s="52">
        <v>2826</v>
      </c>
      <c r="AP542" s="52">
        <v>2715</v>
      </c>
      <c r="AQ542" s="52">
        <v>2597</v>
      </c>
      <c r="AR542" s="52">
        <v>2499</v>
      </c>
      <c r="AS542" s="52">
        <v>2604</v>
      </c>
      <c r="AT542" s="52">
        <v>2670</v>
      </c>
      <c r="AU542" s="52">
        <v>2699</v>
      </c>
      <c r="AV542" s="52">
        <v>2532</v>
      </c>
      <c r="AW542" s="52">
        <v>2374</v>
      </c>
      <c r="AX542" s="52">
        <v>2331</v>
      </c>
      <c r="AY542" s="52">
        <v>2263</v>
      </c>
      <c r="AZ542" s="52">
        <v>2266</v>
      </c>
      <c r="BA542" s="52">
        <v>2158</v>
      </c>
      <c r="BB542" s="52">
        <v>2099</v>
      </c>
      <c r="BC542" s="52">
        <v>1892</v>
      </c>
      <c r="BD542" s="52">
        <v>1957</v>
      </c>
      <c r="BE542" s="52">
        <v>1930</v>
      </c>
      <c r="BF542" s="52">
        <v>1962</v>
      </c>
      <c r="BG542" s="52">
        <v>1945</v>
      </c>
      <c r="BH542" s="52">
        <v>1936</v>
      </c>
      <c r="BI542" s="52">
        <v>1975</v>
      </c>
      <c r="BJ542" s="52">
        <v>1980</v>
      </c>
      <c r="BK542" s="52">
        <v>1970</v>
      </c>
      <c r="BL542" s="52">
        <v>1936</v>
      </c>
      <c r="BM542" s="52">
        <v>2094</v>
      </c>
      <c r="BN542" s="52">
        <v>2090</v>
      </c>
      <c r="BO542" s="52">
        <v>2133</v>
      </c>
      <c r="BP542" s="52">
        <v>2080</v>
      </c>
      <c r="BQ542" s="52">
        <v>2097</v>
      </c>
      <c r="BR542" s="52">
        <v>1977</v>
      </c>
      <c r="BS542" s="52">
        <v>1979</v>
      </c>
      <c r="BT542" s="52">
        <v>1997</v>
      </c>
      <c r="BU542" s="52">
        <v>1914</v>
      </c>
      <c r="BV542" s="52">
        <v>1796</v>
      </c>
      <c r="BW542" s="52">
        <v>1805</v>
      </c>
      <c r="BX542" s="52">
        <v>1684</v>
      </c>
      <c r="BY542" s="52">
        <v>1643</v>
      </c>
      <c r="BZ542" s="52">
        <v>1519</v>
      </c>
      <c r="CA542" s="52">
        <v>1492</v>
      </c>
      <c r="CB542" s="52">
        <v>1372</v>
      </c>
      <c r="CC542" s="52">
        <v>1307</v>
      </c>
      <c r="CD542" s="52">
        <v>1271</v>
      </c>
      <c r="CE542" s="52">
        <v>1175</v>
      </c>
      <c r="CF542" s="52">
        <v>1191</v>
      </c>
      <c r="CG542" s="52">
        <v>1120</v>
      </c>
      <c r="CH542" s="52">
        <v>1061</v>
      </c>
      <c r="CI542" s="52">
        <v>1006</v>
      </c>
      <c r="CJ542" s="52">
        <v>984</v>
      </c>
      <c r="CK542" s="52">
        <v>989</v>
      </c>
      <c r="CL542" s="52">
        <v>908</v>
      </c>
      <c r="CM542" s="52">
        <v>836</v>
      </c>
      <c r="CN542" s="52">
        <v>695</v>
      </c>
      <c r="CO542" s="52">
        <v>651</v>
      </c>
      <c r="CP542" s="52">
        <v>654</v>
      </c>
      <c r="CQ542" s="52">
        <v>587</v>
      </c>
      <c r="CR542" s="52">
        <v>557</v>
      </c>
      <c r="CS542" s="52">
        <v>460</v>
      </c>
      <c r="CT542" s="52">
        <v>416</v>
      </c>
      <c r="CU542" s="52">
        <v>394</v>
      </c>
      <c r="CV542" s="52">
        <v>348</v>
      </c>
      <c r="CW542" s="52">
        <v>270</v>
      </c>
      <c r="CX542" s="52">
        <v>249</v>
      </c>
      <c r="CY542" s="52">
        <v>755</v>
      </c>
      <c r="CZ542" s="52">
        <v>1931</v>
      </c>
      <c r="DA542" s="52">
        <v>2049</v>
      </c>
      <c r="DB542" s="52">
        <v>2105</v>
      </c>
      <c r="DC542" s="52">
        <v>2089</v>
      </c>
      <c r="DD542" s="52">
        <v>2060</v>
      </c>
      <c r="DE542" s="52">
        <v>2143</v>
      </c>
      <c r="DF542" s="52">
        <v>2152</v>
      </c>
      <c r="DG542" s="52">
        <v>2201</v>
      </c>
      <c r="DH542" s="52">
        <v>2284</v>
      </c>
      <c r="DI542" s="52">
        <v>2120</v>
      </c>
      <c r="DJ542" s="52">
        <v>2146</v>
      </c>
      <c r="DK542" s="52">
        <v>2107</v>
      </c>
      <c r="DL542" s="52">
        <v>2142</v>
      </c>
      <c r="DM542" s="52">
        <v>1965</v>
      </c>
      <c r="DN542" s="52">
        <v>1883</v>
      </c>
      <c r="DO542" s="52">
        <v>1798</v>
      </c>
      <c r="DP542" s="52">
        <v>1856</v>
      </c>
      <c r="DQ542" s="52">
        <v>1803</v>
      </c>
      <c r="DR542" s="52">
        <v>1907</v>
      </c>
      <c r="DS542" s="52">
        <v>2480</v>
      </c>
      <c r="DT542" s="52">
        <v>2855</v>
      </c>
      <c r="DU542" s="52">
        <v>3078</v>
      </c>
      <c r="DV542" s="52">
        <v>2926</v>
      </c>
      <c r="DW542" s="52">
        <v>2708</v>
      </c>
      <c r="DX542" s="52">
        <v>2464</v>
      </c>
      <c r="DY542" s="52">
        <v>2284</v>
      </c>
      <c r="DZ542" s="52">
        <v>2500</v>
      </c>
      <c r="EA542" s="52">
        <v>2460</v>
      </c>
      <c r="EB542" s="52">
        <v>2850</v>
      </c>
      <c r="EC542" s="52">
        <v>2958</v>
      </c>
      <c r="ED542" s="52">
        <v>2691</v>
      </c>
      <c r="EE542" s="52">
        <v>2495</v>
      </c>
      <c r="EF542" s="52">
        <v>2530</v>
      </c>
      <c r="EG542" s="52">
        <v>2661</v>
      </c>
      <c r="EH542" s="52">
        <v>2752</v>
      </c>
      <c r="EI542" s="52">
        <v>2609</v>
      </c>
      <c r="EJ542" s="52">
        <v>2466</v>
      </c>
      <c r="EK542" s="52">
        <v>2421</v>
      </c>
      <c r="EL542" s="52">
        <v>2438</v>
      </c>
      <c r="EM542" s="52">
        <v>2369</v>
      </c>
      <c r="EN542" s="52">
        <v>2361</v>
      </c>
      <c r="EO542" s="52">
        <v>2288</v>
      </c>
      <c r="EP542" s="52">
        <v>2126</v>
      </c>
      <c r="EQ542" s="52">
        <v>2110</v>
      </c>
      <c r="ER542" s="52">
        <v>2002</v>
      </c>
      <c r="ES542" s="52">
        <v>1987</v>
      </c>
      <c r="ET542" s="52">
        <v>2067</v>
      </c>
      <c r="EU542" s="52">
        <v>2043</v>
      </c>
      <c r="EV542" s="52">
        <v>1967</v>
      </c>
      <c r="EW542" s="52">
        <v>2092</v>
      </c>
      <c r="EX542" s="52">
        <v>2129</v>
      </c>
      <c r="EY542" s="52">
        <v>2131</v>
      </c>
      <c r="EZ542" s="52">
        <v>2104</v>
      </c>
      <c r="FA542" s="52">
        <v>2296</v>
      </c>
      <c r="FB542" s="52">
        <v>2284</v>
      </c>
      <c r="FC542" s="52">
        <v>2312</v>
      </c>
      <c r="FD542" s="52">
        <v>2303</v>
      </c>
      <c r="FE542" s="52">
        <v>2258</v>
      </c>
      <c r="FF542" s="52">
        <v>2292</v>
      </c>
      <c r="FG542" s="52">
        <v>2239</v>
      </c>
      <c r="FH542" s="52">
        <v>2090</v>
      </c>
      <c r="FI542" s="52">
        <v>1999</v>
      </c>
      <c r="FJ542" s="52">
        <v>1984</v>
      </c>
      <c r="FK542" s="52">
        <v>1947</v>
      </c>
      <c r="FL542" s="52">
        <v>1736</v>
      </c>
      <c r="FM542" s="52">
        <v>1560</v>
      </c>
      <c r="FN542" s="52">
        <v>1513</v>
      </c>
      <c r="FO542" s="52">
        <v>1463</v>
      </c>
      <c r="FP542" s="52">
        <v>1344</v>
      </c>
      <c r="FQ542" s="52">
        <v>1323</v>
      </c>
      <c r="FR542" s="52">
        <v>1331</v>
      </c>
      <c r="FS542" s="52">
        <v>1279</v>
      </c>
      <c r="FT542" s="52">
        <v>1354</v>
      </c>
      <c r="FU542" s="52">
        <v>1405</v>
      </c>
      <c r="FV542" s="52">
        <v>1240</v>
      </c>
      <c r="FW542" s="52">
        <v>1233</v>
      </c>
      <c r="FX542" s="52">
        <v>1207</v>
      </c>
      <c r="FY542" s="52">
        <v>1191</v>
      </c>
      <c r="FZ542" s="52">
        <v>1107</v>
      </c>
      <c r="GA542" s="52">
        <v>948</v>
      </c>
      <c r="GB542" s="52">
        <v>912</v>
      </c>
      <c r="GC542" s="52">
        <v>939</v>
      </c>
      <c r="GD542" s="52">
        <v>935</v>
      </c>
      <c r="GE542" s="52">
        <v>892</v>
      </c>
      <c r="GF542" s="52">
        <v>804</v>
      </c>
      <c r="GG542" s="52">
        <v>750</v>
      </c>
      <c r="GH542" s="52">
        <v>643</v>
      </c>
      <c r="GI542" s="52">
        <v>629</v>
      </c>
      <c r="GJ542" s="52">
        <v>543</v>
      </c>
      <c r="GK542" s="52">
        <v>491</v>
      </c>
      <c r="GL542" s="53">
        <v>1947</v>
      </c>
    </row>
    <row r="543" spans="1:194" s="1" customFormat="1" hidden="1" x14ac:dyDescent="0.25">
      <c r="A543" s="31" t="s">
        <v>240</v>
      </c>
      <c r="B543" s="1" t="s">
        <v>773</v>
      </c>
      <c r="C543" s="30" t="str">
        <f t="shared" si="136"/>
        <v>LA NI - Causeway Coast and Glens</v>
      </c>
      <c r="D543" s="51">
        <f t="shared" si="138"/>
        <v>55366</v>
      </c>
      <c r="E543" s="51">
        <f t="shared" si="139"/>
        <v>57538</v>
      </c>
      <c r="F543" s="52">
        <f t="shared" si="148"/>
        <v>144943</v>
      </c>
      <c r="G543" s="52">
        <f t="shared" si="149"/>
        <v>71839</v>
      </c>
      <c r="H543" s="53">
        <f t="shared" si="150"/>
        <v>73104</v>
      </c>
      <c r="I543" s="53">
        <f t="shared" si="151"/>
        <v>55366</v>
      </c>
      <c r="J543" s="53">
        <f t="shared" si="152"/>
        <v>57538</v>
      </c>
      <c r="K543" s="50">
        <f t="shared" si="153"/>
        <v>16473</v>
      </c>
      <c r="L543" s="51">
        <f t="shared" si="154"/>
        <v>15566</v>
      </c>
      <c r="M543" s="52">
        <v>779</v>
      </c>
      <c r="N543" s="52">
        <v>790</v>
      </c>
      <c r="O543" s="52">
        <v>838</v>
      </c>
      <c r="P543" s="52">
        <v>852</v>
      </c>
      <c r="Q543" s="52">
        <v>915</v>
      </c>
      <c r="R543" s="52">
        <v>977</v>
      </c>
      <c r="S543" s="52">
        <v>886</v>
      </c>
      <c r="T543" s="52">
        <v>944</v>
      </c>
      <c r="U543" s="52">
        <v>980</v>
      </c>
      <c r="V543" s="52">
        <v>985</v>
      </c>
      <c r="W543" s="52">
        <v>930</v>
      </c>
      <c r="X543" s="52">
        <v>982</v>
      </c>
      <c r="Y543" s="52">
        <v>1021</v>
      </c>
      <c r="Z543" s="52">
        <v>991</v>
      </c>
      <c r="AA543" s="52">
        <v>921</v>
      </c>
      <c r="AB543" s="52">
        <v>928</v>
      </c>
      <c r="AC543" s="52">
        <v>906</v>
      </c>
      <c r="AD543" s="52">
        <v>848</v>
      </c>
      <c r="AE543" s="52">
        <v>918</v>
      </c>
      <c r="AF543" s="52">
        <v>884</v>
      </c>
      <c r="AG543" s="52">
        <v>875</v>
      </c>
      <c r="AH543" s="52">
        <v>914</v>
      </c>
      <c r="AI543" s="52">
        <v>933</v>
      </c>
      <c r="AJ543" s="52">
        <v>889</v>
      </c>
      <c r="AK543" s="52">
        <v>864</v>
      </c>
      <c r="AL543" s="52">
        <v>841</v>
      </c>
      <c r="AM543" s="52">
        <v>839</v>
      </c>
      <c r="AN543" s="52">
        <v>863</v>
      </c>
      <c r="AO543" s="52">
        <v>807</v>
      </c>
      <c r="AP543" s="52">
        <v>819</v>
      </c>
      <c r="AQ543" s="52">
        <v>882</v>
      </c>
      <c r="AR543" s="52">
        <v>838</v>
      </c>
      <c r="AS543" s="52">
        <v>808</v>
      </c>
      <c r="AT543" s="52">
        <v>915</v>
      </c>
      <c r="AU543" s="52">
        <v>884</v>
      </c>
      <c r="AV543" s="52">
        <v>905</v>
      </c>
      <c r="AW543" s="52">
        <v>808</v>
      </c>
      <c r="AX543" s="52">
        <v>825</v>
      </c>
      <c r="AY543" s="52">
        <v>870</v>
      </c>
      <c r="AZ543" s="52">
        <v>865</v>
      </c>
      <c r="BA543" s="52">
        <v>888</v>
      </c>
      <c r="BB543" s="52">
        <v>809</v>
      </c>
      <c r="BC543" s="52">
        <v>823</v>
      </c>
      <c r="BD543" s="52">
        <v>836</v>
      </c>
      <c r="BE543" s="52">
        <v>817</v>
      </c>
      <c r="BF543" s="52">
        <v>814</v>
      </c>
      <c r="BG543" s="52">
        <v>903</v>
      </c>
      <c r="BH543" s="52">
        <v>1018</v>
      </c>
      <c r="BI543" s="52">
        <v>1005</v>
      </c>
      <c r="BJ543" s="52">
        <v>987</v>
      </c>
      <c r="BK543" s="52">
        <v>1031</v>
      </c>
      <c r="BL543" s="52">
        <v>1008</v>
      </c>
      <c r="BM543" s="52">
        <v>1100</v>
      </c>
      <c r="BN543" s="52">
        <v>1052</v>
      </c>
      <c r="BO543" s="52">
        <v>1084</v>
      </c>
      <c r="BP543" s="52">
        <v>1077</v>
      </c>
      <c r="BQ543" s="52">
        <v>1074</v>
      </c>
      <c r="BR543" s="52">
        <v>1023</v>
      </c>
      <c r="BS543" s="52">
        <v>973</v>
      </c>
      <c r="BT543" s="52">
        <v>990</v>
      </c>
      <c r="BU543" s="52">
        <v>934</v>
      </c>
      <c r="BV543" s="52">
        <v>938</v>
      </c>
      <c r="BW543" s="52">
        <v>874</v>
      </c>
      <c r="BX543" s="52">
        <v>848</v>
      </c>
      <c r="BY543" s="52">
        <v>782</v>
      </c>
      <c r="BZ543" s="52">
        <v>783</v>
      </c>
      <c r="CA543" s="52">
        <v>812</v>
      </c>
      <c r="CB543" s="52">
        <v>790</v>
      </c>
      <c r="CC543" s="52">
        <v>779</v>
      </c>
      <c r="CD543" s="52">
        <v>719</v>
      </c>
      <c r="CE543" s="52">
        <v>726</v>
      </c>
      <c r="CF543" s="52">
        <v>725</v>
      </c>
      <c r="CG543" s="52">
        <v>664</v>
      </c>
      <c r="CH543" s="52">
        <v>682</v>
      </c>
      <c r="CI543" s="52">
        <v>619</v>
      </c>
      <c r="CJ543" s="52">
        <v>628</v>
      </c>
      <c r="CK543" s="52">
        <v>599</v>
      </c>
      <c r="CL543" s="52">
        <v>517</v>
      </c>
      <c r="CM543" s="52">
        <v>475</v>
      </c>
      <c r="CN543" s="52">
        <v>387</v>
      </c>
      <c r="CO543" s="52">
        <v>367</v>
      </c>
      <c r="CP543" s="52">
        <v>354</v>
      </c>
      <c r="CQ543" s="52">
        <v>329</v>
      </c>
      <c r="CR543" s="52">
        <v>272</v>
      </c>
      <c r="CS543" s="52">
        <v>240</v>
      </c>
      <c r="CT543" s="52">
        <v>212</v>
      </c>
      <c r="CU543" s="52">
        <v>180</v>
      </c>
      <c r="CV543" s="52">
        <v>195</v>
      </c>
      <c r="CW543" s="52">
        <v>138</v>
      </c>
      <c r="CX543" s="52">
        <v>108</v>
      </c>
      <c r="CY543" s="52">
        <v>332</v>
      </c>
      <c r="CZ543" s="52">
        <v>736</v>
      </c>
      <c r="DA543" s="52">
        <v>775</v>
      </c>
      <c r="DB543" s="52">
        <v>799</v>
      </c>
      <c r="DC543" s="52">
        <v>845</v>
      </c>
      <c r="DD543" s="52">
        <v>822</v>
      </c>
      <c r="DE543" s="52">
        <v>896</v>
      </c>
      <c r="DF543" s="52">
        <v>875</v>
      </c>
      <c r="DG543" s="52">
        <v>889</v>
      </c>
      <c r="DH543" s="52">
        <v>891</v>
      </c>
      <c r="DI543" s="52">
        <v>934</v>
      </c>
      <c r="DJ543" s="52">
        <v>908</v>
      </c>
      <c r="DK543" s="52">
        <v>935</v>
      </c>
      <c r="DL543" s="52">
        <v>983</v>
      </c>
      <c r="DM543" s="52">
        <v>902</v>
      </c>
      <c r="DN543" s="52">
        <v>847</v>
      </c>
      <c r="DO543" s="52">
        <v>850</v>
      </c>
      <c r="DP543" s="52">
        <v>842</v>
      </c>
      <c r="DQ543" s="52">
        <v>837</v>
      </c>
      <c r="DR543" s="52">
        <v>862</v>
      </c>
      <c r="DS543" s="52">
        <v>803</v>
      </c>
      <c r="DT543" s="52">
        <v>909</v>
      </c>
      <c r="DU543" s="52">
        <v>950</v>
      </c>
      <c r="DV543" s="52">
        <v>866</v>
      </c>
      <c r="DW543" s="52">
        <v>919</v>
      </c>
      <c r="DX543" s="52">
        <v>851</v>
      </c>
      <c r="DY543" s="52">
        <v>841</v>
      </c>
      <c r="DZ543" s="52">
        <v>762</v>
      </c>
      <c r="EA543" s="52">
        <v>833</v>
      </c>
      <c r="EB543" s="52">
        <v>772</v>
      </c>
      <c r="EC543" s="52">
        <v>805</v>
      </c>
      <c r="ED543" s="52">
        <v>794</v>
      </c>
      <c r="EE543" s="52">
        <v>816</v>
      </c>
      <c r="EF543" s="52">
        <v>899</v>
      </c>
      <c r="EG543" s="52">
        <v>850</v>
      </c>
      <c r="EH543" s="52">
        <v>836</v>
      </c>
      <c r="EI543" s="52">
        <v>830</v>
      </c>
      <c r="EJ543" s="52">
        <v>861</v>
      </c>
      <c r="EK543" s="52">
        <v>835</v>
      </c>
      <c r="EL543" s="52">
        <v>853</v>
      </c>
      <c r="EM543" s="52">
        <v>937</v>
      </c>
      <c r="EN543" s="52">
        <v>920</v>
      </c>
      <c r="EO543" s="52">
        <v>888</v>
      </c>
      <c r="EP543" s="52">
        <v>858</v>
      </c>
      <c r="EQ543" s="52">
        <v>858</v>
      </c>
      <c r="ER543" s="52">
        <v>871</v>
      </c>
      <c r="ES543" s="52">
        <v>902</v>
      </c>
      <c r="ET543" s="52">
        <v>959</v>
      </c>
      <c r="EU543" s="52">
        <v>977</v>
      </c>
      <c r="EV543" s="52">
        <v>1047</v>
      </c>
      <c r="EW543" s="52">
        <v>1059</v>
      </c>
      <c r="EX543" s="52">
        <v>1061</v>
      </c>
      <c r="EY543" s="52">
        <v>1109</v>
      </c>
      <c r="EZ543" s="52">
        <v>1093</v>
      </c>
      <c r="FA543" s="52">
        <v>1059</v>
      </c>
      <c r="FB543" s="52">
        <v>1097</v>
      </c>
      <c r="FC543" s="52">
        <v>1153</v>
      </c>
      <c r="FD543" s="52">
        <v>1061</v>
      </c>
      <c r="FE543" s="52">
        <v>966</v>
      </c>
      <c r="FF543" s="52">
        <v>995</v>
      </c>
      <c r="FG543" s="52">
        <v>961</v>
      </c>
      <c r="FH543" s="52">
        <v>953</v>
      </c>
      <c r="FI543" s="52">
        <v>936</v>
      </c>
      <c r="FJ543" s="52">
        <v>895</v>
      </c>
      <c r="FK543" s="52">
        <v>870</v>
      </c>
      <c r="FL543" s="52">
        <v>848</v>
      </c>
      <c r="FM543" s="52">
        <v>801</v>
      </c>
      <c r="FN543" s="52">
        <v>771</v>
      </c>
      <c r="FO543" s="52">
        <v>769</v>
      </c>
      <c r="FP543" s="52">
        <v>715</v>
      </c>
      <c r="FQ543" s="52">
        <v>701</v>
      </c>
      <c r="FR543" s="52">
        <v>723</v>
      </c>
      <c r="FS543" s="52">
        <v>773</v>
      </c>
      <c r="FT543" s="52">
        <v>709</v>
      </c>
      <c r="FU543" s="52">
        <v>694</v>
      </c>
      <c r="FV543" s="52">
        <v>672</v>
      </c>
      <c r="FW543" s="52">
        <v>653</v>
      </c>
      <c r="FX543" s="52">
        <v>636</v>
      </c>
      <c r="FY543" s="52">
        <v>639</v>
      </c>
      <c r="FZ543" s="52">
        <v>567</v>
      </c>
      <c r="GA543" s="52">
        <v>547</v>
      </c>
      <c r="GB543" s="52">
        <v>471</v>
      </c>
      <c r="GC543" s="52">
        <v>442</v>
      </c>
      <c r="GD543" s="52">
        <v>380</v>
      </c>
      <c r="GE543" s="52">
        <v>382</v>
      </c>
      <c r="GF543" s="52">
        <v>357</v>
      </c>
      <c r="GG543" s="52">
        <v>303</v>
      </c>
      <c r="GH543" s="52">
        <v>263</v>
      </c>
      <c r="GI543" s="52">
        <v>262</v>
      </c>
      <c r="GJ543" s="52">
        <v>235</v>
      </c>
      <c r="GK543" s="52">
        <v>202</v>
      </c>
      <c r="GL543" s="53">
        <v>791</v>
      </c>
    </row>
    <row r="544" spans="1:194" s="1" customFormat="1" hidden="1" x14ac:dyDescent="0.25">
      <c r="A544" s="31" t="s">
        <v>240</v>
      </c>
      <c r="B544" s="1" t="s">
        <v>774</v>
      </c>
      <c r="C544" s="30" t="str">
        <f t="shared" si="136"/>
        <v>LA NI - Derry City and Strabane</v>
      </c>
      <c r="D544" s="51">
        <f t="shared" si="138"/>
        <v>55701</v>
      </c>
      <c r="E544" s="51">
        <f t="shared" si="139"/>
        <v>58858</v>
      </c>
      <c r="F544" s="52">
        <f t="shared" si="148"/>
        <v>151109</v>
      </c>
      <c r="G544" s="52">
        <f t="shared" si="149"/>
        <v>74358</v>
      </c>
      <c r="H544" s="53">
        <f t="shared" si="150"/>
        <v>76751</v>
      </c>
      <c r="I544" s="53">
        <f t="shared" si="151"/>
        <v>55701</v>
      </c>
      <c r="J544" s="53">
        <f t="shared" si="152"/>
        <v>58858</v>
      </c>
      <c r="K544" s="50">
        <f t="shared" si="153"/>
        <v>18657</v>
      </c>
      <c r="L544" s="51">
        <f t="shared" si="154"/>
        <v>17893</v>
      </c>
      <c r="M544" s="52">
        <v>946</v>
      </c>
      <c r="N544" s="52">
        <v>966</v>
      </c>
      <c r="O544" s="52">
        <v>1006</v>
      </c>
      <c r="P544" s="52">
        <v>1022</v>
      </c>
      <c r="Q544" s="52">
        <v>1133</v>
      </c>
      <c r="R544" s="52">
        <v>1060</v>
      </c>
      <c r="S544" s="52">
        <v>1039</v>
      </c>
      <c r="T544" s="52">
        <v>1052</v>
      </c>
      <c r="U544" s="52">
        <v>1147</v>
      </c>
      <c r="V544" s="52">
        <v>1066</v>
      </c>
      <c r="W544" s="52">
        <v>1085</v>
      </c>
      <c r="X544" s="52">
        <v>1104</v>
      </c>
      <c r="Y544" s="52">
        <v>1076</v>
      </c>
      <c r="Z544" s="52">
        <v>1016</v>
      </c>
      <c r="AA544" s="52">
        <v>1012</v>
      </c>
      <c r="AB544" s="52">
        <v>951</v>
      </c>
      <c r="AC544" s="52">
        <v>961</v>
      </c>
      <c r="AD544" s="52">
        <v>1015</v>
      </c>
      <c r="AE544" s="52">
        <v>990</v>
      </c>
      <c r="AF544" s="52">
        <v>960</v>
      </c>
      <c r="AG544" s="52">
        <v>992</v>
      </c>
      <c r="AH544" s="52">
        <v>1003</v>
      </c>
      <c r="AI544" s="52">
        <v>990</v>
      </c>
      <c r="AJ544" s="52">
        <v>981</v>
      </c>
      <c r="AK544" s="52">
        <v>980</v>
      </c>
      <c r="AL544" s="52">
        <v>911</v>
      </c>
      <c r="AM544" s="52">
        <v>888</v>
      </c>
      <c r="AN544" s="52">
        <v>897</v>
      </c>
      <c r="AO544" s="52">
        <v>938</v>
      </c>
      <c r="AP544" s="52">
        <v>901</v>
      </c>
      <c r="AQ544" s="52">
        <v>957</v>
      </c>
      <c r="AR544" s="52">
        <v>976</v>
      </c>
      <c r="AS544" s="52">
        <v>993</v>
      </c>
      <c r="AT544" s="52">
        <v>1036</v>
      </c>
      <c r="AU544" s="52">
        <v>1007</v>
      </c>
      <c r="AV544" s="52">
        <v>988</v>
      </c>
      <c r="AW544" s="52">
        <v>889</v>
      </c>
      <c r="AX544" s="52">
        <v>862</v>
      </c>
      <c r="AY544" s="52">
        <v>892</v>
      </c>
      <c r="AZ544" s="52">
        <v>869</v>
      </c>
      <c r="BA544" s="52">
        <v>896</v>
      </c>
      <c r="BB544" s="52">
        <v>854</v>
      </c>
      <c r="BC544" s="52">
        <v>849</v>
      </c>
      <c r="BD544" s="52">
        <v>897</v>
      </c>
      <c r="BE544" s="52">
        <v>898</v>
      </c>
      <c r="BF544" s="52">
        <v>896</v>
      </c>
      <c r="BG544" s="52">
        <v>919</v>
      </c>
      <c r="BH544" s="52">
        <v>975</v>
      </c>
      <c r="BI544" s="52">
        <v>1053</v>
      </c>
      <c r="BJ544" s="52">
        <v>1060</v>
      </c>
      <c r="BK544" s="52">
        <v>1081</v>
      </c>
      <c r="BL544" s="52">
        <v>1120</v>
      </c>
      <c r="BM544" s="52">
        <v>1084</v>
      </c>
      <c r="BN544" s="52">
        <v>1058</v>
      </c>
      <c r="BO544" s="52">
        <v>1032</v>
      </c>
      <c r="BP544" s="52">
        <v>1028</v>
      </c>
      <c r="BQ544" s="52">
        <v>1037</v>
      </c>
      <c r="BR544" s="52">
        <v>1021</v>
      </c>
      <c r="BS544" s="52">
        <v>999</v>
      </c>
      <c r="BT544" s="52">
        <v>978</v>
      </c>
      <c r="BU544" s="52">
        <v>872</v>
      </c>
      <c r="BV544" s="52">
        <v>815</v>
      </c>
      <c r="BW544" s="52">
        <v>810</v>
      </c>
      <c r="BX544" s="52">
        <v>782</v>
      </c>
      <c r="BY544" s="52">
        <v>754</v>
      </c>
      <c r="BZ544" s="52">
        <v>755</v>
      </c>
      <c r="CA544" s="52">
        <v>722</v>
      </c>
      <c r="CB544" s="52">
        <v>660</v>
      </c>
      <c r="CC544" s="52">
        <v>653</v>
      </c>
      <c r="CD544" s="52">
        <v>704</v>
      </c>
      <c r="CE544" s="52">
        <v>683</v>
      </c>
      <c r="CF544" s="52">
        <v>669</v>
      </c>
      <c r="CG544" s="52">
        <v>618</v>
      </c>
      <c r="CH544" s="52">
        <v>609</v>
      </c>
      <c r="CI544" s="52">
        <v>550</v>
      </c>
      <c r="CJ544" s="52">
        <v>487</v>
      </c>
      <c r="CK544" s="52">
        <v>497</v>
      </c>
      <c r="CL544" s="52">
        <v>411</v>
      </c>
      <c r="CM544" s="52">
        <v>374</v>
      </c>
      <c r="CN544" s="52">
        <v>377</v>
      </c>
      <c r="CO544" s="52">
        <v>313</v>
      </c>
      <c r="CP544" s="52">
        <v>302</v>
      </c>
      <c r="CQ544" s="52">
        <v>284</v>
      </c>
      <c r="CR544" s="52">
        <v>250</v>
      </c>
      <c r="CS544" s="52">
        <v>214</v>
      </c>
      <c r="CT544" s="52">
        <v>174</v>
      </c>
      <c r="CU544" s="52">
        <v>139</v>
      </c>
      <c r="CV544" s="52">
        <v>133</v>
      </c>
      <c r="CW544" s="52">
        <v>116</v>
      </c>
      <c r="CX544" s="52">
        <v>96</v>
      </c>
      <c r="CY544" s="52">
        <v>243</v>
      </c>
      <c r="CZ544" s="52">
        <v>872</v>
      </c>
      <c r="DA544" s="52">
        <v>926</v>
      </c>
      <c r="DB544" s="52">
        <v>971</v>
      </c>
      <c r="DC544" s="52">
        <v>978</v>
      </c>
      <c r="DD544" s="52">
        <v>1014</v>
      </c>
      <c r="DE544" s="52">
        <v>1059</v>
      </c>
      <c r="DF544" s="52">
        <v>1052</v>
      </c>
      <c r="DG544" s="52">
        <v>1012</v>
      </c>
      <c r="DH544" s="52">
        <v>1085</v>
      </c>
      <c r="DI544" s="52">
        <v>1107</v>
      </c>
      <c r="DJ544" s="52">
        <v>1052</v>
      </c>
      <c r="DK544" s="52">
        <v>1064</v>
      </c>
      <c r="DL544" s="52">
        <v>1052</v>
      </c>
      <c r="DM544" s="52">
        <v>965</v>
      </c>
      <c r="DN544" s="52">
        <v>935</v>
      </c>
      <c r="DO544" s="52">
        <v>913</v>
      </c>
      <c r="DP544" s="52">
        <v>911</v>
      </c>
      <c r="DQ544" s="52">
        <v>925</v>
      </c>
      <c r="DR544" s="52">
        <v>966</v>
      </c>
      <c r="DS544" s="52">
        <v>839</v>
      </c>
      <c r="DT544" s="52">
        <v>794</v>
      </c>
      <c r="DU544" s="52">
        <v>886</v>
      </c>
      <c r="DV544" s="52">
        <v>926</v>
      </c>
      <c r="DW544" s="52">
        <v>967</v>
      </c>
      <c r="DX544" s="52">
        <v>939</v>
      </c>
      <c r="DY544" s="52">
        <v>926</v>
      </c>
      <c r="DZ544" s="52">
        <v>912</v>
      </c>
      <c r="EA544" s="52">
        <v>997</v>
      </c>
      <c r="EB544" s="52">
        <v>1001</v>
      </c>
      <c r="EC544" s="52">
        <v>960</v>
      </c>
      <c r="ED544" s="52">
        <v>1036</v>
      </c>
      <c r="EE544" s="52">
        <v>1014</v>
      </c>
      <c r="EF544" s="52">
        <v>1012</v>
      </c>
      <c r="EG544" s="52">
        <v>1019</v>
      </c>
      <c r="EH544" s="52">
        <v>1031</v>
      </c>
      <c r="EI544" s="52">
        <v>1007</v>
      </c>
      <c r="EJ544" s="52">
        <v>1017</v>
      </c>
      <c r="EK544" s="52">
        <v>1002</v>
      </c>
      <c r="EL544" s="52">
        <v>949</v>
      </c>
      <c r="EM544" s="52">
        <v>966</v>
      </c>
      <c r="EN544" s="52">
        <v>1015</v>
      </c>
      <c r="EO544" s="52">
        <v>968</v>
      </c>
      <c r="EP544" s="52">
        <v>979</v>
      </c>
      <c r="EQ544" s="52">
        <v>981</v>
      </c>
      <c r="ER544" s="52">
        <v>918</v>
      </c>
      <c r="ES544" s="52">
        <v>996</v>
      </c>
      <c r="ET544" s="52">
        <v>1001</v>
      </c>
      <c r="EU544" s="52">
        <v>1055</v>
      </c>
      <c r="EV544" s="52">
        <v>1109</v>
      </c>
      <c r="EW544" s="52">
        <v>1140</v>
      </c>
      <c r="EX544" s="52">
        <v>1095</v>
      </c>
      <c r="EY544" s="52">
        <v>1101</v>
      </c>
      <c r="EZ544" s="52">
        <v>1143</v>
      </c>
      <c r="FA544" s="52">
        <v>1139</v>
      </c>
      <c r="FB544" s="52">
        <v>1155</v>
      </c>
      <c r="FC544" s="52">
        <v>1161</v>
      </c>
      <c r="FD544" s="52">
        <v>1045</v>
      </c>
      <c r="FE544" s="52">
        <v>1033</v>
      </c>
      <c r="FF544" s="52">
        <v>1010</v>
      </c>
      <c r="FG544" s="52">
        <v>981</v>
      </c>
      <c r="FH544" s="52">
        <v>905</v>
      </c>
      <c r="FI544" s="52">
        <v>896</v>
      </c>
      <c r="FJ544" s="52">
        <v>858</v>
      </c>
      <c r="FK544" s="52">
        <v>834</v>
      </c>
      <c r="FL544" s="52">
        <v>779</v>
      </c>
      <c r="FM544" s="52">
        <v>759</v>
      </c>
      <c r="FN544" s="52">
        <v>768</v>
      </c>
      <c r="FO544" s="52">
        <v>740</v>
      </c>
      <c r="FP544" s="52">
        <v>694</v>
      </c>
      <c r="FQ544" s="52">
        <v>697</v>
      </c>
      <c r="FR544" s="52">
        <v>692</v>
      </c>
      <c r="FS544" s="52">
        <v>626</v>
      </c>
      <c r="FT544" s="52">
        <v>652</v>
      </c>
      <c r="FU544" s="52">
        <v>635</v>
      </c>
      <c r="FV544" s="52">
        <v>592</v>
      </c>
      <c r="FW544" s="52">
        <v>581</v>
      </c>
      <c r="FX544" s="52">
        <v>555</v>
      </c>
      <c r="FY544" s="52">
        <v>474</v>
      </c>
      <c r="FZ544" s="52">
        <v>426</v>
      </c>
      <c r="GA544" s="52">
        <v>383</v>
      </c>
      <c r="GB544" s="52">
        <v>363</v>
      </c>
      <c r="GC544" s="52">
        <v>371</v>
      </c>
      <c r="GD544" s="52">
        <v>326</v>
      </c>
      <c r="GE544" s="52">
        <v>324</v>
      </c>
      <c r="GF544" s="52">
        <v>264</v>
      </c>
      <c r="GG544" s="52">
        <v>250</v>
      </c>
      <c r="GH544" s="52">
        <v>212</v>
      </c>
      <c r="GI544" s="52">
        <v>203</v>
      </c>
      <c r="GJ544" s="52">
        <v>153</v>
      </c>
      <c r="GK544" s="52">
        <v>138</v>
      </c>
      <c r="GL544" s="53">
        <v>517</v>
      </c>
    </row>
    <row r="545" spans="1:194" s="1" customFormat="1" hidden="1" x14ac:dyDescent="0.25">
      <c r="A545" s="31" t="s">
        <v>240</v>
      </c>
      <c r="B545" s="1" t="s">
        <v>775</v>
      </c>
      <c r="C545" s="30" t="str">
        <f t="shared" si="136"/>
        <v>LA NI - Fermanagh and Omagh</v>
      </c>
      <c r="D545" s="51">
        <f t="shared" si="138"/>
        <v>44243</v>
      </c>
      <c r="E545" s="51">
        <f t="shared" si="139"/>
        <v>44671</v>
      </c>
      <c r="F545" s="52">
        <f t="shared" si="148"/>
        <v>117337</v>
      </c>
      <c r="G545" s="52">
        <f t="shared" si="149"/>
        <v>58849</v>
      </c>
      <c r="H545" s="53">
        <f t="shared" si="150"/>
        <v>58488</v>
      </c>
      <c r="I545" s="53">
        <f t="shared" si="151"/>
        <v>44243</v>
      </c>
      <c r="J545" s="53">
        <f t="shared" si="152"/>
        <v>44671</v>
      </c>
      <c r="K545" s="50">
        <f t="shared" si="153"/>
        <v>14606</v>
      </c>
      <c r="L545" s="51">
        <f t="shared" si="154"/>
        <v>13817</v>
      </c>
      <c r="M545" s="52">
        <v>711</v>
      </c>
      <c r="N545" s="52">
        <v>745</v>
      </c>
      <c r="O545" s="52">
        <v>801</v>
      </c>
      <c r="P545" s="52">
        <v>774</v>
      </c>
      <c r="Q545" s="52">
        <v>837</v>
      </c>
      <c r="R545" s="52">
        <v>768</v>
      </c>
      <c r="S545" s="52">
        <v>783</v>
      </c>
      <c r="T545" s="52">
        <v>841</v>
      </c>
      <c r="U545" s="52">
        <v>877</v>
      </c>
      <c r="V545" s="52">
        <v>816</v>
      </c>
      <c r="W545" s="52">
        <v>888</v>
      </c>
      <c r="X545" s="52">
        <v>902</v>
      </c>
      <c r="Y545" s="52">
        <v>869</v>
      </c>
      <c r="Z545" s="52">
        <v>830</v>
      </c>
      <c r="AA545" s="52">
        <v>800</v>
      </c>
      <c r="AB545" s="52">
        <v>784</v>
      </c>
      <c r="AC545" s="52">
        <v>793</v>
      </c>
      <c r="AD545" s="52">
        <v>787</v>
      </c>
      <c r="AE545" s="52">
        <v>754</v>
      </c>
      <c r="AF545" s="52">
        <v>663</v>
      </c>
      <c r="AG545" s="52">
        <v>658</v>
      </c>
      <c r="AH545" s="52">
        <v>565</v>
      </c>
      <c r="AI545" s="52">
        <v>617</v>
      </c>
      <c r="AJ545" s="52">
        <v>631</v>
      </c>
      <c r="AK545" s="52">
        <v>663</v>
      </c>
      <c r="AL545" s="52">
        <v>680</v>
      </c>
      <c r="AM545" s="52">
        <v>720</v>
      </c>
      <c r="AN545" s="52">
        <v>709</v>
      </c>
      <c r="AO545" s="52">
        <v>669</v>
      </c>
      <c r="AP545" s="52">
        <v>706</v>
      </c>
      <c r="AQ545" s="52">
        <v>706</v>
      </c>
      <c r="AR545" s="52">
        <v>769</v>
      </c>
      <c r="AS545" s="52">
        <v>715</v>
      </c>
      <c r="AT545" s="52">
        <v>763</v>
      </c>
      <c r="AU545" s="52">
        <v>721</v>
      </c>
      <c r="AV545" s="52">
        <v>745</v>
      </c>
      <c r="AW545" s="52">
        <v>779</v>
      </c>
      <c r="AX545" s="52">
        <v>749</v>
      </c>
      <c r="AY545" s="52">
        <v>733</v>
      </c>
      <c r="AZ545" s="52">
        <v>775</v>
      </c>
      <c r="BA545" s="52">
        <v>809</v>
      </c>
      <c r="BB545" s="52">
        <v>733</v>
      </c>
      <c r="BC545" s="52">
        <v>706</v>
      </c>
      <c r="BD545" s="52">
        <v>684</v>
      </c>
      <c r="BE545" s="52">
        <v>712</v>
      </c>
      <c r="BF545" s="52">
        <v>779</v>
      </c>
      <c r="BG545" s="52">
        <v>770</v>
      </c>
      <c r="BH545" s="52">
        <v>751</v>
      </c>
      <c r="BI545" s="52">
        <v>816</v>
      </c>
      <c r="BJ545" s="52">
        <v>813</v>
      </c>
      <c r="BK545" s="52">
        <v>823</v>
      </c>
      <c r="BL545" s="52">
        <v>749</v>
      </c>
      <c r="BM545" s="52">
        <v>768</v>
      </c>
      <c r="BN545" s="52">
        <v>742</v>
      </c>
      <c r="BO545" s="52">
        <v>809</v>
      </c>
      <c r="BP545" s="52">
        <v>834</v>
      </c>
      <c r="BQ545" s="52">
        <v>809</v>
      </c>
      <c r="BR545" s="52">
        <v>833</v>
      </c>
      <c r="BS545" s="52">
        <v>787</v>
      </c>
      <c r="BT545" s="52">
        <v>759</v>
      </c>
      <c r="BU545" s="52">
        <v>751</v>
      </c>
      <c r="BV545" s="52">
        <v>706</v>
      </c>
      <c r="BW545" s="52">
        <v>685</v>
      </c>
      <c r="BX545" s="52">
        <v>691</v>
      </c>
      <c r="BY545" s="52">
        <v>705</v>
      </c>
      <c r="BZ545" s="52">
        <v>663</v>
      </c>
      <c r="CA545" s="52">
        <v>642</v>
      </c>
      <c r="CB545" s="52">
        <v>643</v>
      </c>
      <c r="CC545" s="52">
        <v>591</v>
      </c>
      <c r="CD545" s="52">
        <v>596</v>
      </c>
      <c r="CE545" s="52">
        <v>570</v>
      </c>
      <c r="CF545" s="52">
        <v>582</v>
      </c>
      <c r="CG545" s="52">
        <v>509</v>
      </c>
      <c r="CH545" s="52">
        <v>527</v>
      </c>
      <c r="CI545" s="52">
        <v>424</v>
      </c>
      <c r="CJ545" s="52">
        <v>433</v>
      </c>
      <c r="CK545" s="52">
        <v>438</v>
      </c>
      <c r="CL545" s="52">
        <v>395</v>
      </c>
      <c r="CM545" s="52">
        <v>325</v>
      </c>
      <c r="CN545" s="52">
        <v>283</v>
      </c>
      <c r="CO545" s="52">
        <v>265</v>
      </c>
      <c r="CP545" s="52">
        <v>254</v>
      </c>
      <c r="CQ545" s="52">
        <v>244</v>
      </c>
      <c r="CR545" s="52">
        <v>236</v>
      </c>
      <c r="CS545" s="52">
        <v>180</v>
      </c>
      <c r="CT545" s="52">
        <v>153</v>
      </c>
      <c r="CU545" s="52">
        <v>159</v>
      </c>
      <c r="CV545" s="52">
        <v>122</v>
      </c>
      <c r="CW545" s="52">
        <v>118</v>
      </c>
      <c r="CX545" s="52">
        <v>95</v>
      </c>
      <c r="CY545" s="52">
        <v>282</v>
      </c>
      <c r="CZ545" s="52">
        <v>670</v>
      </c>
      <c r="DA545" s="52">
        <v>682</v>
      </c>
      <c r="DB545" s="52">
        <v>776</v>
      </c>
      <c r="DC545" s="52">
        <v>786</v>
      </c>
      <c r="DD545" s="52">
        <v>777</v>
      </c>
      <c r="DE545" s="52">
        <v>795</v>
      </c>
      <c r="DF545" s="52">
        <v>792</v>
      </c>
      <c r="DG545" s="52">
        <v>740</v>
      </c>
      <c r="DH545" s="52">
        <v>795</v>
      </c>
      <c r="DI545" s="52">
        <v>855</v>
      </c>
      <c r="DJ545" s="52">
        <v>820</v>
      </c>
      <c r="DK545" s="52">
        <v>782</v>
      </c>
      <c r="DL545" s="52">
        <v>779</v>
      </c>
      <c r="DM545" s="52">
        <v>789</v>
      </c>
      <c r="DN545" s="52">
        <v>810</v>
      </c>
      <c r="DO545" s="52">
        <v>734</v>
      </c>
      <c r="DP545" s="52">
        <v>682</v>
      </c>
      <c r="DQ545" s="52">
        <v>753</v>
      </c>
      <c r="DR545" s="52">
        <v>709</v>
      </c>
      <c r="DS545" s="52">
        <v>558</v>
      </c>
      <c r="DT545" s="52">
        <v>472</v>
      </c>
      <c r="DU545" s="52">
        <v>514</v>
      </c>
      <c r="DV545" s="52">
        <v>511</v>
      </c>
      <c r="DW545" s="52">
        <v>568</v>
      </c>
      <c r="DX545" s="52">
        <v>623</v>
      </c>
      <c r="DY545" s="52">
        <v>643</v>
      </c>
      <c r="DZ545" s="52">
        <v>649</v>
      </c>
      <c r="EA545" s="52">
        <v>632</v>
      </c>
      <c r="EB545" s="52">
        <v>638</v>
      </c>
      <c r="EC545" s="52">
        <v>676</v>
      </c>
      <c r="ED545" s="52">
        <v>675</v>
      </c>
      <c r="EE545" s="52">
        <v>717</v>
      </c>
      <c r="EF545" s="52">
        <v>716</v>
      </c>
      <c r="EG545" s="52">
        <v>758</v>
      </c>
      <c r="EH545" s="52">
        <v>770</v>
      </c>
      <c r="EI545" s="52">
        <v>742</v>
      </c>
      <c r="EJ545" s="52">
        <v>769</v>
      </c>
      <c r="EK545" s="52">
        <v>761</v>
      </c>
      <c r="EL545" s="52">
        <v>731</v>
      </c>
      <c r="EM545" s="52">
        <v>791</v>
      </c>
      <c r="EN545" s="52">
        <v>767</v>
      </c>
      <c r="EO545" s="52">
        <v>802</v>
      </c>
      <c r="EP545" s="52">
        <v>750</v>
      </c>
      <c r="EQ545" s="52">
        <v>738</v>
      </c>
      <c r="ER545" s="52">
        <v>738</v>
      </c>
      <c r="ES545" s="52">
        <v>715</v>
      </c>
      <c r="ET545" s="52">
        <v>777</v>
      </c>
      <c r="EU545" s="52">
        <v>822</v>
      </c>
      <c r="EV545" s="52">
        <v>809</v>
      </c>
      <c r="EW545" s="52">
        <v>826</v>
      </c>
      <c r="EX545" s="52">
        <v>803</v>
      </c>
      <c r="EY545" s="52">
        <v>833</v>
      </c>
      <c r="EZ545" s="52">
        <v>821</v>
      </c>
      <c r="FA545" s="52">
        <v>768</v>
      </c>
      <c r="FB545" s="52">
        <v>808</v>
      </c>
      <c r="FC545" s="52">
        <v>816</v>
      </c>
      <c r="FD545" s="52">
        <v>811</v>
      </c>
      <c r="FE545" s="52">
        <v>797</v>
      </c>
      <c r="FF545" s="52">
        <v>765</v>
      </c>
      <c r="FG545" s="52">
        <v>730</v>
      </c>
      <c r="FH545" s="52">
        <v>737</v>
      </c>
      <c r="FI545" s="52">
        <v>751</v>
      </c>
      <c r="FJ545" s="52">
        <v>738</v>
      </c>
      <c r="FK545" s="52">
        <v>689</v>
      </c>
      <c r="FL545" s="52">
        <v>657</v>
      </c>
      <c r="FM545" s="52">
        <v>662</v>
      </c>
      <c r="FN545" s="52">
        <v>625</v>
      </c>
      <c r="FO545" s="52">
        <v>617</v>
      </c>
      <c r="FP545" s="52">
        <v>591</v>
      </c>
      <c r="FQ545" s="52">
        <v>564</v>
      </c>
      <c r="FR545" s="52">
        <v>569</v>
      </c>
      <c r="FS545" s="52">
        <v>565</v>
      </c>
      <c r="FT545" s="52">
        <v>529</v>
      </c>
      <c r="FU545" s="52">
        <v>537</v>
      </c>
      <c r="FV545" s="52">
        <v>478</v>
      </c>
      <c r="FW545" s="52">
        <v>465</v>
      </c>
      <c r="FX545" s="52">
        <v>437</v>
      </c>
      <c r="FY545" s="52">
        <v>405</v>
      </c>
      <c r="FZ545" s="52">
        <v>384</v>
      </c>
      <c r="GA545" s="52">
        <v>346</v>
      </c>
      <c r="GB545" s="52">
        <v>311</v>
      </c>
      <c r="GC545" s="52">
        <v>308</v>
      </c>
      <c r="GD545" s="52">
        <v>282</v>
      </c>
      <c r="GE545" s="52">
        <v>294</v>
      </c>
      <c r="GF545" s="52">
        <v>256</v>
      </c>
      <c r="GG545" s="52">
        <v>226</v>
      </c>
      <c r="GH545" s="52">
        <v>197</v>
      </c>
      <c r="GI545" s="52">
        <v>188</v>
      </c>
      <c r="GJ545" s="52">
        <v>154</v>
      </c>
      <c r="GK545" s="52">
        <v>157</v>
      </c>
      <c r="GL545" s="53">
        <v>633</v>
      </c>
    </row>
    <row r="546" spans="1:194" s="1" customFormat="1" hidden="1" x14ac:dyDescent="0.25">
      <c r="A546" s="31" t="s">
        <v>240</v>
      </c>
      <c r="B546" s="1" t="s">
        <v>776</v>
      </c>
      <c r="C546" s="30" t="str">
        <f t="shared" si="136"/>
        <v>LA NI - Lisburn and Castlereagh</v>
      </c>
      <c r="D546" s="51">
        <f t="shared" si="138"/>
        <v>54953</v>
      </c>
      <c r="E546" s="51">
        <f t="shared" si="139"/>
        <v>58649</v>
      </c>
      <c r="F546" s="52">
        <f t="shared" si="148"/>
        <v>146452</v>
      </c>
      <c r="G546" s="52">
        <f t="shared" si="149"/>
        <v>71937</v>
      </c>
      <c r="H546" s="53">
        <f t="shared" si="150"/>
        <v>74515</v>
      </c>
      <c r="I546" s="53">
        <f t="shared" si="151"/>
        <v>54953</v>
      </c>
      <c r="J546" s="53">
        <f t="shared" si="152"/>
        <v>58649</v>
      </c>
      <c r="K546" s="50">
        <f t="shared" si="153"/>
        <v>16984</v>
      </c>
      <c r="L546" s="51">
        <f t="shared" si="154"/>
        <v>15866</v>
      </c>
      <c r="M546" s="52">
        <v>921</v>
      </c>
      <c r="N546" s="52">
        <v>923</v>
      </c>
      <c r="O546" s="52">
        <v>967</v>
      </c>
      <c r="P546" s="52">
        <v>941</v>
      </c>
      <c r="Q546" s="52">
        <v>899</v>
      </c>
      <c r="R546" s="52">
        <v>993</v>
      </c>
      <c r="S546" s="52">
        <v>989</v>
      </c>
      <c r="T546" s="52">
        <v>950</v>
      </c>
      <c r="U546" s="52">
        <v>974</v>
      </c>
      <c r="V546" s="52">
        <v>1033</v>
      </c>
      <c r="W546" s="52">
        <v>996</v>
      </c>
      <c r="X546" s="52">
        <v>983</v>
      </c>
      <c r="Y546" s="52">
        <v>961</v>
      </c>
      <c r="Z546" s="52">
        <v>961</v>
      </c>
      <c r="AA546" s="52">
        <v>934</v>
      </c>
      <c r="AB546" s="52">
        <v>898</v>
      </c>
      <c r="AC546" s="52">
        <v>856</v>
      </c>
      <c r="AD546" s="52">
        <v>805</v>
      </c>
      <c r="AE546" s="52">
        <v>824</v>
      </c>
      <c r="AF546" s="52">
        <v>743</v>
      </c>
      <c r="AG546" s="52">
        <v>805</v>
      </c>
      <c r="AH546" s="52">
        <v>796</v>
      </c>
      <c r="AI546" s="52">
        <v>764</v>
      </c>
      <c r="AJ546" s="52">
        <v>834</v>
      </c>
      <c r="AK546" s="52">
        <v>890</v>
      </c>
      <c r="AL546" s="52">
        <v>874</v>
      </c>
      <c r="AM546" s="52">
        <v>872</v>
      </c>
      <c r="AN546" s="52">
        <v>921</v>
      </c>
      <c r="AO546" s="52">
        <v>921</v>
      </c>
      <c r="AP546" s="52">
        <v>905</v>
      </c>
      <c r="AQ546" s="52">
        <v>956</v>
      </c>
      <c r="AR546" s="52">
        <v>965</v>
      </c>
      <c r="AS546" s="52">
        <v>1000</v>
      </c>
      <c r="AT546" s="52">
        <v>994</v>
      </c>
      <c r="AU546" s="52">
        <v>949</v>
      </c>
      <c r="AV546" s="52">
        <v>1023</v>
      </c>
      <c r="AW546" s="52">
        <v>989</v>
      </c>
      <c r="AX546" s="52">
        <v>988</v>
      </c>
      <c r="AY546" s="52">
        <v>964</v>
      </c>
      <c r="AZ546" s="52">
        <v>961</v>
      </c>
      <c r="BA546" s="52">
        <v>989</v>
      </c>
      <c r="BB546" s="52">
        <v>941</v>
      </c>
      <c r="BC546" s="52">
        <v>889</v>
      </c>
      <c r="BD546" s="52">
        <v>824</v>
      </c>
      <c r="BE546" s="52">
        <v>904</v>
      </c>
      <c r="BF546" s="52">
        <v>883</v>
      </c>
      <c r="BG546" s="52">
        <v>885</v>
      </c>
      <c r="BH546" s="52">
        <v>920</v>
      </c>
      <c r="BI546" s="52">
        <v>921</v>
      </c>
      <c r="BJ546" s="52">
        <v>949</v>
      </c>
      <c r="BK546" s="52">
        <v>963</v>
      </c>
      <c r="BL546" s="52">
        <v>983</v>
      </c>
      <c r="BM546" s="52">
        <v>1025</v>
      </c>
      <c r="BN546" s="52">
        <v>1056</v>
      </c>
      <c r="BO546" s="52">
        <v>1016</v>
      </c>
      <c r="BP546" s="52">
        <v>1081</v>
      </c>
      <c r="BQ546" s="52">
        <v>1031</v>
      </c>
      <c r="BR546" s="52">
        <v>1002</v>
      </c>
      <c r="BS546" s="52">
        <v>984</v>
      </c>
      <c r="BT546" s="52">
        <v>991</v>
      </c>
      <c r="BU546" s="52">
        <v>880</v>
      </c>
      <c r="BV546" s="52">
        <v>844</v>
      </c>
      <c r="BW546" s="52">
        <v>845</v>
      </c>
      <c r="BX546" s="52">
        <v>810</v>
      </c>
      <c r="BY546" s="52">
        <v>736</v>
      </c>
      <c r="BZ546" s="52">
        <v>710</v>
      </c>
      <c r="CA546" s="52">
        <v>724</v>
      </c>
      <c r="CB546" s="52">
        <v>700</v>
      </c>
      <c r="CC546" s="52">
        <v>638</v>
      </c>
      <c r="CD546" s="52">
        <v>631</v>
      </c>
      <c r="CE546" s="52">
        <v>638</v>
      </c>
      <c r="CF546" s="52">
        <v>596</v>
      </c>
      <c r="CG546" s="52">
        <v>606</v>
      </c>
      <c r="CH546" s="52">
        <v>624</v>
      </c>
      <c r="CI546" s="52">
        <v>558</v>
      </c>
      <c r="CJ546" s="52">
        <v>516</v>
      </c>
      <c r="CK546" s="52">
        <v>531</v>
      </c>
      <c r="CL546" s="52">
        <v>550</v>
      </c>
      <c r="CM546" s="52">
        <v>480</v>
      </c>
      <c r="CN546" s="52">
        <v>398</v>
      </c>
      <c r="CO546" s="52">
        <v>375</v>
      </c>
      <c r="CP546" s="52">
        <v>377</v>
      </c>
      <c r="CQ546" s="52">
        <v>306</v>
      </c>
      <c r="CR546" s="52">
        <v>275</v>
      </c>
      <c r="CS546" s="52">
        <v>259</v>
      </c>
      <c r="CT546" s="52">
        <v>234</v>
      </c>
      <c r="CU546" s="52">
        <v>182</v>
      </c>
      <c r="CV546" s="52">
        <v>168</v>
      </c>
      <c r="CW546" s="52">
        <v>137</v>
      </c>
      <c r="CX546" s="52">
        <v>120</v>
      </c>
      <c r="CY546" s="52">
        <v>330</v>
      </c>
      <c r="CZ546" s="52">
        <v>797</v>
      </c>
      <c r="DA546" s="52">
        <v>872</v>
      </c>
      <c r="DB546" s="52">
        <v>883</v>
      </c>
      <c r="DC546" s="52">
        <v>848</v>
      </c>
      <c r="DD546" s="52">
        <v>872</v>
      </c>
      <c r="DE546" s="52">
        <v>880</v>
      </c>
      <c r="DF546" s="52">
        <v>869</v>
      </c>
      <c r="DG546" s="52">
        <v>944</v>
      </c>
      <c r="DH546" s="52">
        <v>931</v>
      </c>
      <c r="DI546" s="52">
        <v>955</v>
      </c>
      <c r="DJ546" s="52">
        <v>946</v>
      </c>
      <c r="DK546" s="52">
        <v>974</v>
      </c>
      <c r="DL546" s="52">
        <v>979</v>
      </c>
      <c r="DM546" s="52">
        <v>888</v>
      </c>
      <c r="DN546" s="52">
        <v>833</v>
      </c>
      <c r="DO546" s="52">
        <v>771</v>
      </c>
      <c r="DP546" s="52">
        <v>822</v>
      </c>
      <c r="DQ546" s="52">
        <v>802</v>
      </c>
      <c r="DR546" s="52">
        <v>783</v>
      </c>
      <c r="DS546" s="52">
        <v>622</v>
      </c>
      <c r="DT546" s="52">
        <v>624</v>
      </c>
      <c r="DU546" s="52">
        <v>657</v>
      </c>
      <c r="DV546" s="52">
        <v>696</v>
      </c>
      <c r="DW546" s="52">
        <v>726</v>
      </c>
      <c r="DX546" s="52">
        <v>747</v>
      </c>
      <c r="DY546" s="52">
        <v>749</v>
      </c>
      <c r="DZ546" s="52">
        <v>890</v>
      </c>
      <c r="EA546" s="52">
        <v>852</v>
      </c>
      <c r="EB546" s="52">
        <v>908</v>
      </c>
      <c r="EC546" s="52">
        <v>948</v>
      </c>
      <c r="ED546" s="52">
        <v>995</v>
      </c>
      <c r="EE546" s="52">
        <v>986</v>
      </c>
      <c r="EF546" s="52">
        <v>1002</v>
      </c>
      <c r="EG546" s="52">
        <v>1010</v>
      </c>
      <c r="EH546" s="52">
        <v>1037</v>
      </c>
      <c r="EI546" s="52">
        <v>1026</v>
      </c>
      <c r="EJ546" s="52">
        <v>1042</v>
      </c>
      <c r="EK546" s="52">
        <v>979</v>
      </c>
      <c r="EL546" s="52">
        <v>1027</v>
      </c>
      <c r="EM546" s="52">
        <v>1047</v>
      </c>
      <c r="EN546" s="52">
        <v>985</v>
      </c>
      <c r="EO546" s="52">
        <v>1009</v>
      </c>
      <c r="EP546" s="52">
        <v>951</v>
      </c>
      <c r="EQ546" s="52">
        <v>969</v>
      </c>
      <c r="ER546" s="52">
        <v>946</v>
      </c>
      <c r="ES546" s="52">
        <v>940</v>
      </c>
      <c r="ET546" s="52">
        <v>926</v>
      </c>
      <c r="EU546" s="52">
        <v>993</v>
      </c>
      <c r="EV546" s="52">
        <v>992</v>
      </c>
      <c r="EW546" s="52">
        <v>1040</v>
      </c>
      <c r="EX546" s="52">
        <v>1041</v>
      </c>
      <c r="EY546" s="52">
        <v>1058</v>
      </c>
      <c r="EZ546" s="52">
        <v>1115</v>
      </c>
      <c r="FA546" s="52">
        <v>1157</v>
      </c>
      <c r="FB546" s="52">
        <v>1100</v>
      </c>
      <c r="FC546" s="52">
        <v>1153</v>
      </c>
      <c r="FD546" s="52">
        <v>1099</v>
      </c>
      <c r="FE546" s="52">
        <v>1050</v>
      </c>
      <c r="FF546" s="52">
        <v>1045</v>
      </c>
      <c r="FG546" s="52">
        <v>1069</v>
      </c>
      <c r="FH546" s="52">
        <v>976</v>
      </c>
      <c r="FI546" s="52">
        <v>938</v>
      </c>
      <c r="FJ546" s="52">
        <v>904</v>
      </c>
      <c r="FK546" s="52">
        <v>840</v>
      </c>
      <c r="FL546" s="52">
        <v>816</v>
      </c>
      <c r="FM546" s="52">
        <v>721</v>
      </c>
      <c r="FN546" s="52">
        <v>695</v>
      </c>
      <c r="FO546" s="52">
        <v>723</v>
      </c>
      <c r="FP546" s="52">
        <v>708</v>
      </c>
      <c r="FQ546" s="52">
        <v>646</v>
      </c>
      <c r="FR546" s="52">
        <v>675</v>
      </c>
      <c r="FS546" s="52">
        <v>706</v>
      </c>
      <c r="FT546" s="52">
        <v>696</v>
      </c>
      <c r="FU546" s="52">
        <v>703</v>
      </c>
      <c r="FV546" s="52">
        <v>625</v>
      </c>
      <c r="FW546" s="52">
        <v>617</v>
      </c>
      <c r="FX546" s="52">
        <v>679</v>
      </c>
      <c r="FY546" s="52">
        <v>643</v>
      </c>
      <c r="FZ546" s="52">
        <v>572</v>
      </c>
      <c r="GA546" s="52">
        <v>509</v>
      </c>
      <c r="GB546" s="52">
        <v>476</v>
      </c>
      <c r="GC546" s="52">
        <v>470</v>
      </c>
      <c r="GD546" s="52">
        <v>421</v>
      </c>
      <c r="GE546" s="52">
        <v>378</v>
      </c>
      <c r="GF546" s="52">
        <v>397</v>
      </c>
      <c r="GG546" s="52">
        <v>320</v>
      </c>
      <c r="GH546" s="52">
        <v>282</v>
      </c>
      <c r="GI546" s="52">
        <v>287</v>
      </c>
      <c r="GJ546" s="52">
        <v>253</v>
      </c>
      <c r="GK546" s="52">
        <v>195</v>
      </c>
      <c r="GL546" s="53">
        <v>787</v>
      </c>
    </row>
    <row r="547" spans="1:194" s="1" customFormat="1" hidden="1" x14ac:dyDescent="0.25">
      <c r="A547" s="31" t="s">
        <v>240</v>
      </c>
      <c r="B547" s="1" t="s">
        <v>777</v>
      </c>
      <c r="C547" s="30" t="str">
        <f t="shared" si="136"/>
        <v>LA NI - Mid and East Antrim</v>
      </c>
      <c r="D547" s="51">
        <f t="shared" si="138"/>
        <v>53069</v>
      </c>
      <c r="E547" s="51">
        <f t="shared" si="139"/>
        <v>56284</v>
      </c>
      <c r="F547" s="52">
        <f t="shared" si="148"/>
        <v>139443</v>
      </c>
      <c r="G547" s="52">
        <f t="shared" si="149"/>
        <v>68463</v>
      </c>
      <c r="H547" s="53">
        <f t="shared" si="150"/>
        <v>70980</v>
      </c>
      <c r="I547" s="53">
        <f t="shared" si="151"/>
        <v>53069</v>
      </c>
      <c r="J547" s="53">
        <f t="shared" si="152"/>
        <v>56284</v>
      </c>
      <c r="K547" s="50">
        <f t="shared" si="153"/>
        <v>15394</v>
      </c>
      <c r="L547" s="51">
        <f t="shared" si="154"/>
        <v>14696</v>
      </c>
      <c r="M547" s="52">
        <v>738</v>
      </c>
      <c r="N547" s="52">
        <v>732</v>
      </c>
      <c r="O547" s="52">
        <v>807</v>
      </c>
      <c r="P547" s="52">
        <v>870</v>
      </c>
      <c r="Q547" s="52">
        <v>840</v>
      </c>
      <c r="R547" s="52">
        <v>858</v>
      </c>
      <c r="S547" s="52">
        <v>846</v>
      </c>
      <c r="T547" s="52">
        <v>879</v>
      </c>
      <c r="U547" s="52">
        <v>904</v>
      </c>
      <c r="V547" s="52">
        <v>873</v>
      </c>
      <c r="W547" s="52">
        <v>900</v>
      </c>
      <c r="X547" s="52">
        <v>887</v>
      </c>
      <c r="Y547" s="52">
        <v>963</v>
      </c>
      <c r="Z547" s="52">
        <v>896</v>
      </c>
      <c r="AA547" s="52">
        <v>895</v>
      </c>
      <c r="AB547" s="52">
        <v>844</v>
      </c>
      <c r="AC547" s="52">
        <v>836</v>
      </c>
      <c r="AD547" s="52">
        <v>826</v>
      </c>
      <c r="AE547" s="52">
        <v>759</v>
      </c>
      <c r="AF547" s="52">
        <v>729</v>
      </c>
      <c r="AG547" s="52">
        <v>725</v>
      </c>
      <c r="AH547" s="52">
        <v>741</v>
      </c>
      <c r="AI547" s="52">
        <v>768</v>
      </c>
      <c r="AJ547" s="52">
        <v>798</v>
      </c>
      <c r="AK547" s="52">
        <v>788</v>
      </c>
      <c r="AL547" s="52">
        <v>808</v>
      </c>
      <c r="AM547" s="52">
        <v>815</v>
      </c>
      <c r="AN547" s="52">
        <v>866</v>
      </c>
      <c r="AO547" s="52">
        <v>891</v>
      </c>
      <c r="AP547" s="52">
        <v>831</v>
      </c>
      <c r="AQ547" s="52">
        <v>913</v>
      </c>
      <c r="AR547" s="52">
        <v>852</v>
      </c>
      <c r="AS547" s="52">
        <v>891</v>
      </c>
      <c r="AT547" s="52">
        <v>850</v>
      </c>
      <c r="AU547" s="52">
        <v>834</v>
      </c>
      <c r="AV547" s="52">
        <v>808</v>
      </c>
      <c r="AW547" s="52">
        <v>812</v>
      </c>
      <c r="AX547" s="52">
        <v>773</v>
      </c>
      <c r="AY547" s="52">
        <v>768</v>
      </c>
      <c r="AZ547" s="52">
        <v>813</v>
      </c>
      <c r="BA547" s="52">
        <v>867</v>
      </c>
      <c r="BB547" s="52">
        <v>779</v>
      </c>
      <c r="BC547" s="52">
        <v>739</v>
      </c>
      <c r="BD547" s="52">
        <v>744</v>
      </c>
      <c r="BE547" s="52">
        <v>708</v>
      </c>
      <c r="BF547" s="52">
        <v>785</v>
      </c>
      <c r="BG547" s="52">
        <v>880</v>
      </c>
      <c r="BH547" s="52">
        <v>956</v>
      </c>
      <c r="BI547" s="52">
        <v>945</v>
      </c>
      <c r="BJ547" s="52">
        <v>957</v>
      </c>
      <c r="BK547" s="52">
        <v>975</v>
      </c>
      <c r="BL547" s="52">
        <v>1063</v>
      </c>
      <c r="BM547" s="52">
        <v>1058</v>
      </c>
      <c r="BN547" s="52">
        <v>1031</v>
      </c>
      <c r="BO547" s="52">
        <v>1059</v>
      </c>
      <c r="BP547" s="52">
        <v>1034</v>
      </c>
      <c r="BQ547" s="52">
        <v>1023</v>
      </c>
      <c r="BR547" s="52">
        <v>1044</v>
      </c>
      <c r="BS547" s="52">
        <v>946</v>
      </c>
      <c r="BT547" s="52">
        <v>959</v>
      </c>
      <c r="BU547" s="52">
        <v>919</v>
      </c>
      <c r="BV547" s="52">
        <v>951</v>
      </c>
      <c r="BW547" s="52">
        <v>896</v>
      </c>
      <c r="BX547" s="52">
        <v>830</v>
      </c>
      <c r="BY547" s="52">
        <v>828</v>
      </c>
      <c r="BZ547" s="52">
        <v>770</v>
      </c>
      <c r="CA547" s="52">
        <v>764</v>
      </c>
      <c r="CB547" s="52">
        <v>742</v>
      </c>
      <c r="CC547" s="52">
        <v>682</v>
      </c>
      <c r="CD547" s="52">
        <v>697</v>
      </c>
      <c r="CE547" s="52">
        <v>692</v>
      </c>
      <c r="CF547" s="52">
        <v>641</v>
      </c>
      <c r="CG547" s="52">
        <v>671</v>
      </c>
      <c r="CH547" s="52">
        <v>667</v>
      </c>
      <c r="CI547" s="52">
        <v>610</v>
      </c>
      <c r="CJ547" s="52">
        <v>566</v>
      </c>
      <c r="CK547" s="52">
        <v>569</v>
      </c>
      <c r="CL547" s="52">
        <v>550</v>
      </c>
      <c r="CM547" s="52">
        <v>495</v>
      </c>
      <c r="CN547" s="52">
        <v>385</v>
      </c>
      <c r="CO547" s="52">
        <v>384</v>
      </c>
      <c r="CP547" s="52">
        <v>358</v>
      </c>
      <c r="CQ547" s="52">
        <v>321</v>
      </c>
      <c r="CR547" s="52">
        <v>285</v>
      </c>
      <c r="CS547" s="52">
        <v>243</v>
      </c>
      <c r="CT547" s="52">
        <v>236</v>
      </c>
      <c r="CU547" s="52">
        <v>193</v>
      </c>
      <c r="CV547" s="52">
        <v>175</v>
      </c>
      <c r="CW547" s="52">
        <v>137</v>
      </c>
      <c r="CX547" s="52">
        <v>104</v>
      </c>
      <c r="CY547" s="52">
        <v>323</v>
      </c>
      <c r="CZ547" s="52">
        <v>682</v>
      </c>
      <c r="DA547" s="52">
        <v>723</v>
      </c>
      <c r="DB547" s="52">
        <v>777</v>
      </c>
      <c r="DC547" s="52">
        <v>796</v>
      </c>
      <c r="DD547" s="52">
        <v>791</v>
      </c>
      <c r="DE547" s="52">
        <v>840</v>
      </c>
      <c r="DF547" s="52">
        <v>814</v>
      </c>
      <c r="DG547" s="52">
        <v>816</v>
      </c>
      <c r="DH547" s="52">
        <v>851</v>
      </c>
      <c r="DI547" s="52">
        <v>870</v>
      </c>
      <c r="DJ547" s="52">
        <v>856</v>
      </c>
      <c r="DK547" s="52">
        <v>839</v>
      </c>
      <c r="DL547" s="52">
        <v>869</v>
      </c>
      <c r="DM547" s="52">
        <v>876</v>
      </c>
      <c r="DN547" s="52">
        <v>858</v>
      </c>
      <c r="DO547" s="52">
        <v>837</v>
      </c>
      <c r="DP547" s="52">
        <v>777</v>
      </c>
      <c r="DQ547" s="52">
        <v>824</v>
      </c>
      <c r="DR547" s="52">
        <v>808</v>
      </c>
      <c r="DS547" s="52">
        <v>625</v>
      </c>
      <c r="DT547" s="52">
        <v>615</v>
      </c>
      <c r="DU547" s="52">
        <v>692</v>
      </c>
      <c r="DV547" s="52">
        <v>669</v>
      </c>
      <c r="DW547" s="52">
        <v>764</v>
      </c>
      <c r="DX547" s="52">
        <v>745</v>
      </c>
      <c r="DY547" s="52">
        <v>760</v>
      </c>
      <c r="DZ547" s="52">
        <v>822</v>
      </c>
      <c r="EA547" s="52">
        <v>805</v>
      </c>
      <c r="EB547" s="52">
        <v>840</v>
      </c>
      <c r="EC547" s="52">
        <v>828</v>
      </c>
      <c r="ED547" s="52">
        <v>872</v>
      </c>
      <c r="EE547" s="52">
        <v>871</v>
      </c>
      <c r="EF547" s="52">
        <v>881</v>
      </c>
      <c r="EG547" s="52">
        <v>840</v>
      </c>
      <c r="EH547" s="52">
        <v>866</v>
      </c>
      <c r="EI547" s="52">
        <v>877</v>
      </c>
      <c r="EJ547" s="52">
        <v>836</v>
      </c>
      <c r="EK547" s="52">
        <v>861</v>
      </c>
      <c r="EL547" s="52">
        <v>884</v>
      </c>
      <c r="EM547" s="52">
        <v>901</v>
      </c>
      <c r="EN547" s="52">
        <v>900</v>
      </c>
      <c r="EO547" s="52">
        <v>922</v>
      </c>
      <c r="EP547" s="52">
        <v>828</v>
      </c>
      <c r="EQ547" s="52">
        <v>840</v>
      </c>
      <c r="ER547" s="52">
        <v>806</v>
      </c>
      <c r="ES547" s="52">
        <v>898</v>
      </c>
      <c r="ET547" s="52">
        <v>926</v>
      </c>
      <c r="EU547" s="52">
        <v>1003</v>
      </c>
      <c r="EV547" s="52">
        <v>962</v>
      </c>
      <c r="EW547" s="52">
        <v>1078</v>
      </c>
      <c r="EX547" s="52">
        <v>1064</v>
      </c>
      <c r="EY547" s="52">
        <v>1073</v>
      </c>
      <c r="EZ547" s="52">
        <v>1065</v>
      </c>
      <c r="FA547" s="52">
        <v>1052</v>
      </c>
      <c r="FB547" s="52">
        <v>1060</v>
      </c>
      <c r="FC547" s="52">
        <v>1069</v>
      </c>
      <c r="FD547" s="52">
        <v>1056</v>
      </c>
      <c r="FE547" s="52">
        <v>1037</v>
      </c>
      <c r="FF547" s="52">
        <v>996</v>
      </c>
      <c r="FG547" s="52">
        <v>915</v>
      </c>
      <c r="FH547" s="52">
        <v>937</v>
      </c>
      <c r="FI547" s="52">
        <v>872</v>
      </c>
      <c r="FJ547" s="52">
        <v>888</v>
      </c>
      <c r="FK547" s="52">
        <v>881</v>
      </c>
      <c r="FL547" s="52">
        <v>830</v>
      </c>
      <c r="FM547" s="52">
        <v>787</v>
      </c>
      <c r="FN547" s="52">
        <v>727</v>
      </c>
      <c r="FO547" s="52">
        <v>779</v>
      </c>
      <c r="FP547" s="52">
        <v>735</v>
      </c>
      <c r="FQ547" s="52">
        <v>760</v>
      </c>
      <c r="FR547" s="52">
        <v>732</v>
      </c>
      <c r="FS547" s="52">
        <v>738</v>
      </c>
      <c r="FT547" s="52">
        <v>724</v>
      </c>
      <c r="FU547" s="52">
        <v>773</v>
      </c>
      <c r="FV547" s="52">
        <v>652</v>
      </c>
      <c r="FW547" s="52">
        <v>643</v>
      </c>
      <c r="FX547" s="52">
        <v>666</v>
      </c>
      <c r="FY547" s="52">
        <v>639</v>
      </c>
      <c r="FZ547" s="52">
        <v>555</v>
      </c>
      <c r="GA547" s="52">
        <v>473</v>
      </c>
      <c r="GB547" s="52">
        <v>479</v>
      </c>
      <c r="GC547" s="52">
        <v>454</v>
      </c>
      <c r="GD547" s="52">
        <v>393</v>
      </c>
      <c r="GE547" s="52">
        <v>408</v>
      </c>
      <c r="GF547" s="52">
        <v>369</v>
      </c>
      <c r="GG547" s="52">
        <v>354</v>
      </c>
      <c r="GH547" s="52">
        <v>315</v>
      </c>
      <c r="GI547" s="52">
        <v>241</v>
      </c>
      <c r="GJ547" s="52">
        <v>224</v>
      </c>
      <c r="GK547" s="52">
        <v>217</v>
      </c>
      <c r="GL547" s="53">
        <v>827</v>
      </c>
    </row>
    <row r="548" spans="1:194" s="1" customFormat="1" hidden="1" x14ac:dyDescent="0.25">
      <c r="A548" s="31" t="s">
        <v>240</v>
      </c>
      <c r="B548" s="1" t="s">
        <v>778</v>
      </c>
      <c r="C548" s="30" t="str">
        <f t="shared" si="136"/>
        <v>LA NI - Mid Ulster</v>
      </c>
      <c r="D548" s="51">
        <f t="shared" si="138"/>
        <v>55100</v>
      </c>
      <c r="E548" s="51">
        <f t="shared" si="139"/>
        <v>55267</v>
      </c>
      <c r="F548" s="52">
        <f t="shared" si="148"/>
        <v>148953</v>
      </c>
      <c r="G548" s="52">
        <f t="shared" si="149"/>
        <v>74851</v>
      </c>
      <c r="H548" s="53">
        <f t="shared" si="150"/>
        <v>74102</v>
      </c>
      <c r="I548" s="53">
        <f t="shared" si="151"/>
        <v>55100</v>
      </c>
      <c r="J548" s="53">
        <f t="shared" si="152"/>
        <v>55267</v>
      </c>
      <c r="K548" s="50">
        <f t="shared" si="153"/>
        <v>19751</v>
      </c>
      <c r="L548" s="51">
        <f t="shared" si="154"/>
        <v>18835</v>
      </c>
      <c r="M548" s="52">
        <v>1018</v>
      </c>
      <c r="N548" s="52">
        <v>1097</v>
      </c>
      <c r="O548" s="52">
        <v>1104</v>
      </c>
      <c r="P548" s="52">
        <v>1137</v>
      </c>
      <c r="Q548" s="52">
        <v>1171</v>
      </c>
      <c r="R548" s="52">
        <v>1119</v>
      </c>
      <c r="S548" s="52">
        <v>1141</v>
      </c>
      <c r="T548" s="52">
        <v>1146</v>
      </c>
      <c r="U548" s="52">
        <v>1101</v>
      </c>
      <c r="V548" s="52">
        <v>1175</v>
      </c>
      <c r="W548" s="52">
        <v>1152</v>
      </c>
      <c r="X548" s="52">
        <v>1108</v>
      </c>
      <c r="Y548" s="52">
        <v>1139</v>
      </c>
      <c r="Z548" s="52">
        <v>1101</v>
      </c>
      <c r="AA548" s="52">
        <v>1081</v>
      </c>
      <c r="AB548" s="52">
        <v>1063</v>
      </c>
      <c r="AC548" s="52">
        <v>968</v>
      </c>
      <c r="AD548" s="52">
        <v>930</v>
      </c>
      <c r="AE548" s="52">
        <v>983</v>
      </c>
      <c r="AF548" s="52">
        <v>843</v>
      </c>
      <c r="AG548" s="52">
        <v>835</v>
      </c>
      <c r="AH548" s="52">
        <v>803</v>
      </c>
      <c r="AI548" s="52">
        <v>856</v>
      </c>
      <c r="AJ548" s="52">
        <v>877</v>
      </c>
      <c r="AK548" s="52">
        <v>964</v>
      </c>
      <c r="AL548" s="52">
        <v>989</v>
      </c>
      <c r="AM548" s="52">
        <v>1015</v>
      </c>
      <c r="AN548" s="52">
        <v>939</v>
      </c>
      <c r="AO548" s="52">
        <v>993</v>
      </c>
      <c r="AP548" s="52">
        <v>1013</v>
      </c>
      <c r="AQ548" s="52">
        <v>1100</v>
      </c>
      <c r="AR548" s="52">
        <v>1031</v>
      </c>
      <c r="AS548" s="52">
        <v>1032</v>
      </c>
      <c r="AT548" s="52">
        <v>1039</v>
      </c>
      <c r="AU548" s="52">
        <v>1015</v>
      </c>
      <c r="AV548" s="52">
        <v>1056</v>
      </c>
      <c r="AW548" s="52">
        <v>1064</v>
      </c>
      <c r="AX548" s="52">
        <v>1053</v>
      </c>
      <c r="AY548" s="52">
        <v>1051</v>
      </c>
      <c r="AZ548" s="52">
        <v>1088</v>
      </c>
      <c r="BA548" s="52">
        <v>1008</v>
      </c>
      <c r="BB548" s="52">
        <v>977</v>
      </c>
      <c r="BC548" s="52">
        <v>1030</v>
      </c>
      <c r="BD548" s="52">
        <v>928</v>
      </c>
      <c r="BE548" s="52">
        <v>905</v>
      </c>
      <c r="BF548" s="52">
        <v>980</v>
      </c>
      <c r="BG548" s="52">
        <v>1013</v>
      </c>
      <c r="BH548" s="52">
        <v>1043</v>
      </c>
      <c r="BI548" s="52">
        <v>990</v>
      </c>
      <c r="BJ548" s="52">
        <v>1039</v>
      </c>
      <c r="BK548" s="52">
        <v>1014</v>
      </c>
      <c r="BL548" s="52">
        <v>963</v>
      </c>
      <c r="BM548" s="52">
        <v>968</v>
      </c>
      <c r="BN548" s="52">
        <v>985</v>
      </c>
      <c r="BO548" s="52">
        <v>964</v>
      </c>
      <c r="BP548" s="52">
        <v>947</v>
      </c>
      <c r="BQ548" s="52">
        <v>936</v>
      </c>
      <c r="BR548" s="52">
        <v>955</v>
      </c>
      <c r="BS548" s="52">
        <v>876</v>
      </c>
      <c r="BT548" s="52">
        <v>843</v>
      </c>
      <c r="BU548" s="52">
        <v>797</v>
      </c>
      <c r="BV548" s="52">
        <v>815</v>
      </c>
      <c r="BW548" s="52">
        <v>777</v>
      </c>
      <c r="BX548" s="52">
        <v>742</v>
      </c>
      <c r="BY548" s="52">
        <v>674</v>
      </c>
      <c r="BZ548" s="52">
        <v>658</v>
      </c>
      <c r="CA548" s="52">
        <v>685</v>
      </c>
      <c r="CB548" s="52">
        <v>668</v>
      </c>
      <c r="CC548" s="52">
        <v>642</v>
      </c>
      <c r="CD548" s="52">
        <v>602</v>
      </c>
      <c r="CE548" s="52">
        <v>568</v>
      </c>
      <c r="CF548" s="52">
        <v>549</v>
      </c>
      <c r="CG548" s="52">
        <v>569</v>
      </c>
      <c r="CH548" s="52">
        <v>557</v>
      </c>
      <c r="CI548" s="52">
        <v>494</v>
      </c>
      <c r="CJ548" s="52">
        <v>482</v>
      </c>
      <c r="CK548" s="52">
        <v>464</v>
      </c>
      <c r="CL548" s="52">
        <v>412</v>
      </c>
      <c r="CM548" s="52">
        <v>370</v>
      </c>
      <c r="CN548" s="52">
        <v>332</v>
      </c>
      <c r="CO548" s="52">
        <v>305</v>
      </c>
      <c r="CP548" s="52">
        <v>303</v>
      </c>
      <c r="CQ548" s="52">
        <v>239</v>
      </c>
      <c r="CR548" s="52">
        <v>222</v>
      </c>
      <c r="CS548" s="52">
        <v>219</v>
      </c>
      <c r="CT548" s="52">
        <v>178</v>
      </c>
      <c r="CU548" s="52">
        <v>148</v>
      </c>
      <c r="CV548" s="52">
        <v>138</v>
      </c>
      <c r="CW548" s="52">
        <v>100</v>
      </c>
      <c r="CX548" s="52">
        <v>105</v>
      </c>
      <c r="CY548" s="52">
        <v>283</v>
      </c>
      <c r="CZ548" s="52">
        <v>1044</v>
      </c>
      <c r="DA548" s="52">
        <v>965</v>
      </c>
      <c r="DB548" s="52">
        <v>1043</v>
      </c>
      <c r="DC548" s="52">
        <v>1080</v>
      </c>
      <c r="DD548" s="52">
        <v>1038</v>
      </c>
      <c r="DE548" s="52">
        <v>1054</v>
      </c>
      <c r="DF548" s="52">
        <v>1074</v>
      </c>
      <c r="DG548" s="52">
        <v>1131</v>
      </c>
      <c r="DH548" s="52">
        <v>1084</v>
      </c>
      <c r="DI548" s="52">
        <v>1088</v>
      </c>
      <c r="DJ548" s="52">
        <v>1143</v>
      </c>
      <c r="DK548" s="52">
        <v>1164</v>
      </c>
      <c r="DL548" s="52">
        <v>1047</v>
      </c>
      <c r="DM548" s="52">
        <v>1008</v>
      </c>
      <c r="DN548" s="52">
        <v>990</v>
      </c>
      <c r="DO548" s="52">
        <v>994</v>
      </c>
      <c r="DP548" s="52">
        <v>976</v>
      </c>
      <c r="DQ548" s="52">
        <v>912</v>
      </c>
      <c r="DR548" s="52">
        <v>899</v>
      </c>
      <c r="DS548" s="52">
        <v>701</v>
      </c>
      <c r="DT548" s="52">
        <v>658</v>
      </c>
      <c r="DU548" s="52">
        <v>740</v>
      </c>
      <c r="DV548" s="52">
        <v>704</v>
      </c>
      <c r="DW548" s="52">
        <v>819</v>
      </c>
      <c r="DX548" s="52">
        <v>850</v>
      </c>
      <c r="DY548" s="52">
        <v>914</v>
      </c>
      <c r="DZ548" s="52">
        <v>932</v>
      </c>
      <c r="EA548" s="52">
        <v>909</v>
      </c>
      <c r="EB548" s="52">
        <v>1040</v>
      </c>
      <c r="EC548" s="52">
        <v>1004</v>
      </c>
      <c r="ED548" s="52">
        <v>973</v>
      </c>
      <c r="EE548" s="52">
        <v>1026</v>
      </c>
      <c r="EF548" s="52">
        <v>1008</v>
      </c>
      <c r="EG548" s="52">
        <v>1087</v>
      </c>
      <c r="EH548" s="52">
        <v>986</v>
      </c>
      <c r="EI548" s="52">
        <v>1018</v>
      </c>
      <c r="EJ548" s="52">
        <v>1083</v>
      </c>
      <c r="EK548" s="52">
        <v>1038</v>
      </c>
      <c r="EL548" s="52">
        <v>1035</v>
      </c>
      <c r="EM548" s="52">
        <v>1103</v>
      </c>
      <c r="EN548" s="52">
        <v>1072</v>
      </c>
      <c r="EO548" s="52">
        <v>1026</v>
      </c>
      <c r="EP548" s="52">
        <v>907</v>
      </c>
      <c r="EQ548" s="52">
        <v>955</v>
      </c>
      <c r="ER548" s="52">
        <v>1008</v>
      </c>
      <c r="ES548" s="52">
        <v>985</v>
      </c>
      <c r="ET548" s="52">
        <v>969</v>
      </c>
      <c r="EU548" s="52">
        <v>1012</v>
      </c>
      <c r="EV548" s="52">
        <v>1020</v>
      </c>
      <c r="EW548" s="52">
        <v>969</v>
      </c>
      <c r="EX548" s="52">
        <v>952</v>
      </c>
      <c r="EY548" s="52">
        <v>1004</v>
      </c>
      <c r="EZ548" s="52">
        <v>943</v>
      </c>
      <c r="FA548" s="52">
        <v>926</v>
      </c>
      <c r="FB548" s="52">
        <v>970</v>
      </c>
      <c r="FC548" s="52">
        <v>927</v>
      </c>
      <c r="FD548" s="52">
        <v>896</v>
      </c>
      <c r="FE548" s="52">
        <v>877</v>
      </c>
      <c r="FF548" s="52">
        <v>895</v>
      </c>
      <c r="FG548" s="52">
        <v>877</v>
      </c>
      <c r="FH548" s="52">
        <v>836</v>
      </c>
      <c r="FI548" s="52">
        <v>780</v>
      </c>
      <c r="FJ548" s="52">
        <v>768</v>
      </c>
      <c r="FK548" s="52">
        <v>756</v>
      </c>
      <c r="FL548" s="52">
        <v>710</v>
      </c>
      <c r="FM548" s="52">
        <v>654</v>
      </c>
      <c r="FN548" s="52">
        <v>635</v>
      </c>
      <c r="FO548" s="52">
        <v>630</v>
      </c>
      <c r="FP548" s="52">
        <v>601</v>
      </c>
      <c r="FQ548" s="52">
        <v>637</v>
      </c>
      <c r="FR548" s="52">
        <v>624</v>
      </c>
      <c r="FS548" s="52">
        <v>566</v>
      </c>
      <c r="FT548" s="52">
        <v>567</v>
      </c>
      <c r="FU548" s="52">
        <v>583</v>
      </c>
      <c r="FV548" s="52">
        <v>544</v>
      </c>
      <c r="FW548" s="52">
        <v>562</v>
      </c>
      <c r="FX548" s="52">
        <v>486</v>
      </c>
      <c r="FY548" s="52">
        <v>462</v>
      </c>
      <c r="FZ548" s="52">
        <v>426</v>
      </c>
      <c r="GA548" s="52">
        <v>402</v>
      </c>
      <c r="GB548" s="52">
        <v>374</v>
      </c>
      <c r="GC548" s="52">
        <v>362</v>
      </c>
      <c r="GD548" s="52">
        <v>315</v>
      </c>
      <c r="GE548" s="52">
        <v>273</v>
      </c>
      <c r="GF548" s="52">
        <v>272</v>
      </c>
      <c r="GG548" s="52">
        <v>262</v>
      </c>
      <c r="GH548" s="52">
        <v>233</v>
      </c>
      <c r="GI548" s="52">
        <v>219</v>
      </c>
      <c r="GJ548" s="52">
        <v>201</v>
      </c>
      <c r="GK548" s="52">
        <v>146</v>
      </c>
      <c r="GL548" s="53">
        <v>664</v>
      </c>
    </row>
    <row r="549" spans="1:194" s="1" customFormat="1" hidden="1" x14ac:dyDescent="0.25">
      <c r="A549" s="31" t="s">
        <v>240</v>
      </c>
      <c r="B549" s="1" t="s">
        <v>779</v>
      </c>
      <c r="C549" s="30" t="str">
        <f t="shared" si="136"/>
        <v>LA NI - Newry, Mourne and Down</v>
      </c>
      <c r="D549" s="51">
        <f t="shared" si="138"/>
        <v>66780</v>
      </c>
      <c r="E549" s="51">
        <f t="shared" si="139"/>
        <v>69210</v>
      </c>
      <c r="F549" s="52">
        <f t="shared" si="148"/>
        <v>181669</v>
      </c>
      <c r="G549" s="52">
        <f t="shared" si="149"/>
        <v>90265</v>
      </c>
      <c r="H549" s="53">
        <f t="shared" si="150"/>
        <v>91404</v>
      </c>
      <c r="I549" s="53">
        <f t="shared" si="151"/>
        <v>66780</v>
      </c>
      <c r="J549" s="53">
        <f t="shared" si="152"/>
        <v>69210</v>
      </c>
      <c r="K549" s="50">
        <f t="shared" si="153"/>
        <v>23485</v>
      </c>
      <c r="L549" s="51">
        <f t="shared" si="154"/>
        <v>22194</v>
      </c>
      <c r="M549" s="52">
        <v>1139</v>
      </c>
      <c r="N549" s="52">
        <v>1286</v>
      </c>
      <c r="O549" s="52">
        <v>1226</v>
      </c>
      <c r="P549" s="52">
        <v>1319</v>
      </c>
      <c r="Q549" s="52">
        <v>1386</v>
      </c>
      <c r="R549" s="52">
        <v>1343</v>
      </c>
      <c r="S549" s="52">
        <v>1343</v>
      </c>
      <c r="T549" s="52">
        <v>1327</v>
      </c>
      <c r="U549" s="52">
        <v>1429</v>
      </c>
      <c r="V549" s="52">
        <v>1328</v>
      </c>
      <c r="W549" s="52">
        <v>1393</v>
      </c>
      <c r="X549" s="52">
        <v>1407</v>
      </c>
      <c r="Y549" s="52">
        <v>1364</v>
      </c>
      <c r="Z549" s="52">
        <v>1329</v>
      </c>
      <c r="AA549" s="52">
        <v>1171</v>
      </c>
      <c r="AB549" s="52">
        <v>1232</v>
      </c>
      <c r="AC549" s="52">
        <v>1246</v>
      </c>
      <c r="AD549" s="52">
        <v>1217</v>
      </c>
      <c r="AE549" s="52">
        <v>1185</v>
      </c>
      <c r="AF549" s="52">
        <v>1035</v>
      </c>
      <c r="AG549" s="52">
        <v>990</v>
      </c>
      <c r="AH549" s="52">
        <v>1027</v>
      </c>
      <c r="AI549" s="52">
        <v>1007</v>
      </c>
      <c r="AJ549" s="52">
        <v>1016</v>
      </c>
      <c r="AK549" s="52">
        <v>1112</v>
      </c>
      <c r="AL549" s="52">
        <v>1170</v>
      </c>
      <c r="AM549" s="52">
        <v>1125</v>
      </c>
      <c r="AN549" s="52">
        <v>1099</v>
      </c>
      <c r="AO549" s="52">
        <v>1133</v>
      </c>
      <c r="AP549" s="52">
        <v>1205</v>
      </c>
      <c r="AQ549" s="52">
        <v>1203</v>
      </c>
      <c r="AR549" s="52">
        <v>1209</v>
      </c>
      <c r="AS549" s="52">
        <v>1145</v>
      </c>
      <c r="AT549" s="52">
        <v>1089</v>
      </c>
      <c r="AU549" s="52">
        <v>1160</v>
      </c>
      <c r="AV549" s="52">
        <v>1152</v>
      </c>
      <c r="AW549" s="52">
        <v>1169</v>
      </c>
      <c r="AX549" s="52">
        <v>1177</v>
      </c>
      <c r="AY549" s="52">
        <v>1123</v>
      </c>
      <c r="AZ549" s="52">
        <v>1160</v>
      </c>
      <c r="BA549" s="52">
        <v>1178</v>
      </c>
      <c r="BB549" s="52">
        <v>1027</v>
      </c>
      <c r="BC549" s="52">
        <v>1113</v>
      </c>
      <c r="BD549" s="52">
        <v>1121</v>
      </c>
      <c r="BE549" s="52">
        <v>1115</v>
      </c>
      <c r="BF549" s="52">
        <v>1084</v>
      </c>
      <c r="BG549" s="52">
        <v>1107</v>
      </c>
      <c r="BH549" s="52">
        <v>1153</v>
      </c>
      <c r="BI549" s="52">
        <v>1200</v>
      </c>
      <c r="BJ549" s="52">
        <v>1227</v>
      </c>
      <c r="BK549" s="52">
        <v>1151</v>
      </c>
      <c r="BL549" s="52">
        <v>1198</v>
      </c>
      <c r="BM549" s="52">
        <v>1302</v>
      </c>
      <c r="BN549" s="52">
        <v>1220</v>
      </c>
      <c r="BO549" s="52">
        <v>1254</v>
      </c>
      <c r="BP549" s="52">
        <v>1299</v>
      </c>
      <c r="BQ549" s="52">
        <v>1230</v>
      </c>
      <c r="BR549" s="52">
        <v>1243</v>
      </c>
      <c r="BS549" s="52">
        <v>1145</v>
      </c>
      <c r="BT549" s="52">
        <v>1128</v>
      </c>
      <c r="BU549" s="52">
        <v>1050</v>
      </c>
      <c r="BV549" s="52">
        <v>1061</v>
      </c>
      <c r="BW549" s="52">
        <v>1036</v>
      </c>
      <c r="BX549" s="52">
        <v>970</v>
      </c>
      <c r="BY549" s="52">
        <v>979</v>
      </c>
      <c r="BZ549" s="52">
        <v>947</v>
      </c>
      <c r="CA549" s="52">
        <v>908</v>
      </c>
      <c r="CB549" s="52">
        <v>803</v>
      </c>
      <c r="CC549" s="52">
        <v>808</v>
      </c>
      <c r="CD549" s="52">
        <v>775</v>
      </c>
      <c r="CE549" s="52">
        <v>796</v>
      </c>
      <c r="CF549" s="52">
        <v>731</v>
      </c>
      <c r="CG549" s="52">
        <v>724</v>
      </c>
      <c r="CH549" s="52">
        <v>693</v>
      </c>
      <c r="CI549" s="52">
        <v>640</v>
      </c>
      <c r="CJ549" s="52">
        <v>643</v>
      </c>
      <c r="CK549" s="52">
        <v>564</v>
      </c>
      <c r="CL549" s="52">
        <v>543</v>
      </c>
      <c r="CM549" s="52">
        <v>491</v>
      </c>
      <c r="CN549" s="52">
        <v>417</v>
      </c>
      <c r="CO549" s="52">
        <v>399</v>
      </c>
      <c r="CP549" s="52">
        <v>382</v>
      </c>
      <c r="CQ549" s="52">
        <v>333</v>
      </c>
      <c r="CR549" s="52">
        <v>319</v>
      </c>
      <c r="CS549" s="52">
        <v>276</v>
      </c>
      <c r="CT549" s="52">
        <v>259</v>
      </c>
      <c r="CU549" s="52">
        <v>209</v>
      </c>
      <c r="CV549" s="52">
        <v>174</v>
      </c>
      <c r="CW549" s="52">
        <v>152</v>
      </c>
      <c r="CX549" s="52">
        <v>133</v>
      </c>
      <c r="CY549" s="52">
        <v>379</v>
      </c>
      <c r="CZ549" s="52">
        <v>1073</v>
      </c>
      <c r="DA549" s="52">
        <v>1156</v>
      </c>
      <c r="DB549" s="52">
        <v>1158</v>
      </c>
      <c r="DC549" s="52">
        <v>1216</v>
      </c>
      <c r="DD549" s="52">
        <v>1292</v>
      </c>
      <c r="DE549" s="52">
        <v>1241</v>
      </c>
      <c r="DF549" s="52">
        <v>1290</v>
      </c>
      <c r="DG549" s="52">
        <v>1327</v>
      </c>
      <c r="DH549" s="52">
        <v>1317</v>
      </c>
      <c r="DI549" s="52">
        <v>1311</v>
      </c>
      <c r="DJ549" s="52">
        <v>1326</v>
      </c>
      <c r="DK549" s="52">
        <v>1308</v>
      </c>
      <c r="DL549" s="52">
        <v>1351</v>
      </c>
      <c r="DM549" s="52">
        <v>1270</v>
      </c>
      <c r="DN549" s="52">
        <v>1155</v>
      </c>
      <c r="DO549" s="52">
        <v>1159</v>
      </c>
      <c r="DP549" s="52">
        <v>1088</v>
      </c>
      <c r="DQ549" s="52">
        <v>1156</v>
      </c>
      <c r="DR549" s="52">
        <v>1090</v>
      </c>
      <c r="DS549" s="52">
        <v>920</v>
      </c>
      <c r="DT549" s="52">
        <v>771</v>
      </c>
      <c r="DU549" s="52">
        <v>878</v>
      </c>
      <c r="DV549" s="52">
        <v>923</v>
      </c>
      <c r="DW549" s="52">
        <v>1019</v>
      </c>
      <c r="DX549" s="52">
        <v>982</v>
      </c>
      <c r="DY549" s="52">
        <v>1069</v>
      </c>
      <c r="DZ549" s="52">
        <v>1116</v>
      </c>
      <c r="EA549" s="52">
        <v>1082</v>
      </c>
      <c r="EB549" s="52">
        <v>1096</v>
      </c>
      <c r="EC549" s="52">
        <v>1107</v>
      </c>
      <c r="ED549" s="52">
        <v>1167</v>
      </c>
      <c r="EE549" s="52">
        <v>1177</v>
      </c>
      <c r="EF549" s="52">
        <v>1309</v>
      </c>
      <c r="EG549" s="52">
        <v>1237</v>
      </c>
      <c r="EH549" s="52">
        <v>1268</v>
      </c>
      <c r="EI549" s="52">
        <v>1194</v>
      </c>
      <c r="EJ549" s="52">
        <v>1148</v>
      </c>
      <c r="EK549" s="52">
        <v>1197</v>
      </c>
      <c r="EL549" s="52">
        <v>1232</v>
      </c>
      <c r="EM549" s="52">
        <v>1228</v>
      </c>
      <c r="EN549" s="52">
        <v>1246</v>
      </c>
      <c r="EO549" s="52">
        <v>1178</v>
      </c>
      <c r="EP549" s="52">
        <v>1142</v>
      </c>
      <c r="EQ549" s="52">
        <v>1057</v>
      </c>
      <c r="ER549" s="52">
        <v>1057</v>
      </c>
      <c r="ES549" s="52">
        <v>1097</v>
      </c>
      <c r="ET549" s="52">
        <v>1189</v>
      </c>
      <c r="EU549" s="52">
        <v>1218</v>
      </c>
      <c r="EV549" s="52">
        <v>1218</v>
      </c>
      <c r="EW549" s="52">
        <v>1261</v>
      </c>
      <c r="EX549" s="52">
        <v>1290</v>
      </c>
      <c r="EY549" s="52">
        <v>1289</v>
      </c>
      <c r="EZ549" s="52">
        <v>1337</v>
      </c>
      <c r="FA549" s="52">
        <v>1301</v>
      </c>
      <c r="FB549" s="52">
        <v>1205</v>
      </c>
      <c r="FC549" s="52">
        <v>1258</v>
      </c>
      <c r="FD549" s="52">
        <v>1226</v>
      </c>
      <c r="FE549" s="52">
        <v>1198</v>
      </c>
      <c r="FF549" s="52">
        <v>1209</v>
      </c>
      <c r="FG549" s="52">
        <v>1182</v>
      </c>
      <c r="FH549" s="52">
        <v>1137</v>
      </c>
      <c r="FI549" s="52">
        <v>1068</v>
      </c>
      <c r="FJ549" s="52">
        <v>1028</v>
      </c>
      <c r="FK549" s="52">
        <v>1018</v>
      </c>
      <c r="FL549" s="52">
        <v>965</v>
      </c>
      <c r="FM549" s="52">
        <v>934</v>
      </c>
      <c r="FN549" s="52">
        <v>887</v>
      </c>
      <c r="FO549" s="52">
        <v>875</v>
      </c>
      <c r="FP549" s="52">
        <v>853</v>
      </c>
      <c r="FQ549" s="52">
        <v>833</v>
      </c>
      <c r="FR549" s="52">
        <v>798</v>
      </c>
      <c r="FS549" s="52">
        <v>818</v>
      </c>
      <c r="FT549" s="52">
        <v>792</v>
      </c>
      <c r="FU549" s="52">
        <v>732</v>
      </c>
      <c r="FV549" s="52">
        <v>729</v>
      </c>
      <c r="FW549" s="52">
        <v>687</v>
      </c>
      <c r="FX549" s="52">
        <v>698</v>
      </c>
      <c r="FY549" s="52">
        <v>615</v>
      </c>
      <c r="FZ549" s="52">
        <v>521</v>
      </c>
      <c r="GA549" s="52">
        <v>510</v>
      </c>
      <c r="GB549" s="52">
        <v>487</v>
      </c>
      <c r="GC549" s="52">
        <v>434</v>
      </c>
      <c r="GD549" s="52">
        <v>398</v>
      </c>
      <c r="GE549" s="52">
        <v>423</v>
      </c>
      <c r="GF549" s="52">
        <v>381</v>
      </c>
      <c r="GG549" s="52">
        <v>340</v>
      </c>
      <c r="GH549" s="52">
        <v>273</v>
      </c>
      <c r="GI549" s="52">
        <v>295</v>
      </c>
      <c r="GJ549" s="52">
        <v>248</v>
      </c>
      <c r="GK549" s="52">
        <v>196</v>
      </c>
      <c r="GL549" s="53">
        <v>869</v>
      </c>
    </row>
    <row r="550" spans="1:194" s="127" customFormat="1" hidden="1" x14ac:dyDescent="0.25">
      <c r="A550" s="123"/>
      <c r="B550" s="134"/>
      <c r="C550" s="123"/>
      <c r="D550" s="126">
        <f>SUM(D539:D549)</f>
        <v>707833</v>
      </c>
      <c r="E550" s="126">
        <f>SUM(E539:E549)</f>
        <v>746569</v>
      </c>
      <c r="F550" s="126">
        <f>SUM(F539:F549)</f>
        <v>1895510</v>
      </c>
      <c r="G550" s="126">
        <f>SUM(G539:G549)</f>
        <v>934155</v>
      </c>
      <c r="H550" s="126">
        <f>SUM(H539:H549)</f>
        <v>961355</v>
      </c>
      <c r="I550" s="125"/>
      <c r="J550" s="125"/>
      <c r="K550" s="126"/>
      <c r="L550" s="125"/>
      <c r="M550" s="126"/>
      <c r="N550" s="126"/>
      <c r="O550" s="126"/>
      <c r="P550" s="126"/>
      <c r="Q550" s="126"/>
      <c r="R550" s="126"/>
      <c r="S550" s="126"/>
      <c r="T550" s="126"/>
      <c r="U550" s="126"/>
      <c r="V550" s="126"/>
      <c r="W550" s="126"/>
      <c r="X550" s="126"/>
      <c r="Y550" s="126"/>
      <c r="Z550" s="126"/>
      <c r="AA550" s="126"/>
      <c r="AB550" s="126"/>
      <c r="AC550" s="126"/>
      <c r="AD550" s="126"/>
      <c r="AE550" s="126"/>
      <c r="AF550" s="126"/>
      <c r="AG550" s="126"/>
      <c r="AH550" s="126"/>
      <c r="AI550" s="126"/>
      <c r="AJ550" s="126"/>
      <c r="AK550" s="126"/>
      <c r="AL550" s="126"/>
      <c r="AM550" s="126"/>
      <c r="AN550" s="126"/>
      <c r="AO550" s="126"/>
      <c r="AP550" s="126"/>
      <c r="AQ550" s="126"/>
      <c r="AR550" s="126"/>
      <c r="AS550" s="126"/>
      <c r="AT550" s="126"/>
      <c r="AU550" s="126"/>
      <c r="AV550" s="126"/>
      <c r="AW550" s="126"/>
      <c r="AX550" s="126"/>
      <c r="AY550" s="126"/>
      <c r="AZ550" s="126"/>
      <c r="BA550" s="126"/>
      <c r="BB550" s="126"/>
      <c r="BC550" s="126"/>
      <c r="BD550" s="126"/>
      <c r="BE550" s="126"/>
      <c r="BF550" s="126"/>
      <c r="BG550" s="126"/>
      <c r="BH550" s="126"/>
      <c r="BI550" s="126"/>
      <c r="BJ550" s="126"/>
      <c r="BK550" s="126"/>
      <c r="BL550" s="126"/>
      <c r="BM550" s="126"/>
      <c r="BN550" s="126"/>
      <c r="BO550" s="126"/>
      <c r="BP550" s="126"/>
      <c r="BQ550" s="126"/>
      <c r="BR550" s="126"/>
      <c r="BS550" s="126"/>
      <c r="BT550" s="126"/>
      <c r="BU550" s="126"/>
      <c r="BV550" s="126"/>
      <c r="BW550" s="126"/>
      <c r="BX550" s="126"/>
      <c r="BY550" s="126"/>
      <c r="BZ550" s="126"/>
      <c r="CA550" s="126"/>
      <c r="CB550" s="126"/>
      <c r="CC550" s="126"/>
      <c r="CD550" s="126"/>
      <c r="CE550" s="126"/>
      <c r="CF550" s="126"/>
      <c r="CG550" s="126"/>
      <c r="CH550" s="126"/>
      <c r="CI550" s="126"/>
      <c r="CJ550" s="126"/>
      <c r="CK550" s="126"/>
      <c r="CL550" s="126"/>
      <c r="CM550" s="126"/>
      <c r="CN550" s="126"/>
      <c r="CO550" s="126"/>
      <c r="CP550" s="126"/>
      <c r="CQ550" s="126"/>
      <c r="CR550" s="126"/>
      <c r="CS550" s="126"/>
      <c r="CT550" s="126"/>
      <c r="CU550" s="126"/>
      <c r="CV550" s="126"/>
      <c r="CW550" s="126"/>
      <c r="CX550" s="126"/>
      <c r="CY550" s="125"/>
      <c r="CZ550" s="126"/>
      <c r="DA550" s="126"/>
      <c r="DB550" s="126"/>
      <c r="DC550" s="126"/>
      <c r="DD550" s="126"/>
      <c r="DE550" s="126"/>
      <c r="DF550" s="126"/>
      <c r="DG550" s="126"/>
      <c r="DH550" s="126"/>
      <c r="DI550" s="126"/>
      <c r="DJ550" s="126"/>
      <c r="DK550" s="126"/>
      <c r="DL550" s="126"/>
      <c r="DM550" s="126"/>
      <c r="DN550" s="126"/>
      <c r="DO550" s="126"/>
      <c r="DP550" s="126"/>
      <c r="DQ550" s="126"/>
      <c r="DR550" s="126"/>
      <c r="DS550" s="126"/>
      <c r="DT550" s="126"/>
      <c r="DU550" s="126"/>
      <c r="DV550" s="126"/>
      <c r="DW550" s="126"/>
      <c r="DX550" s="126"/>
      <c r="DY550" s="126"/>
      <c r="DZ550" s="126"/>
      <c r="EA550" s="126"/>
      <c r="EB550" s="126"/>
      <c r="EC550" s="126"/>
      <c r="ED550" s="126"/>
      <c r="EE550" s="126"/>
      <c r="EF550" s="126"/>
      <c r="EG550" s="126"/>
      <c r="EH550" s="126"/>
      <c r="EI550" s="126"/>
      <c r="EJ550" s="126"/>
      <c r="EK550" s="126"/>
      <c r="EL550" s="126"/>
      <c r="EM550" s="126"/>
      <c r="EN550" s="126"/>
      <c r="EO550" s="126"/>
      <c r="EP550" s="126"/>
      <c r="EQ550" s="126"/>
      <c r="ER550" s="126"/>
      <c r="ES550" s="126"/>
      <c r="ET550" s="126"/>
      <c r="EU550" s="126"/>
      <c r="EV550" s="126"/>
      <c r="EW550" s="126"/>
      <c r="EX550" s="126"/>
      <c r="EY550" s="126"/>
      <c r="EZ550" s="126"/>
      <c r="FA550" s="126"/>
      <c r="FB550" s="126"/>
      <c r="FC550" s="126"/>
      <c r="FD550" s="126"/>
      <c r="FE550" s="126"/>
      <c r="FF550" s="126"/>
      <c r="FG550" s="126"/>
      <c r="FH550" s="126"/>
      <c r="FI550" s="126"/>
      <c r="FJ550" s="126"/>
      <c r="FK550" s="126"/>
      <c r="FL550" s="126"/>
      <c r="FM550" s="126"/>
      <c r="FN550" s="126"/>
      <c r="FO550" s="126"/>
      <c r="FP550" s="126"/>
      <c r="FQ550" s="126"/>
      <c r="FR550" s="126"/>
      <c r="FS550" s="126"/>
      <c r="FT550" s="126"/>
      <c r="FU550" s="126"/>
      <c r="FV550" s="126"/>
      <c r="FW550" s="126"/>
      <c r="FX550" s="126"/>
      <c r="FY550" s="126"/>
      <c r="FZ550" s="126"/>
      <c r="GA550" s="126"/>
      <c r="GB550" s="126"/>
      <c r="GC550" s="126"/>
      <c r="GD550" s="126"/>
      <c r="GE550" s="126"/>
      <c r="GF550" s="126"/>
      <c r="GG550" s="126"/>
      <c r="GH550" s="126"/>
      <c r="GI550" s="126"/>
      <c r="GJ550" s="126"/>
      <c r="GK550" s="126"/>
      <c r="GL550" s="125"/>
    </row>
    <row r="551" spans="1:194" x14ac:dyDescent="0.25">
      <c r="D551" s="92"/>
      <c r="E551" s="92"/>
      <c r="F551" s="92"/>
      <c r="G551" s="92"/>
      <c r="H551" s="92"/>
      <c r="I551" s="92"/>
      <c r="J551" s="92"/>
      <c r="K551" s="92"/>
      <c r="L551" s="92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3"/>
      <c r="AG551" s="13"/>
      <c r="AH551" s="13"/>
      <c r="AI551" s="13"/>
      <c r="AJ551" s="13"/>
      <c r="AK551" s="13"/>
      <c r="AL551" s="13"/>
      <c r="AM551" s="13"/>
      <c r="AN551" s="13"/>
      <c r="AO551" s="13"/>
      <c r="AP551" s="13"/>
    </row>
    <row r="552" spans="1:194" x14ac:dyDescent="0.25">
      <c r="C552" s="21" t="s">
        <v>780</v>
      </c>
      <c r="D552" s="155" t="s">
        <v>781</v>
      </c>
      <c r="E552" s="155" t="s">
        <v>782</v>
      </c>
      <c r="F552" s="155" t="s">
        <v>783</v>
      </c>
      <c r="G552" s="155" t="s">
        <v>784</v>
      </c>
      <c r="H552" s="155" t="s">
        <v>785</v>
      </c>
      <c r="I552" s="155" t="s">
        <v>786</v>
      </c>
      <c r="J552" s="534" t="s">
        <v>787</v>
      </c>
      <c r="K552" s="537" t="s">
        <v>788</v>
      </c>
      <c r="L552" s="345" t="s">
        <v>789</v>
      </c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  <c r="AH552" s="13"/>
      <c r="AI552" s="13"/>
      <c r="AJ552" s="13"/>
      <c r="AK552" s="13"/>
      <c r="AL552" s="13"/>
      <c r="AM552" s="13"/>
      <c r="AN552" s="13"/>
      <c r="AO552" s="13"/>
      <c r="AP552" s="13"/>
    </row>
    <row r="553" spans="1:194" x14ac:dyDescent="0.25">
      <c r="C553" s="21" t="s">
        <v>790</v>
      </c>
      <c r="D553" s="690" t="s">
        <v>791</v>
      </c>
      <c r="E553" s="691"/>
      <c r="F553" s="691"/>
      <c r="G553" s="691"/>
      <c r="H553" s="691"/>
      <c r="I553" s="692"/>
      <c r="J553" s="6"/>
      <c r="K553" s="6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F553" s="13"/>
      <c r="AG553" s="13"/>
      <c r="AH553" s="13"/>
      <c r="AI553" s="13"/>
      <c r="AJ553" s="13"/>
      <c r="AK553" s="13"/>
      <c r="AL553" s="13"/>
      <c r="AM553" s="13"/>
      <c r="AN553" s="13"/>
      <c r="AO553" s="13"/>
      <c r="AP553" s="13"/>
    </row>
    <row r="554" spans="1:194" x14ac:dyDescent="0.25">
      <c r="B554" s="11">
        <v>0</v>
      </c>
      <c r="C554" s="154" t="s">
        <v>792</v>
      </c>
      <c r="D554" s="158"/>
      <c r="E554" s="158"/>
      <c r="F554" s="158"/>
      <c r="G554" s="158"/>
      <c r="H554" s="158"/>
      <c r="I554" s="158"/>
      <c r="J554" s="6"/>
      <c r="K554" s="6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F554" s="13"/>
      <c r="AG554" s="13"/>
      <c r="AH554" s="13"/>
      <c r="AI554" s="13"/>
      <c r="AJ554" s="13"/>
      <c r="AK554" s="13"/>
      <c r="AL554" s="13"/>
      <c r="AM554" s="13"/>
      <c r="AN554" s="13"/>
      <c r="AO554" s="13"/>
      <c r="AP554" s="13"/>
    </row>
    <row r="555" spans="1:194" x14ac:dyDescent="0.25">
      <c r="B555" s="11">
        <v>1</v>
      </c>
      <c r="C555" s="154" t="s">
        <v>793</v>
      </c>
      <c r="D555" s="158">
        <v>1.0084713674792447</v>
      </c>
      <c r="E555" s="158">
        <v>1.012558766876926</v>
      </c>
      <c r="F555" s="158">
        <v>1.0164706229364109</v>
      </c>
      <c r="G555" s="158">
        <v>1.0201553531133736</v>
      </c>
      <c r="H555" s="158">
        <v>1.0235742483952912</v>
      </c>
      <c r="I555" s="158">
        <v>1.0267172469145875</v>
      </c>
      <c r="J555" s="535">
        <f>(I555-100%)/5</f>
        <v>5.3434493829175086E-3</v>
      </c>
      <c r="K555" s="538">
        <f t="shared" ref="K555:K568" si="155">(I555/100%)^(1/5)-1</f>
        <v>5.2872431120358776E-3</v>
      </c>
      <c r="L555" s="533">
        <v>5.2872431120358776E-3</v>
      </c>
      <c r="M555" s="529"/>
      <c r="N555" s="529"/>
      <c r="O555" s="530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3"/>
      <c r="AG555" s="13"/>
      <c r="AH555" s="13"/>
      <c r="AI555" s="13"/>
      <c r="AJ555" s="13"/>
      <c r="AK555" s="13"/>
      <c r="AL555" s="13"/>
      <c r="AM555" s="13"/>
      <c r="AN555" s="13"/>
      <c r="AO555" s="13"/>
      <c r="AP555" s="13"/>
    </row>
    <row r="556" spans="1:194" x14ac:dyDescent="0.25">
      <c r="B556" s="11">
        <v>2</v>
      </c>
      <c r="C556" s="154" t="s">
        <v>794</v>
      </c>
      <c r="D556" s="158">
        <v>0.97911366120419119</v>
      </c>
      <c r="E556" s="158">
        <v>0.96505936183655627</v>
      </c>
      <c r="F556" s="158">
        <v>0.94901616112315001</v>
      </c>
      <c r="G556" s="158">
        <v>0.93508333165134838</v>
      </c>
      <c r="H556" s="158">
        <v>0.9222712546323395</v>
      </c>
      <c r="I556" s="158">
        <v>0.90935825851558405</v>
      </c>
      <c r="J556" s="535">
        <f t="shared" ref="J556:J568" si="156">(I556-100%)/5</f>
        <v>-1.8128348296883191E-2</v>
      </c>
      <c r="K556" s="538">
        <f t="shared" si="155"/>
        <v>-1.8823804738367533E-2</v>
      </c>
      <c r="L556" s="533">
        <v>-1.8823804738367533E-2</v>
      </c>
      <c r="M556" s="529"/>
      <c r="N556" s="529"/>
      <c r="O556" s="530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F556" s="13"/>
      <c r="AG556" s="13"/>
      <c r="AH556" s="13"/>
      <c r="AI556" s="13"/>
      <c r="AJ556" s="13"/>
      <c r="AK556" s="13"/>
      <c r="AL556" s="13"/>
      <c r="AM556" s="13"/>
      <c r="AN556" s="13"/>
      <c r="AO556" s="13"/>
      <c r="AP556" s="13"/>
    </row>
    <row r="557" spans="1:194" x14ac:dyDescent="0.25">
      <c r="B557" s="11">
        <v>3</v>
      </c>
      <c r="C557" s="154" t="s">
        <v>795</v>
      </c>
      <c r="D557" s="158">
        <v>1.0501308817348203</v>
      </c>
      <c r="E557" s="158">
        <v>1.0744077400525671</v>
      </c>
      <c r="F557" s="158">
        <v>1.0955667624449938</v>
      </c>
      <c r="G557" s="158">
        <v>1.1079906380704687</v>
      </c>
      <c r="H557" s="158">
        <v>1.1107920201570887</v>
      </c>
      <c r="I557" s="158">
        <v>1.1136931872847826</v>
      </c>
      <c r="J557" s="535">
        <f t="shared" si="156"/>
        <v>2.2738637456956524E-2</v>
      </c>
      <c r="K557" s="538">
        <f t="shared" si="155"/>
        <v>2.1769918371808084E-2</v>
      </c>
      <c r="L557" s="533">
        <v>2.1769918371808084E-2</v>
      </c>
      <c r="M557" s="529"/>
      <c r="N557" s="529"/>
      <c r="O557" s="530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F557" s="13"/>
      <c r="AG557" s="13"/>
      <c r="AH557" s="13"/>
      <c r="AI557" s="13"/>
      <c r="AJ557" s="13"/>
      <c r="AK557" s="13"/>
      <c r="AL557" s="13"/>
      <c r="AM557" s="13"/>
      <c r="AN557" s="13"/>
      <c r="AO557" s="13"/>
      <c r="AP557" s="13"/>
    </row>
    <row r="558" spans="1:194" x14ac:dyDescent="0.25">
      <c r="B558" s="11">
        <v>4</v>
      </c>
      <c r="C558" s="154" t="s">
        <v>796</v>
      </c>
      <c r="D558" s="158">
        <v>1.0021244015688702</v>
      </c>
      <c r="E558" s="158">
        <v>1.0004900238876309</v>
      </c>
      <c r="F558" s="158">
        <v>0.99650095160224417</v>
      </c>
      <c r="G558" s="158">
        <v>0.99110812543288473</v>
      </c>
      <c r="H558" s="158">
        <v>0.9833550643960518</v>
      </c>
      <c r="I558" s="158">
        <v>0.97556611568334439</v>
      </c>
      <c r="J558" s="535">
        <f t="shared" si="156"/>
        <v>-4.8867768633311217E-3</v>
      </c>
      <c r="K558" s="538">
        <f t="shared" si="155"/>
        <v>-4.9352504369472028E-3</v>
      </c>
      <c r="L558" s="533">
        <v>-4.9352504369472028E-3</v>
      </c>
      <c r="M558" s="529"/>
      <c r="N558" s="529"/>
      <c r="O558" s="530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  <c r="AG558" s="13"/>
      <c r="AH558" s="13"/>
      <c r="AI558" s="13"/>
      <c r="AJ558" s="13"/>
      <c r="AK558" s="13"/>
      <c r="AL558" s="13"/>
      <c r="AM558" s="13"/>
      <c r="AN558" s="13"/>
      <c r="AO558" s="13"/>
      <c r="AP558" s="13"/>
    </row>
    <row r="559" spans="1:194" x14ac:dyDescent="0.25">
      <c r="B559" s="11">
        <v>5</v>
      </c>
      <c r="C559" s="154" t="s">
        <v>797</v>
      </c>
      <c r="D559" s="158">
        <v>0.99814913154892626</v>
      </c>
      <c r="E559" s="158">
        <v>0.99606252583011812</v>
      </c>
      <c r="F559" s="158">
        <v>0.99474491881213067</v>
      </c>
      <c r="G559" s="158">
        <v>0.99345811966553155</v>
      </c>
      <c r="H559" s="158">
        <v>0.99277041951420775</v>
      </c>
      <c r="I559" s="158">
        <v>0.99248367810384175</v>
      </c>
      <c r="J559" s="535">
        <f t="shared" si="156"/>
        <v>-1.5032643792316502E-3</v>
      </c>
      <c r="K559" s="538">
        <f t="shared" si="155"/>
        <v>-1.5078044771719146E-3</v>
      </c>
      <c r="L559" s="533">
        <v>-1.5078044771719146E-3</v>
      </c>
      <c r="M559" s="529"/>
      <c r="N559" s="529"/>
      <c r="O559" s="530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F559" s="13"/>
      <c r="AG559" s="13"/>
      <c r="AH559" s="13"/>
      <c r="AI559" s="13"/>
      <c r="AJ559" s="13"/>
      <c r="AK559" s="13"/>
      <c r="AL559" s="13"/>
      <c r="AM559" s="13"/>
      <c r="AN559" s="13"/>
      <c r="AO559" s="13"/>
      <c r="AP559" s="13"/>
    </row>
    <row r="560" spans="1:194" x14ac:dyDescent="0.25">
      <c r="B560" s="11">
        <v>6</v>
      </c>
      <c r="C560" s="527" t="s">
        <v>798</v>
      </c>
      <c r="D560" s="528">
        <v>1.0101978885143685</v>
      </c>
      <c r="E560" s="528">
        <v>1.0158417431734368</v>
      </c>
      <c r="F560" s="528">
        <v>1.0219028338714957</v>
      </c>
      <c r="G560" s="528">
        <v>1.0280568686265446</v>
      </c>
      <c r="H560" s="528">
        <v>1.0345147935582482</v>
      </c>
      <c r="I560" s="528">
        <v>1.0406315337231495</v>
      </c>
      <c r="J560" s="544">
        <f t="shared" si="156"/>
        <v>8.1263067446299079E-3</v>
      </c>
      <c r="K560" s="545">
        <f t="shared" si="155"/>
        <v>7.9973639975556843E-3</v>
      </c>
      <c r="L560" s="533">
        <v>7.9973639975556808E-3</v>
      </c>
      <c r="M560" s="529"/>
      <c r="N560" s="529"/>
      <c r="O560" s="530"/>
      <c r="P560" s="13"/>
      <c r="Q560" s="531"/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F560" s="13"/>
      <c r="AG560" s="13"/>
      <c r="AH560" s="13"/>
      <c r="AI560" s="13"/>
      <c r="AJ560" s="13"/>
      <c r="AK560" s="13"/>
      <c r="AL560" s="13"/>
      <c r="AM560" s="13"/>
      <c r="AN560" s="13"/>
      <c r="AO560" s="13"/>
      <c r="AP560" s="13"/>
    </row>
    <row r="561" spans="2:42" x14ac:dyDescent="0.25">
      <c r="B561" s="11">
        <v>7</v>
      </c>
      <c r="C561" s="154" t="s">
        <v>799</v>
      </c>
      <c r="D561" s="158">
        <v>1.0179895480811041</v>
      </c>
      <c r="E561" s="158">
        <v>1.0270245103407745</v>
      </c>
      <c r="F561" s="158">
        <v>1.035680022619258</v>
      </c>
      <c r="G561" s="158">
        <v>1.044587575347828</v>
      </c>
      <c r="H561" s="158">
        <v>1.0533108586534927</v>
      </c>
      <c r="I561" s="158">
        <v>1.0618565818679431</v>
      </c>
      <c r="J561" s="535">
        <f t="shared" si="156"/>
        <v>1.2371316373588615E-2</v>
      </c>
      <c r="K561" s="538">
        <f t="shared" si="155"/>
        <v>1.2076108105830263E-2</v>
      </c>
      <c r="L561" s="533">
        <v>1.2076108105830263E-2</v>
      </c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F561" s="13"/>
      <c r="AG561" s="13"/>
      <c r="AH561" s="13"/>
      <c r="AI561" s="13"/>
      <c r="AJ561" s="13"/>
      <c r="AK561" s="13"/>
      <c r="AL561" s="13"/>
      <c r="AM561" s="13"/>
      <c r="AN561" s="13"/>
      <c r="AO561" s="13"/>
      <c r="AP561" s="13"/>
    </row>
    <row r="562" spans="2:42" x14ac:dyDescent="0.25">
      <c r="B562" s="11">
        <v>8</v>
      </c>
      <c r="C562" s="154" t="s">
        <v>800</v>
      </c>
      <c r="D562" s="158">
        <v>1.025459585029741</v>
      </c>
      <c r="E562" s="158">
        <v>1.0362883746720766</v>
      </c>
      <c r="F562" s="158">
        <v>1.0456150301831861</v>
      </c>
      <c r="G562" s="158">
        <v>1.0541139681739078</v>
      </c>
      <c r="H562" s="158">
        <v>1.0617518973784201</v>
      </c>
      <c r="I562" s="158">
        <v>1.0684919468248992</v>
      </c>
      <c r="J562" s="535">
        <f t="shared" si="156"/>
        <v>1.3698389364979847E-2</v>
      </c>
      <c r="K562" s="538">
        <f t="shared" si="155"/>
        <v>1.3337817363712645E-2</v>
      </c>
      <c r="L562" s="533">
        <v>1.3337817363712645E-2</v>
      </c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3"/>
      <c r="AG562" s="13"/>
      <c r="AH562" s="13"/>
      <c r="AI562" s="13"/>
      <c r="AJ562" s="13"/>
      <c r="AK562" s="13"/>
      <c r="AL562" s="13"/>
      <c r="AM562" s="13"/>
      <c r="AN562" s="13"/>
      <c r="AO562" s="13"/>
      <c r="AP562" s="13"/>
    </row>
    <row r="563" spans="2:42" x14ac:dyDescent="0.25">
      <c r="B563" s="11">
        <v>9</v>
      </c>
      <c r="C563" s="154" t="s">
        <v>801</v>
      </c>
      <c r="D563" s="158">
        <v>1.0176309601745992</v>
      </c>
      <c r="E563" s="158">
        <v>1.026721384011922</v>
      </c>
      <c r="F563" s="158">
        <v>1.0353097334700412</v>
      </c>
      <c r="G563" s="158">
        <v>1.0443529299521672</v>
      </c>
      <c r="H563" s="158">
        <v>1.0531269671200225</v>
      </c>
      <c r="I563" s="158">
        <v>1.060999071634672</v>
      </c>
      <c r="J563" s="535">
        <f t="shared" si="156"/>
        <v>1.2199814326934399E-2</v>
      </c>
      <c r="K563" s="538">
        <f t="shared" si="155"/>
        <v>1.1912593350478673E-2</v>
      </c>
      <c r="L563" s="533">
        <v>1.1912593350478673E-2</v>
      </c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F563" s="13"/>
      <c r="AG563" s="13"/>
      <c r="AH563" s="13"/>
      <c r="AI563" s="13"/>
      <c r="AJ563" s="13"/>
      <c r="AK563" s="13"/>
      <c r="AL563" s="13"/>
      <c r="AM563" s="13"/>
      <c r="AN563" s="13"/>
      <c r="AO563" s="13"/>
      <c r="AP563" s="13"/>
    </row>
    <row r="564" spans="2:42" x14ac:dyDescent="0.25">
      <c r="B564" s="11">
        <v>10</v>
      </c>
      <c r="C564" s="154" t="s">
        <v>802</v>
      </c>
      <c r="D564" s="158">
        <v>1.0262012632924804</v>
      </c>
      <c r="E564" s="158">
        <v>1.0377419172898725</v>
      </c>
      <c r="F564" s="158">
        <v>1.0474318943272938</v>
      </c>
      <c r="G564" s="158">
        <v>1.0562455260408008</v>
      </c>
      <c r="H564" s="158">
        <v>1.0640586503393024</v>
      </c>
      <c r="I564" s="158">
        <v>1.0709776495395087</v>
      </c>
      <c r="J564" s="535">
        <f t="shared" si="156"/>
        <v>1.4195529907901738E-2</v>
      </c>
      <c r="K564" s="538">
        <f t="shared" si="155"/>
        <v>1.3808858053341311E-2</v>
      </c>
      <c r="L564" s="533">
        <v>1.3808858053341311E-2</v>
      </c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3"/>
      <c r="AG564" s="13"/>
      <c r="AH564" s="13"/>
      <c r="AI564" s="13"/>
      <c r="AJ564" s="13"/>
      <c r="AK564" s="13"/>
      <c r="AL564" s="13"/>
      <c r="AM564" s="13"/>
      <c r="AN564" s="13"/>
      <c r="AO564" s="13"/>
      <c r="AP564" s="13"/>
    </row>
    <row r="565" spans="2:42" x14ac:dyDescent="0.25">
      <c r="B565" s="11">
        <v>11</v>
      </c>
      <c r="C565" s="154" t="s">
        <v>803</v>
      </c>
      <c r="D565" s="158">
        <v>1.0178171842817774</v>
      </c>
      <c r="E565" s="158">
        <v>1.0268788054668254</v>
      </c>
      <c r="F565" s="158">
        <v>1.0355020343395345</v>
      </c>
      <c r="G565" s="158">
        <v>1.0444747874619096</v>
      </c>
      <c r="H565" s="158">
        <v>1.0532224668176333</v>
      </c>
      <c r="I565" s="158">
        <v>1.061444399195056</v>
      </c>
      <c r="J565" s="535">
        <f t="shared" si="156"/>
        <v>1.2288879839011191E-2</v>
      </c>
      <c r="K565" s="538">
        <f t="shared" si="155"/>
        <v>1.1997524042871577E-2</v>
      </c>
      <c r="L565" s="533">
        <v>1.1997524042871577E-2</v>
      </c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F565" s="13"/>
      <c r="AG565" s="13"/>
      <c r="AH565" s="13"/>
      <c r="AI565" s="13"/>
      <c r="AJ565" s="13"/>
      <c r="AK565" s="13"/>
      <c r="AL565" s="13"/>
      <c r="AM565" s="13"/>
      <c r="AN565" s="13"/>
      <c r="AO565" s="13"/>
      <c r="AP565" s="13"/>
    </row>
    <row r="566" spans="2:42" x14ac:dyDescent="0.25">
      <c r="B566" s="11">
        <v>12</v>
      </c>
      <c r="C566" s="154" t="s">
        <v>804</v>
      </c>
      <c r="D566" s="158">
        <v>1.0258121374506908</v>
      </c>
      <c r="E566" s="158">
        <v>1.0369793076474678</v>
      </c>
      <c r="F566" s="158">
        <v>1.0464786659194905</v>
      </c>
      <c r="G566" s="158">
        <v>1.0551271917293508</v>
      </c>
      <c r="H566" s="158">
        <v>1.0628483988963264</v>
      </c>
      <c r="I566" s="158">
        <v>1.0696735110607984</v>
      </c>
      <c r="J566" s="535">
        <f t="shared" si="156"/>
        <v>1.3934702212159689E-2</v>
      </c>
      <c r="K566" s="538">
        <f t="shared" si="155"/>
        <v>1.3561832989988032E-2</v>
      </c>
      <c r="L566" s="533">
        <v>1.3561832989988032E-2</v>
      </c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F566" s="13"/>
      <c r="AG566" s="13"/>
      <c r="AH566" s="13"/>
      <c r="AI566" s="13"/>
      <c r="AJ566" s="13"/>
      <c r="AK566" s="13"/>
      <c r="AL566" s="13"/>
      <c r="AM566" s="13"/>
      <c r="AN566" s="13"/>
      <c r="AO566" s="13"/>
      <c r="AP566" s="13"/>
    </row>
    <row r="567" spans="2:42" x14ac:dyDescent="0.25">
      <c r="B567" s="11">
        <v>13</v>
      </c>
      <c r="C567" s="154" t="s">
        <v>805</v>
      </c>
      <c r="D567" s="158">
        <v>1.0365941840145607</v>
      </c>
      <c r="E567" s="158">
        <v>1.0572178180655467</v>
      </c>
      <c r="F567" s="158">
        <v>1.0785254514512732</v>
      </c>
      <c r="G567" s="158">
        <v>1.0997637625585324</v>
      </c>
      <c r="H567" s="158">
        <v>1.1201767945027068</v>
      </c>
      <c r="I567" s="158">
        <v>1.1400106523526532</v>
      </c>
      <c r="J567" s="535">
        <f t="shared" si="156"/>
        <v>2.8002130470530639E-2</v>
      </c>
      <c r="K567" s="538">
        <f t="shared" si="155"/>
        <v>2.6553958189091009E-2</v>
      </c>
      <c r="L567" s="533">
        <v>2.6553958189091009E-2</v>
      </c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3"/>
      <c r="AG567" s="13"/>
      <c r="AH567" s="13"/>
      <c r="AI567" s="13"/>
      <c r="AJ567" s="13"/>
      <c r="AK567" s="13"/>
      <c r="AL567" s="13"/>
      <c r="AM567" s="13"/>
      <c r="AN567" s="13"/>
      <c r="AO567" s="13"/>
      <c r="AP567" s="13"/>
    </row>
    <row r="568" spans="2:42" x14ac:dyDescent="0.25">
      <c r="B568" s="11">
        <v>14</v>
      </c>
      <c r="C568" s="154" t="s">
        <v>806</v>
      </c>
      <c r="D568" s="158">
        <v>1.0078587000810717</v>
      </c>
      <c r="E568" s="158">
        <v>1.0115906567364388</v>
      </c>
      <c r="F568" s="158">
        <v>1.0151771324716494</v>
      </c>
      <c r="G568" s="158">
        <v>1.0185646395951737</v>
      </c>
      <c r="H568" s="158">
        <v>1.0217137974440724</v>
      </c>
      <c r="I568" s="158">
        <v>1.0246123542565422</v>
      </c>
      <c r="J568" s="535">
        <f t="shared" si="156"/>
        <v>4.922470851308436E-3</v>
      </c>
      <c r="K568" s="538">
        <f t="shared" si="155"/>
        <v>4.8747129592989769E-3</v>
      </c>
      <c r="L568" s="533">
        <v>4.8747129592989769E-3</v>
      </c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F568" s="13"/>
      <c r="AG568" s="13"/>
      <c r="AH568" s="13"/>
      <c r="AI568" s="13"/>
      <c r="AJ568" s="13"/>
      <c r="AK568" s="13"/>
      <c r="AL568" s="13"/>
      <c r="AM568" s="13"/>
      <c r="AN568" s="13"/>
      <c r="AO568" s="13"/>
      <c r="AP568" s="13"/>
    </row>
    <row r="569" spans="2:42" x14ac:dyDescent="0.25">
      <c r="B569" s="11">
        <v>15</v>
      </c>
      <c r="C569" s="154"/>
      <c r="D569" s="158"/>
      <c r="E569" s="158"/>
      <c r="F569" s="158"/>
      <c r="G569" s="158"/>
      <c r="H569" s="158"/>
      <c r="I569" s="158"/>
      <c r="J569" s="536" t="s">
        <v>807</v>
      </c>
      <c r="K569" s="6"/>
      <c r="L569" s="344" t="s">
        <v>808</v>
      </c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F569" s="13"/>
      <c r="AG569" s="13"/>
      <c r="AH569" s="13"/>
      <c r="AI569" s="13"/>
      <c r="AJ569" s="13"/>
      <c r="AK569" s="13"/>
      <c r="AL569" s="13"/>
      <c r="AM569" s="13"/>
      <c r="AN569" s="13"/>
      <c r="AO569" s="13"/>
      <c r="AP569" s="13"/>
    </row>
    <row r="570" spans="2:42" x14ac:dyDescent="0.25">
      <c r="E570" s="15"/>
      <c r="L570" s="344" t="s">
        <v>809</v>
      </c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F570" s="13"/>
      <c r="AG570" s="13"/>
      <c r="AH570" s="13"/>
      <c r="AI570" s="13"/>
      <c r="AJ570" s="13"/>
      <c r="AK570" s="13"/>
      <c r="AL570" s="13"/>
      <c r="AM570" s="13"/>
      <c r="AN570" s="13"/>
      <c r="AO570" s="13"/>
      <c r="AP570" s="13"/>
    </row>
    <row r="571" spans="2:42" x14ac:dyDescent="0.25">
      <c r="E571" s="15"/>
      <c r="L571" s="344" t="s">
        <v>810</v>
      </c>
      <c r="M571" s="13"/>
      <c r="N571" s="13"/>
      <c r="O571" s="13"/>
      <c r="P571" s="13"/>
      <c r="Q571" s="13"/>
      <c r="R571" s="532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F571" s="13"/>
      <c r="AG571" s="13"/>
      <c r="AH571" s="13"/>
      <c r="AI571" s="13"/>
      <c r="AJ571" s="13"/>
      <c r="AK571" s="13"/>
      <c r="AL571" s="13"/>
      <c r="AM571" s="13"/>
      <c r="AN571" s="13"/>
      <c r="AO571" s="13"/>
      <c r="AP571" s="13"/>
    </row>
    <row r="572" spans="2:42" x14ac:dyDescent="0.25">
      <c r="C572" s="546" t="s">
        <v>811</v>
      </c>
      <c r="E572" s="15"/>
      <c r="L572" s="344" t="s">
        <v>812</v>
      </c>
      <c r="M572" s="13"/>
      <c r="N572" s="13"/>
      <c r="O572" s="13"/>
      <c r="P572" s="13"/>
      <c r="Q572" s="13"/>
      <c r="R572" s="532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F572" s="13"/>
      <c r="AG572" s="13"/>
      <c r="AH572" s="13"/>
      <c r="AI572" s="13"/>
      <c r="AJ572" s="13"/>
      <c r="AK572" s="13"/>
      <c r="AL572" s="13"/>
      <c r="AM572" s="13"/>
      <c r="AN572" s="13"/>
      <c r="AO572" s="13"/>
      <c r="AP572" s="13"/>
    </row>
    <row r="573" spans="2:42" x14ac:dyDescent="0.25">
      <c r="E573" s="15"/>
      <c r="L573" s="344" t="s">
        <v>813</v>
      </c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F573" s="13"/>
      <c r="AG573" s="13"/>
      <c r="AH573" s="13"/>
      <c r="AI573" s="13"/>
      <c r="AJ573" s="13"/>
      <c r="AK573" s="13"/>
      <c r="AL573" s="13"/>
      <c r="AM573" s="13"/>
      <c r="AN573" s="13"/>
      <c r="AO573" s="13"/>
      <c r="AP573" s="13"/>
    </row>
    <row r="574" spans="2:42" x14ac:dyDescent="0.25">
      <c r="E574" s="15"/>
      <c r="L574" s="344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F574" s="13"/>
      <c r="AG574" s="13"/>
      <c r="AH574" s="13"/>
      <c r="AI574" s="13"/>
      <c r="AJ574" s="13"/>
      <c r="AK574" s="13"/>
      <c r="AL574" s="13"/>
      <c r="AM574" s="13"/>
      <c r="AN574" s="13"/>
      <c r="AO574" s="13"/>
      <c r="AP574" s="13"/>
    </row>
    <row r="575" spans="2:42" x14ac:dyDescent="0.25">
      <c r="C575" s="11"/>
      <c r="L575" s="344" t="s">
        <v>814</v>
      </c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F575" s="13"/>
      <c r="AG575" s="13"/>
      <c r="AH575" s="13"/>
      <c r="AI575" s="13"/>
      <c r="AJ575" s="13"/>
      <c r="AK575" s="13"/>
      <c r="AL575" s="13"/>
      <c r="AM575" s="13"/>
      <c r="AN575" s="13"/>
      <c r="AO575" s="13"/>
      <c r="AP575" s="13"/>
    </row>
    <row r="576" spans="2:42" x14ac:dyDescent="0.25">
      <c r="C576" s="11"/>
      <c r="L576" s="344" t="s">
        <v>815</v>
      </c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F576" s="13"/>
      <c r="AG576" s="13"/>
      <c r="AH576" s="13"/>
      <c r="AI576" s="13"/>
      <c r="AJ576" s="13"/>
      <c r="AK576" s="13"/>
      <c r="AL576" s="13"/>
      <c r="AM576" s="13"/>
      <c r="AN576" s="13"/>
      <c r="AO576" s="13"/>
      <c r="AP576" s="13"/>
    </row>
    <row r="577" spans="3:42" x14ac:dyDescent="0.25">
      <c r="C577" s="11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F577" s="13"/>
      <c r="AG577" s="13"/>
      <c r="AH577" s="13"/>
      <c r="AI577" s="13"/>
      <c r="AJ577" s="13"/>
      <c r="AK577" s="13"/>
      <c r="AL577" s="13"/>
      <c r="AM577" s="13"/>
      <c r="AN577" s="13"/>
      <c r="AO577" s="13"/>
      <c r="AP577" s="13"/>
    </row>
    <row r="578" spans="3:42" x14ac:dyDescent="0.25">
      <c r="C578" s="11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3"/>
      <c r="AG578" s="13"/>
      <c r="AH578" s="13"/>
      <c r="AI578" s="13"/>
      <c r="AJ578" s="13"/>
      <c r="AK578" s="13"/>
      <c r="AL578" s="13"/>
      <c r="AM578" s="13"/>
      <c r="AN578" s="13"/>
      <c r="AO578" s="13"/>
      <c r="AP578" s="13"/>
    </row>
    <row r="579" spans="3:42" x14ac:dyDescent="0.25">
      <c r="C579" s="11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F579" s="13"/>
      <c r="AG579" s="13"/>
      <c r="AH579" s="13"/>
      <c r="AI579" s="13"/>
      <c r="AJ579" s="13"/>
      <c r="AK579" s="13"/>
      <c r="AL579" s="13"/>
      <c r="AM579" s="13"/>
      <c r="AN579" s="13"/>
      <c r="AO579" s="13"/>
      <c r="AP579" s="13"/>
    </row>
    <row r="580" spans="3:42" x14ac:dyDescent="0.25">
      <c r="C580" s="11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F580" s="13"/>
      <c r="AG580" s="13"/>
      <c r="AH580" s="13"/>
      <c r="AI580" s="13"/>
      <c r="AJ580" s="13"/>
      <c r="AK580" s="13"/>
      <c r="AL580" s="13"/>
      <c r="AM580" s="13"/>
      <c r="AN580" s="13"/>
      <c r="AO580" s="13"/>
      <c r="AP580" s="13"/>
    </row>
    <row r="581" spans="3:42" x14ac:dyDescent="0.25">
      <c r="C581" s="11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F581" s="13"/>
      <c r="AG581" s="13"/>
      <c r="AH581" s="13"/>
      <c r="AI581" s="13"/>
      <c r="AJ581" s="13"/>
      <c r="AK581" s="13"/>
      <c r="AL581" s="13"/>
      <c r="AM581" s="13"/>
      <c r="AN581" s="13"/>
      <c r="AO581" s="13"/>
      <c r="AP581" s="13"/>
    </row>
    <row r="582" spans="3:42" x14ac:dyDescent="0.25">
      <c r="C582" s="11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3"/>
      <c r="AG582" s="13"/>
      <c r="AH582" s="13"/>
      <c r="AI582" s="13"/>
      <c r="AJ582" s="13"/>
      <c r="AK582" s="13"/>
      <c r="AL582" s="13"/>
      <c r="AM582" s="13"/>
      <c r="AN582" s="13"/>
      <c r="AO582" s="13"/>
      <c r="AP582" s="13"/>
    </row>
    <row r="583" spans="3:42" x14ac:dyDescent="0.25">
      <c r="C583" s="11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F583" s="13"/>
      <c r="AG583" s="13"/>
      <c r="AH583" s="13"/>
      <c r="AI583" s="13"/>
      <c r="AJ583" s="13"/>
      <c r="AK583" s="13"/>
      <c r="AL583" s="13"/>
      <c r="AM583" s="13"/>
      <c r="AN583" s="13"/>
      <c r="AO583" s="13"/>
      <c r="AP583" s="13"/>
    </row>
    <row r="584" spans="3:42" x14ac:dyDescent="0.25">
      <c r="C584" s="11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F584" s="13"/>
      <c r="AG584" s="13"/>
      <c r="AH584" s="13"/>
      <c r="AI584" s="13"/>
      <c r="AJ584" s="13"/>
      <c r="AK584" s="13"/>
      <c r="AL584" s="13"/>
      <c r="AM584" s="13"/>
      <c r="AN584" s="13"/>
      <c r="AO584" s="13"/>
      <c r="AP584" s="13"/>
    </row>
    <row r="585" spans="3:42" x14ac:dyDescent="0.25">
      <c r="C585" s="11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F585" s="13"/>
      <c r="AG585" s="13"/>
      <c r="AH585" s="13"/>
      <c r="AI585" s="13"/>
      <c r="AJ585" s="13"/>
      <c r="AK585" s="13"/>
      <c r="AL585" s="13"/>
      <c r="AM585" s="13"/>
      <c r="AN585" s="13"/>
      <c r="AO585" s="13"/>
      <c r="AP585" s="13"/>
    </row>
    <row r="586" spans="3:42" x14ac:dyDescent="0.25">
      <c r="C586" s="11"/>
      <c r="E586" s="15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F586" s="13"/>
      <c r="AG586" s="13"/>
      <c r="AH586" s="13"/>
      <c r="AI586" s="13"/>
      <c r="AJ586" s="13"/>
      <c r="AK586" s="13"/>
      <c r="AL586" s="13"/>
      <c r="AM586" s="13"/>
      <c r="AN586" s="13"/>
      <c r="AO586" s="13"/>
      <c r="AP586" s="13"/>
    </row>
    <row r="587" spans="3:42" x14ac:dyDescent="0.25">
      <c r="C587" s="11"/>
      <c r="E587" s="15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F587" s="13"/>
      <c r="AG587" s="13"/>
      <c r="AH587" s="13"/>
      <c r="AI587" s="13"/>
      <c r="AJ587" s="13"/>
      <c r="AK587" s="13"/>
      <c r="AL587" s="13"/>
      <c r="AM587" s="13"/>
      <c r="AN587" s="13"/>
      <c r="AO587" s="13"/>
      <c r="AP587" s="13"/>
    </row>
    <row r="588" spans="3:42" x14ac:dyDescent="0.25">
      <c r="C588" s="11"/>
      <c r="E588" s="15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F588" s="13"/>
      <c r="AG588" s="13"/>
      <c r="AH588" s="13"/>
      <c r="AI588" s="13"/>
      <c r="AJ588" s="13"/>
      <c r="AK588" s="13"/>
      <c r="AL588" s="13"/>
      <c r="AM588" s="13"/>
      <c r="AN588" s="13"/>
      <c r="AO588" s="13"/>
      <c r="AP588" s="13"/>
    </row>
    <row r="589" spans="3:42" x14ac:dyDescent="0.25">
      <c r="C589" s="11"/>
      <c r="E589" s="15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F589" s="13"/>
      <c r="AG589" s="13"/>
      <c r="AH589" s="13"/>
      <c r="AI589" s="13"/>
      <c r="AJ589" s="13"/>
      <c r="AK589" s="13"/>
      <c r="AL589" s="13"/>
      <c r="AM589" s="13"/>
      <c r="AN589" s="13"/>
      <c r="AO589" s="13"/>
      <c r="AP589" s="13"/>
    </row>
    <row r="590" spans="3:42" x14ac:dyDescent="0.25">
      <c r="C590" s="11"/>
      <c r="E590" s="15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F590" s="13"/>
      <c r="AG590" s="13"/>
      <c r="AH590" s="13"/>
      <c r="AI590" s="13"/>
      <c r="AJ590" s="13"/>
      <c r="AK590" s="13"/>
      <c r="AL590" s="13"/>
      <c r="AM590" s="13"/>
      <c r="AN590" s="13"/>
      <c r="AO590" s="13"/>
      <c r="AP590" s="13"/>
    </row>
    <row r="591" spans="3:42" x14ac:dyDescent="0.25">
      <c r="C591" s="11"/>
      <c r="E591" s="15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F591" s="13"/>
      <c r="AG591" s="13"/>
      <c r="AH591" s="13"/>
      <c r="AI591" s="13"/>
      <c r="AJ591" s="13"/>
      <c r="AK591" s="13"/>
      <c r="AL591" s="13"/>
      <c r="AM591" s="13"/>
      <c r="AN591" s="13"/>
      <c r="AO591" s="13"/>
      <c r="AP591" s="13"/>
    </row>
    <row r="592" spans="3:42" x14ac:dyDescent="0.25">
      <c r="C592" s="11"/>
      <c r="E592" s="15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F592" s="13"/>
      <c r="AG592" s="13"/>
      <c r="AH592" s="13"/>
      <c r="AI592" s="13"/>
      <c r="AJ592" s="13"/>
      <c r="AK592" s="13"/>
      <c r="AL592" s="13"/>
      <c r="AM592" s="13"/>
      <c r="AN592" s="13"/>
      <c r="AO592" s="13"/>
      <c r="AP592" s="13"/>
    </row>
    <row r="593" spans="3:42" x14ac:dyDescent="0.25">
      <c r="C593" s="11"/>
      <c r="E593" s="15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F593" s="13"/>
      <c r="AG593" s="13"/>
      <c r="AH593" s="13"/>
      <c r="AI593" s="13"/>
      <c r="AJ593" s="13"/>
      <c r="AK593" s="13"/>
      <c r="AL593" s="13"/>
      <c r="AM593" s="13"/>
      <c r="AN593" s="13"/>
      <c r="AO593" s="13"/>
      <c r="AP593" s="13"/>
    </row>
    <row r="594" spans="3:42" x14ac:dyDescent="0.25">
      <c r="C594" s="11"/>
      <c r="E594" s="15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F594" s="13"/>
      <c r="AG594" s="13"/>
      <c r="AH594" s="13"/>
      <c r="AI594" s="13"/>
      <c r="AJ594" s="13"/>
      <c r="AK594" s="13"/>
      <c r="AL594" s="13"/>
      <c r="AM594" s="13"/>
      <c r="AN594" s="13"/>
      <c r="AO594" s="13"/>
      <c r="AP594" s="13"/>
    </row>
    <row r="595" spans="3:42" x14ac:dyDescent="0.25">
      <c r="E595" s="15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F595" s="13"/>
      <c r="AG595" s="13"/>
      <c r="AH595" s="13"/>
      <c r="AI595" s="13"/>
      <c r="AJ595" s="13"/>
      <c r="AK595" s="13"/>
      <c r="AL595" s="13"/>
      <c r="AM595" s="13"/>
      <c r="AN595" s="13"/>
      <c r="AO595" s="13"/>
      <c r="AP595" s="13"/>
    </row>
    <row r="596" spans="3:42" x14ac:dyDescent="0.25">
      <c r="E596" s="15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F596" s="13"/>
      <c r="AG596" s="13"/>
      <c r="AH596" s="13"/>
      <c r="AI596" s="13"/>
      <c r="AJ596" s="13"/>
      <c r="AK596" s="13"/>
      <c r="AL596" s="13"/>
      <c r="AM596" s="13"/>
      <c r="AN596" s="13"/>
      <c r="AO596" s="13"/>
      <c r="AP596" s="13"/>
    </row>
    <row r="597" spans="3:42" x14ac:dyDescent="0.25">
      <c r="E597" s="15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F597" s="13"/>
      <c r="AG597" s="13"/>
      <c r="AH597" s="13"/>
      <c r="AI597" s="13"/>
      <c r="AJ597" s="13"/>
      <c r="AK597" s="13"/>
      <c r="AL597" s="13"/>
      <c r="AM597" s="13"/>
      <c r="AN597" s="13"/>
      <c r="AO597" s="13"/>
      <c r="AP597" s="13"/>
    </row>
    <row r="598" spans="3:42" x14ac:dyDescent="0.25">
      <c r="E598" s="15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3"/>
      <c r="AG598" s="13"/>
      <c r="AH598" s="13"/>
      <c r="AI598" s="13"/>
      <c r="AJ598" s="13"/>
      <c r="AK598" s="13"/>
      <c r="AL598" s="13"/>
      <c r="AM598" s="13"/>
      <c r="AN598" s="13"/>
      <c r="AO598" s="13"/>
      <c r="AP598" s="13"/>
    </row>
    <row r="599" spans="3:42" x14ac:dyDescent="0.25">
      <c r="E599" s="15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F599" s="13"/>
      <c r="AG599" s="13"/>
      <c r="AH599" s="13"/>
      <c r="AI599" s="13"/>
      <c r="AJ599" s="13"/>
      <c r="AK599" s="13"/>
      <c r="AL599" s="13"/>
      <c r="AM599" s="13"/>
      <c r="AN599" s="13"/>
      <c r="AO599" s="13"/>
      <c r="AP599" s="13"/>
    </row>
    <row r="600" spans="3:42" x14ac:dyDescent="0.25">
      <c r="E600" s="15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F600" s="13"/>
      <c r="AG600" s="13"/>
      <c r="AH600" s="13"/>
      <c r="AI600" s="13"/>
      <c r="AJ600" s="13"/>
      <c r="AK600" s="13"/>
      <c r="AL600" s="13"/>
      <c r="AM600" s="13"/>
      <c r="AN600" s="13"/>
      <c r="AO600" s="13"/>
      <c r="AP600" s="13"/>
    </row>
    <row r="601" spans="3:42" x14ac:dyDescent="0.25">
      <c r="E601" s="15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F601" s="13"/>
      <c r="AG601" s="13"/>
      <c r="AH601" s="13"/>
      <c r="AI601" s="13"/>
      <c r="AJ601" s="13"/>
      <c r="AK601" s="13"/>
      <c r="AL601" s="13"/>
      <c r="AM601" s="13"/>
      <c r="AN601" s="13"/>
      <c r="AO601" s="13"/>
      <c r="AP601" s="13"/>
    </row>
    <row r="602" spans="3:42" x14ac:dyDescent="0.25">
      <c r="E602" s="15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F602" s="13"/>
      <c r="AG602" s="13"/>
      <c r="AH602" s="13"/>
      <c r="AI602" s="13"/>
      <c r="AJ602" s="13"/>
      <c r="AK602" s="13"/>
      <c r="AL602" s="13"/>
      <c r="AM602" s="13"/>
      <c r="AN602" s="13"/>
      <c r="AO602" s="13"/>
      <c r="AP602" s="13"/>
    </row>
    <row r="603" spans="3:42" x14ac:dyDescent="0.25">
      <c r="E603" s="15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F603" s="13"/>
      <c r="AG603" s="13"/>
      <c r="AH603" s="13"/>
      <c r="AI603" s="13"/>
      <c r="AJ603" s="13"/>
      <c r="AK603" s="13"/>
      <c r="AL603" s="13"/>
      <c r="AM603" s="13"/>
      <c r="AN603" s="13"/>
      <c r="AO603" s="13"/>
      <c r="AP603" s="13"/>
    </row>
    <row r="604" spans="3:42" x14ac:dyDescent="0.25">
      <c r="E604" s="15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F604" s="13"/>
      <c r="AG604" s="13"/>
      <c r="AH604" s="13"/>
      <c r="AI604" s="13"/>
      <c r="AJ604" s="13"/>
      <c r="AK604" s="13"/>
      <c r="AL604" s="13"/>
      <c r="AM604" s="13"/>
      <c r="AN604" s="13"/>
      <c r="AO604" s="13"/>
      <c r="AP604" s="13"/>
    </row>
    <row r="605" spans="3:42" x14ac:dyDescent="0.25">
      <c r="E605" s="15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F605" s="13"/>
      <c r="AG605" s="13"/>
      <c r="AH605" s="13"/>
      <c r="AI605" s="13"/>
      <c r="AJ605" s="13"/>
      <c r="AK605" s="13"/>
      <c r="AL605" s="13"/>
      <c r="AM605" s="13"/>
      <c r="AN605" s="13"/>
      <c r="AO605" s="13"/>
      <c r="AP605" s="13"/>
    </row>
    <row r="606" spans="3:42" x14ac:dyDescent="0.25">
      <c r="E606" s="15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F606" s="13"/>
      <c r="AG606" s="13"/>
      <c r="AH606" s="13"/>
      <c r="AI606" s="13"/>
      <c r="AJ606" s="13"/>
      <c r="AK606" s="13"/>
      <c r="AL606" s="13"/>
      <c r="AM606" s="13"/>
      <c r="AN606" s="13"/>
      <c r="AO606" s="13"/>
      <c r="AP606" s="13"/>
    </row>
    <row r="607" spans="3:42" x14ac:dyDescent="0.25">
      <c r="E607" s="15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3"/>
      <c r="AG607" s="13"/>
      <c r="AH607" s="13"/>
      <c r="AI607" s="13"/>
      <c r="AJ607" s="13"/>
      <c r="AK607" s="13"/>
      <c r="AL607" s="13"/>
      <c r="AM607" s="13"/>
      <c r="AN607" s="13"/>
      <c r="AO607" s="13"/>
      <c r="AP607" s="13"/>
    </row>
    <row r="608" spans="3:42" x14ac:dyDescent="0.25">
      <c r="E608" s="15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F608" s="13"/>
      <c r="AG608" s="13"/>
      <c r="AH608" s="13"/>
      <c r="AI608" s="13"/>
      <c r="AJ608" s="13"/>
      <c r="AK608" s="13"/>
      <c r="AL608" s="13"/>
      <c r="AM608" s="13"/>
      <c r="AN608" s="13"/>
      <c r="AO608" s="13"/>
      <c r="AP608" s="13"/>
    </row>
    <row r="609" spans="5:42" x14ac:dyDescent="0.25">
      <c r="E609" s="15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F609" s="13"/>
      <c r="AG609" s="13"/>
      <c r="AH609" s="13"/>
      <c r="AI609" s="13"/>
      <c r="AJ609" s="13"/>
      <c r="AK609" s="13"/>
      <c r="AL609" s="13"/>
      <c r="AM609" s="13"/>
      <c r="AN609" s="13"/>
      <c r="AO609" s="13"/>
      <c r="AP609" s="13"/>
    </row>
    <row r="610" spans="5:42" x14ac:dyDescent="0.25">
      <c r="E610" s="15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F610" s="13"/>
      <c r="AG610" s="13"/>
      <c r="AH610" s="13"/>
      <c r="AI610" s="13"/>
      <c r="AJ610" s="13"/>
      <c r="AK610" s="13"/>
      <c r="AL610" s="13"/>
      <c r="AM610" s="13"/>
      <c r="AN610" s="13"/>
      <c r="AO610" s="13"/>
      <c r="AP610" s="13"/>
    </row>
    <row r="611" spans="5:42" x14ac:dyDescent="0.25">
      <c r="E611" s="15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F611" s="13"/>
      <c r="AG611" s="13"/>
      <c r="AH611" s="13"/>
      <c r="AI611" s="13"/>
      <c r="AJ611" s="13"/>
      <c r="AK611" s="13"/>
      <c r="AL611" s="13"/>
      <c r="AM611" s="13"/>
      <c r="AN611" s="13"/>
      <c r="AO611" s="13"/>
      <c r="AP611" s="13"/>
    </row>
    <row r="612" spans="5:42" x14ac:dyDescent="0.25">
      <c r="E612" s="15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F612" s="13"/>
      <c r="AG612" s="13"/>
      <c r="AH612" s="13"/>
      <c r="AI612" s="13"/>
      <c r="AJ612" s="13"/>
      <c r="AK612" s="13"/>
      <c r="AL612" s="13"/>
      <c r="AM612" s="13"/>
      <c r="AN612" s="13"/>
      <c r="AO612" s="13"/>
      <c r="AP612" s="13"/>
    </row>
    <row r="613" spans="5:42" x14ac:dyDescent="0.25">
      <c r="E613" s="15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F613" s="13"/>
      <c r="AG613" s="13"/>
      <c r="AH613" s="13"/>
      <c r="AI613" s="13"/>
      <c r="AJ613" s="13"/>
      <c r="AK613" s="13"/>
      <c r="AL613" s="13"/>
      <c r="AM613" s="13"/>
      <c r="AN613" s="13"/>
      <c r="AO613" s="13"/>
      <c r="AP613" s="13"/>
    </row>
    <row r="614" spans="5:42" x14ac:dyDescent="0.25">
      <c r="E614" s="15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F614" s="13"/>
      <c r="AG614" s="13"/>
      <c r="AH614" s="13"/>
      <c r="AI614" s="13"/>
      <c r="AJ614" s="13"/>
      <c r="AK614" s="13"/>
      <c r="AL614" s="13"/>
      <c r="AM614" s="13"/>
      <c r="AN614" s="13"/>
      <c r="AO614" s="13"/>
      <c r="AP614" s="13"/>
    </row>
    <row r="615" spans="5:42" x14ac:dyDescent="0.25">
      <c r="E615" s="15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F615" s="13"/>
      <c r="AG615" s="13"/>
      <c r="AH615" s="13"/>
      <c r="AI615" s="13"/>
      <c r="AJ615" s="13"/>
      <c r="AK615" s="13"/>
      <c r="AL615" s="13"/>
      <c r="AM615" s="13"/>
      <c r="AN615" s="13"/>
      <c r="AO615" s="13"/>
      <c r="AP615" s="13"/>
    </row>
    <row r="616" spans="5:42" x14ac:dyDescent="0.25">
      <c r="E616" s="15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F616" s="13"/>
      <c r="AG616" s="13"/>
      <c r="AH616" s="13"/>
      <c r="AI616" s="13"/>
      <c r="AJ616" s="13"/>
      <c r="AK616" s="13"/>
      <c r="AL616" s="13"/>
      <c r="AM616" s="13"/>
      <c r="AN616" s="13"/>
      <c r="AO616" s="13"/>
      <c r="AP616" s="13"/>
    </row>
    <row r="617" spans="5:42" x14ac:dyDescent="0.25">
      <c r="E617" s="15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F617" s="13"/>
      <c r="AG617" s="13"/>
      <c r="AH617" s="13"/>
      <c r="AI617" s="13"/>
      <c r="AJ617" s="13"/>
      <c r="AK617" s="13"/>
      <c r="AL617" s="13"/>
      <c r="AM617" s="13"/>
      <c r="AN617" s="13"/>
      <c r="AO617" s="13"/>
      <c r="AP617" s="13"/>
    </row>
    <row r="618" spans="5:42" x14ac:dyDescent="0.25">
      <c r="E618" s="15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F618" s="13"/>
      <c r="AG618" s="13"/>
      <c r="AH618" s="13"/>
      <c r="AI618" s="13"/>
      <c r="AJ618" s="13"/>
      <c r="AK618" s="13"/>
      <c r="AL618" s="13"/>
      <c r="AM618" s="13"/>
      <c r="AN618" s="13"/>
      <c r="AO618" s="13"/>
      <c r="AP618" s="13"/>
    </row>
    <row r="619" spans="5:42" x14ac:dyDescent="0.25">
      <c r="E619" s="15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F619" s="13"/>
      <c r="AG619" s="13"/>
      <c r="AH619" s="13"/>
      <c r="AI619" s="13"/>
      <c r="AJ619" s="13"/>
      <c r="AK619" s="13"/>
      <c r="AL619" s="13"/>
      <c r="AM619" s="13"/>
      <c r="AN619" s="13"/>
      <c r="AO619" s="13"/>
      <c r="AP619" s="13"/>
    </row>
    <row r="620" spans="5:42" x14ac:dyDescent="0.25">
      <c r="E620" s="15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F620" s="13"/>
      <c r="AG620" s="13"/>
      <c r="AH620" s="13"/>
      <c r="AI620" s="13"/>
      <c r="AJ620" s="13"/>
      <c r="AK620" s="13"/>
      <c r="AL620" s="13"/>
      <c r="AM620" s="13"/>
      <c r="AN620" s="13"/>
      <c r="AO620" s="13"/>
      <c r="AP620" s="13"/>
    </row>
    <row r="621" spans="5:42" x14ac:dyDescent="0.25">
      <c r="E621" s="15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F621" s="13"/>
      <c r="AG621" s="13"/>
      <c r="AH621" s="13"/>
      <c r="AI621" s="13"/>
      <c r="AJ621" s="13"/>
      <c r="AK621" s="13"/>
      <c r="AL621" s="13"/>
      <c r="AM621" s="13"/>
      <c r="AN621" s="13"/>
      <c r="AO621" s="13"/>
      <c r="AP621" s="13"/>
    </row>
    <row r="622" spans="5:42" x14ac:dyDescent="0.25">
      <c r="E622" s="15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F622" s="13"/>
      <c r="AG622" s="13"/>
      <c r="AH622" s="13"/>
      <c r="AI622" s="13"/>
      <c r="AJ622" s="13"/>
      <c r="AK622" s="13"/>
      <c r="AL622" s="13"/>
      <c r="AM622" s="13"/>
      <c r="AN622" s="13"/>
      <c r="AO622" s="13"/>
      <c r="AP622" s="13"/>
    </row>
    <row r="623" spans="5:42" x14ac:dyDescent="0.25">
      <c r="E623" s="15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F623" s="13"/>
      <c r="AG623" s="13"/>
      <c r="AH623" s="13"/>
      <c r="AI623" s="13"/>
      <c r="AJ623" s="13"/>
      <c r="AK623" s="13"/>
      <c r="AL623" s="13"/>
      <c r="AM623" s="13"/>
      <c r="AN623" s="13"/>
      <c r="AO623" s="13"/>
      <c r="AP623" s="13"/>
    </row>
    <row r="624" spans="5:42" x14ac:dyDescent="0.25">
      <c r="E624" s="15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F624" s="13"/>
      <c r="AG624" s="13"/>
      <c r="AH624" s="13"/>
      <c r="AI624" s="13"/>
      <c r="AJ624" s="13"/>
      <c r="AK624" s="13"/>
      <c r="AL624" s="13"/>
      <c r="AM624" s="13"/>
      <c r="AN624" s="13"/>
      <c r="AO624" s="13"/>
      <c r="AP624" s="13"/>
    </row>
    <row r="625" spans="5:42" x14ac:dyDescent="0.25">
      <c r="E625" s="15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F625" s="13"/>
      <c r="AG625" s="13"/>
      <c r="AH625" s="13"/>
      <c r="AI625" s="13"/>
      <c r="AJ625" s="13"/>
      <c r="AK625" s="13"/>
      <c r="AL625" s="13"/>
      <c r="AM625" s="13"/>
      <c r="AN625" s="13"/>
      <c r="AO625" s="13"/>
      <c r="AP625" s="13"/>
    </row>
    <row r="626" spans="5:42" x14ac:dyDescent="0.25">
      <c r="E626" s="15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F626" s="13"/>
      <c r="AG626" s="13"/>
      <c r="AH626" s="13"/>
      <c r="AI626" s="13"/>
      <c r="AJ626" s="13"/>
      <c r="AK626" s="13"/>
      <c r="AL626" s="13"/>
      <c r="AM626" s="13"/>
      <c r="AN626" s="13"/>
      <c r="AO626" s="13"/>
      <c r="AP626" s="13"/>
    </row>
    <row r="627" spans="5:42" x14ac:dyDescent="0.25">
      <c r="E627" s="15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3"/>
      <c r="AG627" s="13"/>
      <c r="AH627" s="13"/>
      <c r="AI627" s="13"/>
      <c r="AJ627" s="13"/>
      <c r="AK627" s="13"/>
      <c r="AL627" s="13"/>
      <c r="AM627" s="13"/>
      <c r="AN627" s="13"/>
      <c r="AO627" s="13"/>
      <c r="AP627" s="13"/>
    </row>
    <row r="628" spans="5:42" x14ac:dyDescent="0.25">
      <c r="E628" s="15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F628" s="13"/>
      <c r="AG628" s="13"/>
      <c r="AH628" s="13"/>
      <c r="AI628" s="13"/>
      <c r="AJ628" s="13"/>
      <c r="AK628" s="13"/>
      <c r="AL628" s="13"/>
      <c r="AM628" s="13"/>
      <c r="AN628" s="13"/>
      <c r="AO628" s="13"/>
      <c r="AP628" s="13"/>
    </row>
    <row r="629" spans="5:42" x14ac:dyDescent="0.25">
      <c r="E629" s="15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F629" s="13"/>
      <c r="AG629" s="13"/>
      <c r="AH629" s="13"/>
      <c r="AI629" s="13"/>
      <c r="AJ629" s="13"/>
      <c r="AK629" s="13"/>
      <c r="AL629" s="13"/>
      <c r="AM629" s="13"/>
      <c r="AN629" s="13"/>
      <c r="AO629" s="13"/>
      <c r="AP629" s="13"/>
    </row>
    <row r="630" spans="5:42" x14ac:dyDescent="0.25">
      <c r="E630" s="15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  <c r="AG630" s="13"/>
      <c r="AH630" s="13"/>
      <c r="AI630" s="13"/>
      <c r="AJ630" s="13"/>
      <c r="AK630" s="13"/>
      <c r="AL630" s="13"/>
      <c r="AM630" s="13"/>
      <c r="AN630" s="13"/>
      <c r="AO630" s="13"/>
      <c r="AP630" s="13"/>
    </row>
    <row r="631" spans="5:42" x14ac:dyDescent="0.25">
      <c r="E631" s="15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F631" s="13"/>
      <c r="AG631" s="13"/>
      <c r="AH631" s="13"/>
      <c r="AI631" s="13"/>
      <c r="AJ631" s="13"/>
      <c r="AK631" s="13"/>
      <c r="AL631" s="13"/>
      <c r="AM631" s="13"/>
      <c r="AN631" s="13"/>
      <c r="AO631" s="13"/>
      <c r="AP631" s="13"/>
    </row>
    <row r="632" spans="5:42" x14ac:dyDescent="0.25">
      <c r="E632" s="15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F632" s="13"/>
      <c r="AG632" s="13"/>
      <c r="AH632" s="13"/>
      <c r="AI632" s="13"/>
      <c r="AJ632" s="13"/>
      <c r="AK632" s="13"/>
      <c r="AL632" s="13"/>
      <c r="AM632" s="13"/>
      <c r="AN632" s="13"/>
      <c r="AO632" s="13"/>
      <c r="AP632" s="13"/>
    </row>
    <row r="633" spans="5:42" x14ac:dyDescent="0.25">
      <c r="E633" s="15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F633" s="13"/>
      <c r="AG633" s="13"/>
      <c r="AH633" s="13"/>
      <c r="AI633" s="13"/>
      <c r="AJ633" s="13"/>
      <c r="AK633" s="13"/>
      <c r="AL633" s="13"/>
      <c r="AM633" s="13"/>
      <c r="AN633" s="13"/>
      <c r="AO633" s="13"/>
      <c r="AP633" s="13"/>
    </row>
    <row r="634" spans="5:42" x14ac:dyDescent="0.25">
      <c r="E634" s="15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F634" s="13"/>
      <c r="AG634" s="13"/>
      <c r="AH634" s="13"/>
      <c r="AI634" s="13"/>
      <c r="AJ634" s="13"/>
      <c r="AK634" s="13"/>
      <c r="AL634" s="13"/>
      <c r="AM634" s="13"/>
      <c r="AN634" s="13"/>
      <c r="AO634" s="13"/>
      <c r="AP634" s="13"/>
    </row>
    <row r="635" spans="5:42" x14ac:dyDescent="0.25">
      <c r="E635" s="15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F635" s="13"/>
      <c r="AG635" s="13"/>
      <c r="AH635" s="13"/>
      <c r="AI635" s="13"/>
      <c r="AJ635" s="13"/>
      <c r="AK635" s="13"/>
      <c r="AL635" s="13"/>
      <c r="AM635" s="13"/>
      <c r="AN635" s="13"/>
      <c r="AO635" s="13"/>
      <c r="AP635" s="13"/>
    </row>
    <row r="636" spans="5:42" x14ac:dyDescent="0.25">
      <c r="E636" s="15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F636" s="13"/>
      <c r="AG636" s="13"/>
      <c r="AH636" s="13"/>
      <c r="AI636" s="13"/>
      <c r="AJ636" s="13"/>
      <c r="AK636" s="13"/>
      <c r="AL636" s="13"/>
      <c r="AM636" s="13"/>
      <c r="AN636" s="13"/>
      <c r="AO636" s="13"/>
      <c r="AP636" s="13"/>
    </row>
    <row r="637" spans="5:42" x14ac:dyDescent="0.25">
      <c r="E637" s="15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F637" s="13"/>
      <c r="AG637" s="13"/>
      <c r="AH637" s="13"/>
      <c r="AI637" s="13"/>
      <c r="AJ637" s="13"/>
      <c r="AK637" s="13"/>
      <c r="AL637" s="13"/>
      <c r="AM637" s="13"/>
      <c r="AN637" s="13"/>
      <c r="AO637" s="13"/>
      <c r="AP637" s="13"/>
    </row>
    <row r="638" spans="5:42" x14ac:dyDescent="0.25">
      <c r="E638" s="15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F638" s="13"/>
      <c r="AG638" s="13"/>
      <c r="AH638" s="13"/>
      <c r="AI638" s="13"/>
      <c r="AJ638" s="13"/>
      <c r="AK638" s="13"/>
      <c r="AL638" s="13"/>
      <c r="AM638" s="13"/>
      <c r="AN638" s="13"/>
      <c r="AO638" s="13"/>
      <c r="AP638" s="13"/>
    </row>
    <row r="639" spans="5:42" x14ac:dyDescent="0.25">
      <c r="E639" s="15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F639" s="13"/>
      <c r="AG639" s="13"/>
      <c r="AH639" s="13"/>
      <c r="AI639" s="13"/>
      <c r="AJ639" s="13"/>
      <c r="AK639" s="13"/>
      <c r="AL639" s="13"/>
      <c r="AM639" s="13"/>
      <c r="AN639" s="13"/>
      <c r="AO639" s="13"/>
      <c r="AP639" s="13"/>
    </row>
    <row r="640" spans="5:42" x14ac:dyDescent="0.25">
      <c r="E640" s="15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F640" s="13"/>
      <c r="AG640" s="13"/>
      <c r="AH640" s="13"/>
      <c r="AI640" s="13"/>
      <c r="AJ640" s="13"/>
      <c r="AK640" s="13"/>
      <c r="AL640" s="13"/>
      <c r="AM640" s="13"/>
      <c r="AN640" s="13"/>
      <c r="AO640" s="13"/>
      <c r="AP640" s="13"/>
    </row>
    <row r="641" spans="5:42" x14ac:dyDescent="0.25">
      <c r="E641" s="15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F641" s="13"/>
      <c r="AG641" s="13"/>
      <c r="AH641" s="13"/>
      <c r="AI641" s="13"/>
      <c r="AJ641" s="13"/>
      <c r="AK641" s="13"/>
      <c r="AL641" s="13"/>
      <c r="AM641" s="13"/>
      <c r="AN641" s="13"/>
      <c r="AO641" s="13"/>
      <c r="AP641" s="13"/>
    </row>
    <row r="642" spans="5:42" x14ac:dyDescent="0.25">
      <c r="E642" s="15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F642" s="13"/>
      <c r="AG642" s="13"/>
      <c r="AH642" s="13"/>
      <c r="AI642" s="13"/>
      <c r="AJ642" s="13"/>
      <c r="AK642" s="13"/>
      <c r="AL642" s="13"/>
      <c r="AM642" s="13"/>
      <c r="AN642" s="13"/>
      <c r="AO642" s="13"/>
      <c r="AP642" s="13"/>
    </row>
    <row r="643" spans="5:42" x14ac:dyDescent="0.25">
      <c r="E643" s="15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F643" s="13"/>
      <c r="AG643" s="13"/>
      <c r="AH643" s="13"/>
      <c r="AI643" s="13"/>
      <c r="AJ643" s="13"/>
      <c r="AK643" s="13"/>
      <c r="AL643" s="13"/>
      <c r="AM643" s="13"/>
      <c r="AN643" s="13"/>
      <c r="AO643" s="13"/>
      <c r="AP643" s="13"/>
    </row>
    <row r="644" spans="5:42" x14ac:dyDescent="0.25">
      <c r="E644" s="15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F644" s="13"/>
      <c r="AG644" s="13"/>
      <c r="AH644" s="13"/>
      <c r="AI644" s="13"/>
      <c r="AJ644" s="13"/>
      <c r="AK644" s="13"/>
      <c r="AL644" s="13"/>
      <c r="AM644" s="13"/>
      <c r="AN644" s="13"/>
      <c r="AO644" s="13"/>
      <c r="AP644" s="13"/>
    </row>
    <row r="645" spans="5:42" x14ac:dyDescent="0.25">
      <c r="E645" s="15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F645" s="13"/>
      <c r="AG645" s="13"/>
      <c r="AH645" s="13"/>
      <c r="AI645" s="13"/>
      <c r="AJ645" s="13"/>
      <c r="AK645" s="13"/>
      <c r="AL645" s="13"/>
      <c r="AM645" s="13"/>
      <c r="AN645" s="13"/>
      <c r="AO645" s="13"/>
      <c r="AP645" s="13"/>
    </row>
    <row r="646" spans="5:42" x14ac:dyDescent="0.25">
      <c r="E646" s="15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F646" s="13"/>
      <c r="AG646" s="13"/>
      <c r="AH646" s="13"/>
      <c r="AI646" s="13"/>
      <c r="AJ646" s="13"/>
      <c r="AK646" s="13"/>
      <c r="AL646" s="13"/>
      <c r="AM646" s="13"/>
      <c r="AN646" s="13"/>
      <c r="AO646" s="13"/>
      <c r="AP646" s="13"/>
    </row>
    <row r="647" spans="5:42" x14ac:dyDescent="0.25">
      <c r="E647" s="15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F647" s="13"/>
      <c r="AG647" s="13"/>
      <c r="AH647" s="13"/>
      <c r="AI647" s="13"/>
      <c r="AJ647" s="13"/>
      <c r="AK647" s="13"/>
      <c r="AL647" s="13"/>
      <c r="AM647" s="13"/>
      <c r="AN647" s="13"/>
      <c r="AO647" s="13"/>
      <c r="AP647" s="13"/>
    </row>
    <row r="648" spans="5:42" x14ac:dyDescent="0.25">
      <c r="E648" s="15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F648" s="13"/>
      <c r="AG648" s="13"/>
      <c r="AH648" s="13"/>
      <c r="AI648" s="13"/>
      <c r="AJ648" s="13"/>
      <c r="AK648" s="13"/>
      <c r="AL648" s="13"/>
      <c r="AM648" s="13"/>
      <c r="AN648" s="13"/>
      <c r="AO648" s="13"/>
      <c r="AP648" s="13"/>
    </row>
    <row r="649" spans="5:42" x14ac:dyDescent="0.25">
      <c r="E649" s="15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F649" s="13"/>
      <c r="AG649" s="13"/>
      <c r="AH649" s="13"/>
      <c r="AI649" s="13"/>
      <c r="AJ649" s="13"/>
      <c r="AK649" s="13"/>
      <c r="AL649" s="13"/>
      <c r="AM649" s="13"/>
      <c r="AN649" s="13"/>
      <c r="AO649" s="13"/>
      <c r="AP649" s="13"/>
    </row>
    <row r="650" spans="5:42" x14ac:dyDescent="0.25">
      <c r="E650" s="15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F650" s="13"/>
      <c r="AG650" s="13"/>
      <c r="AH650" s="13"/>
      <c r="AI650" s="13"/>
      <c r="AJ650" s="13"/>
      <c r="AK650" s="13"/>
      <c r="AL650" s="13"/>
      <c r="AM650" s="13"/>
      <c r="AN650" s="13"/>
      <c r="AO650" s="13"/>
      <c r="AP650" s="13"/>
    </row>
    <row r="651" spans="5:42" x14ac:dyDescent="0.25">
      <c r="E651" s="15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F651" s="13"/>
      <c r="AG651" s="13"/>
      <c r="AH651" s="13"/>
      <c r="AI651" s="13"/>
      <c r="AJ651" s="13"/>
      <c r="AK651" s="13"/>
      <c r="AL651" s="13"/>
      <c r="AM651" s="13"/>
      <c r="AN651" s="13"/>
      <c r="AO651" s="13"/>
      <c r="AP651" s="13"/>
    </row>
    <row r="652" spans="5:42" x14ac:dyDescent="0.25">
      <c r="E652" s="15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F652" s="13"/>
      <c r="AG652" s="13"/>
      <c r="AH652" s="13"/>
      <c r="AI652" s="13"/>
      <c r="AJ652" s="13"/>
      <c r="AK652" s="13"/>
      <c r="AL652" s="13"/>
      <c r="AM652" s="13"/>
      <c r="AN652" s="13"/>
      <c r="AO652" s="13"/>
      <c r="AP652" s="13"/>
    </row>
    <row r="653" spans="5:42" x14ac:dyDescent="0.25">
      <c r="E653" s="15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F653" s="13"/>
      <c r="AG653" s="13"/>
      <c r="AH653" s="13"/>
      <c r="AI653" s="13"/>
      <c r="AJ653" s="13"/>
      <c r="AK653" s="13"/>
      <c r="AL653" s="13"/>
      <c r="AM653" s="13"/>
      <c r="AN653" s="13"/>
      <c r="AO653" s="13"/>
      <c r="AP653" s="13"/>
    </row>
    <row r="654" spans="5:42" x14ac:dyDescent="0.25">
      <c r="E654" s="15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F654" s="13"/>
      <c r="AG654" s="13"/>
      <c r="AH654" s="13"/>
      <c r="AI654" s="13"/>
      <c r="AJ654" s="13"/>
      <c r="AK654" s="13"/>
      <c r="AL654" s="13"/>
      <c r="AM654" s="13"/>
      <c r="AN654" s="13"/>
      <c r="AO654" s="13"/>
      <c r="AP654" s="13"/>
    </row>
    <row r="655" spans="5:42" x14ac:dyDescent="0.25">
      <c r="E655" s="15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F655" s="13"/>
      <c r="AG655" s="13"/>
      <c r="AH655" s="13"/>
      <c r="AI655" s="13"/>
      <c r="AJ655" s="13"/>
      <c r="AK655" s="13"/>
      <c r="AL655" s="13"/>
      <c r="AM655" s="13"/>
      <c r="AN655" s="13"/>
      <c r="AO655" s="13"/>
      <c r="AP655" s="13"/>
    </row>
    <row r="656" spans="5:42" x14ac:dyDescent="0.25">
      <c r="E656" s="15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F656" s="13"/>
      <c r="AG656" s="13"/>
      <c r="AH656" s="13"/>
      <c r="AI656" s="13"/>
      <c r="AJ656" s="13"/>
      <c r="AK656" s="13"/>
      <c r="AL656" s="13"/>
      <c r="AM656" s="13"/>
      <c r="AN656" s="13"/>
      <c r="AO656" s="13"/>
      <c r="AP656" s="13"/>
    </row>
    <row r="657" spans="5:42" x14ac:dyDescent="0.25">
      <c r="E657" s="15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F657" s="13"/>
      <c r="AG657" s="13"/>
      <c r="AH657" s="13"/>
      <c r="AI657" s="13"/>
      <c r="AJ657" s="13"/>
      <c r="AK657" s="13"/>
      <c r="AL657" s="13"/>
      <c r="AM657" s="13"/>
      <c r="AN657" s="13"/>
      <c r="AO657" s="13"/>
      <c r="AP657" s="13"/>
    </row>
    <row r="658" spans="5:42" x14ac:dyDescent="0.25">
      <c r="E658" s="15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F658" s="13"/>
      <c r="AG658" s="13"/>
      <c r="AH658" s="13"/>
      <c r="AI658" s="13"/>
      <c r="AJ658" s="13"/>
      <c r="AK658" s="13"/>
      <c r="AL658" s="13"/>
      <c r="AM658" s="13"/>
      <c r="AN658" s="13"/>
      <c r="AO658" s="13"/>
      <c r="AP658" s="13"/>
    </row>
    <row r="659" spans="5:42" x14ac:dyDescent="0.25">
      <c r="E659" s="15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F659" s="13"/>
      <c r="AG659" s="13"/>
      <c r="AH659" s="13"/>
      <c r="AI659" s="13"/>
      <c r="AJ659" s="13"/>
      <c r="AK659" s="13"/>
      <c r="AL659" s="13"/>
      <c r="AM659" s="13"/>
      <c r="AN659" s="13"/>
      <c r="AO659" s="13"/>
      <c r="AP659" s="13"/>
    </row>
    <row r="660" spans="5:42" x14ac:dyDescent="0.25">
      <c r="E660" s="15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F660" s="13"/>
      <c r="AG660" s="13"/>
      <c r="AH660" s="13"/>
      <c r="AI660" s="13"/>
      <c r="AJ660" s="13"/>
      <c r="AK660" s="13"/>
      <c r="AL660" s="13"/>
      <c r="AM660" s="13"/>
      <c r="AN660" s="13"/>
      <c r="AO660" s="13"/>
      <c r="AP660" s="13"/>
    </row>
    <row r="661" spans="5:42" x14ac:dyDescent="0.25">
      <c r="E661" s="15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F661" s="13"/>
      <c r="AG661" s="13"/>
      <c r="AH661" s="13"/>
      <c r="AI661" s="13"/>
      <c r="AJ661" s="13"/>
      <c r="AK661" s="13"/>
      <c r="AL661" s="13"/>
      <c r="AM661" s="13"/>
      <c r="AN661" s="13"/>
      <c r="AO661" s="13"/>
      <c r="AP661" s="13"/>
    </row>
    <row r="662" spans="5:42" x14ac:dyDescent="0.25">
      <c r="E662" s="15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F662" s="13"/>
      <c r="AG662" s="13"/>
      <c r="AH662" s="13"/>
      <c r="AI662" s="13"/>
      <c r="AJ662" s="13"/>
      <c r="AK662" s="13"/>
      <c r="AL662" s="13"/>
      <c r="AM662" s="13"/>
      <c r="AN662" s="13"/>
      <c r="AO662" s="13"/>
      <c r="AP662" s="13"/>
    </row>
    <row r="663" spans="5:42" x14ac:dyDescent="0.25">
      <c r="E663" s="15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F663" s="13"/>
      <c r="AG663" s="13"/>
      <c r="AH663" s="13"/>
      <c r="AI663" s="13"/>
      <c r="AJ663" s="13"/>
      <c r="AK663" s="13"/>
      <c r="AL663" s="13"/>
      <c r="AM663" s="13"/>
      <c r="AN663" s="13"/>
      <c r="AO663" s="13"/>
      <c r="AP663" s="13"/>
    </row>
    <row r="664" spans="5:42" x14ac:dyDescent="0.25">
      <c r="E664" s="15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F664" s="13"/>
      <c r="AG664" s="13"/>
      <c r="AH664" s="13"/>
      <c r="AI664" s="13"/>
      <c r="AJ664" s="13"/>
      <c r="AK664" s="13"/>
      <c r="AL664" s="13"/>
      <c r="AM664" s="13"/>
      <c r="AN664" s="13"/>
      <c r="AO664" s="13"/>
      <c r="AP664" s="13"/>
    </row>
    <row r="665" spans="5:42" x14ac:dyDescent="0.25">
      <c r="E665" s="15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F665" s="13"/>
      <c r="AG665" s="13"/>
      <c r="AH665" s="13"/>
      <c r="AI665" s="13"/>
      <c r="AJ665" s="13"/>
      <c r="AK665" s="13"/>
      <c r="AL665" s="13"/>
      <c r="AM665" s="13"/>
      <c r="AN665" s="13"/>
      <c r="AO665" s="13"/>
      <c r="AP665" s="13"/>
    </row>
    <row r="666" spans="5:42" x14ac:dyDescent="0.25">
      <c r="E666" s="15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F666" s="13"/>
      <c r="AG666" s="13"/>
      <c r="AH666" s="13"/>
      <c r="AI666" s="13"/>
      <c r="AJ666" s="13"/>
      <c r="AK666" s="13"/>
      <c r="AL666" s="13"/>
      <c r="AM666" s="13"/>
      <c r="AN666" s="13"/>
      <c r="AO666" s="13"/>
      <c r="AP666" s="13"/>
    </row>
    <row r="667" spans="5:42" x14ac:dyDescent="0.25">
      <c r="E667" s="15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F667" s="13"/>
      <c r="AG667" s="13"/>
      <c r="AH667" s="13"/>
      <c r="AI667" s="13"/>
      <c r="AJ667" s="13"/>
      <c r="AK667" s="13"/>
      <c r="AL667" s="13"/>
      <c r="AM667" s="13"/>
      <c r="AN667" s="13"/>
      <c r="AO667" s="13"/>
      <c r="AP667" s="13"/>
    </row>
    <row r="668" spans="5:42" x14ac:dyDescent="0.25">
      <c r="E668" s="15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F668" s="13"/>
      <c r="AG668" s="13"/>
      <c r="AH668" s="13"/>
      <c r="AI668" s="13"/>
      <c r="AJ668" s="13"/>
      <c r="AK668" s="13"/>
      <c r="AL668" s="13"/>
      <c r="AM668" s="13"/>
      <c r="AN668" s="13"/>
      <c r="AO668" s="13"/>
      <c r="AP668" s="13"/>
    </row>
    <row r="669" spans="5:42" x14ac:dyDescent="0.25">
      <c r="E669" s="15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F669" s="13"/>
      <c r="AG669" s="13"/>
      <c r="AH669" s="13"/>
      <c r="AI669" s="13"/>
      <c r="AJ669" s="13"/>
      <c r="AK669" s="13"/>
      <c r="AL669" s="13"/>
      <c r="AM669" s="13"/>
      <c r="AN669" s="13"/>
      <c r="AO669" s="13"/>
      <c r="AP669" s="13"/>
    </row>
    <row r="670" spans="5:42" x14ac:dyDescent="0.25">
      <c r="E670" s="15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F670" s="13"/>
      <c r="AG670" s="13"/>
      <c r="AH670" s="13"/>
      <c r="AI670" s="13"/>
      <c r="AJ670" s="13"/>
      <c r="AK670" s="13"/>
      <c r="AL670" s="13"/>
      <c r="AM670" s="13"/>
      <c r="AN670" s="13"/>
      <c r="AO670" s="13"/>
      <c r="AP670" s="13"/>
    </row>
    <row r="671" spans="5:42" x14ac:dyDescent="0.25">
      <c r="E671" s="15"/>
      <c r="M671" s="1"/>
      <c r="N671" s="1"/>
      <c r="O671" s="1"/>
      <c r="P671" s="1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F671" s="13"/>
      <c r="AG671" s="13"/>
      <c r="AH671" s="13"/>
      <c r="AI671" s="13"/>
      <c r="AJ671" s="13"/>
      <c r="AK671" s="13"/>
      <c r="AL671" s="13"/>
      <c r="AM671" s="13"/>
      <c r="AN671" s="13"/>
      <c r="AO671" s="13"/>
      <c r="AP671" s="13"/>
    </row>
    <row r="672" spans="5:42" x14ac:dyDescent="0.25">
      <c r="E672" s="15"/>
      <c r="M672" s="1"/>
      <c r="N672" s="1"/>
      <c r="O672" s="1"/>
      <c r="P672" s="1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F672" s="13"/>
      <c r="AG672" s="13"/>
      <c r="AH672" s="13"/>
      <c r="AI672" s="13"/>
      <c r="AJ672" s="13"/>
      <c r="AK672" s="13"/>
      <c r="AL672" s="13"/>
      <c r="AM672" s="13"/>
      <c r="AN672" s="13"/>
      <c r="AO672" s="13"/>
      <c r="AP672" s="13"/>
    </row>
    <row r="673" spans="5:42" x14ac:dyDescent="0.25">
      <c r="E673" s="15"/>
      <c r="M673" s="1"/>
      <c r="N673" s="1"/>
      <c r="O673" s="1"/>
      <c r="P673" s="1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F673" s="13"/>
      <c r="AG673" s="13"/>
      <c r="AH673" s="13"/>
      <c r="AI673" s="13"/>
      <c r="AJ673" s="13"/>
      <c r="AK673" s="13"/>
      <c r="AL673" s="13"/>
      <c r="AM673" s="13"/>
      <c r="AN673" s="13"/>
      <c r="AO673" s="13"/>
      <c r="AP673" s="13"/>
    </row>
    <row r="674" spans="5:42" x14ac:dyDescent="0.25">
      <c r="E674" s="15"/>
      <c r="M674" s="1"/>
      <c r="N674" s="1"/>
      <c r="O674" s="1"/>
      <c r="P674" s="1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F674" s="13"/>
      <c r="AG674" s="13"/>
      <c r="AH674" s="13"/>
      <c r="AI674" s="13"/>
      <c r="AJ674" s="13"/>
      <c r="AK674" s="13"/>
      <c r="AL674" s="13"/>
      <c r="AM674" s="13"/>
      <c r="AN674" s="13"/>
      <c r="AO674" s="13"/>
      <c r="AP674" s="13"/>
    </row>
    <row r="675" spans="5:42" x14ac:dyDescent="0.25">
      <c r="E675" s="15"/>
      <c r="M675" s="1"/>
      <c r="N675" s="1"/>
      <c r="O675" s="1"/>
      <c r="P675" s="1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F675" s="13"/>
      <c r="AG675" s="13"/>
      <c r="AH675" s="13"/>
      <c r="AI675" s="13"/>
      <c r="AJ675" s="13"/>
      <c r="AK675" s="13"/>
      <c r="AL675" s="13"/>
      <c r="AM675" s="13"/>
      <c r="AN675" s="13"/>
      <c r="AO675" s="13"/>
      <c r="AP675" s="13"/>
    </row>
    <row r="676" spans="5:42" x14ac:dyDescent="0.25">
      <c r="E676" s="15"/>
      <c r="M676" s="1"/>
      <c r="N676" s="1"/>
      <c r="O676" s="1"/>
      <c r="P676" s="1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F676" s="13"/>
      <c r="AG676" s="13"/>
      <c r="AH676" s="13"/>
      <c r="AI676" s="13"/>
      <c r="AJ676" s="13"/>
      <c r="AK676" s="13"/>
      <c r="AL676" s="13"/>
      <c r="AM676" s="13"/>
      <c r="AN676" s="13"/>
      <c r="AO676" s="13"/>
      <c r="AP676" s="13"/>
    </row>
    <row r="677" spans="5:42" x14ac:dyDescent="0.25">
      <c r="E677" s="15"/>
      <c r="M677" s="1"/>
      <c r="N677" s="1"/>
      <c r="O677" s="1"/>
      <c r="P677" s="1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F677" s="13"/>
      <c r="AG677" s="13"/>
      <c r="AH677" s="13"/>
      <c r="AI677" s="13"/>
      <c r="AJ677" s="13"/>
      <c r="AK677" s="13"/>
      <c r="AL677" s="13"/>
      <c r="AM677" s="13"/>
      <c r="AN677" s="13"/>
      <c r="AO677" s="13"/>
      <c r="AP677" s="13"/>
    </row>
    <row r="678" spans="5:42" x14ac:dyDescent="0.25">
      <c r="E678" s="15"/>
      <c r="M678" s="1"/>
      <c r="N678" s="1"/>
      <c r="O678" s="1"/>
      <c r="P678" s="1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F678" s="13"/>
      <c r="AG678" s="13"/>
      <c r="AH678" s="13"/>
      <c r="AI678" s="13"/>
      <c r="AJ678" s="13"/>
      <c r="AK678" s="13"/>
      <c r="AL678" s="13"/>
      <c r="AM678" s="13"/>
      <c r="AN678" s="13"/>
      <c r="AO678" s="13"/>
      <c r="AP678" s="13"/>
    </row>
    <row r="679" spans="5:42" x14ac:dyDescent="0.25">
      <c r="E679" s="15"/>
      <c r="M679" s="1"/>
      <c r="N679" s="1"/>
      <c r="O679" s="1"/>
      <c r="P679" s="1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F679" s="13"/>
      <c r="AG679" s="13"/>
      <c r="AH679" s="13"/>
      <c r="AI679" s="13"/>
      <c r="AJ679" s="13"/>
      <c r="AK679" s="13"/>
      <c r="AL679" s="13"/>
      <c r="AM679" s="13"/>
      <c r="AN679" s="13"/>
      <c r="AO679" s="13"/>
      <c r="AP679" s="13"/>
    </row>
    <row r="680" spans="5:42" x14ac:dyDescent="0.25">
      <c r="E680" s="15"/>
      <c r="M680" s="1"/>
      <c r="N680" s="1"/>
      <c r="O680" s="1"/>
      <c r="P680" s="1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F680" s="13"/>
      <c r="AG680" s="13"/>
      <c r="AH680" s="13"/>
      <c r="AI680" s="13"/>
      <c r="AJ680" s="13"/>
      <c r="AK680" s="13"/>
      <c r="AL680" s="13"/>
      <c r="AM680" s="13"/>
      <c r="AN680" s="13"/>
      <c r="AO680" s="13"/>
      <c r="AP680" s="13"/>
    </row>
    <row r="681" spans="5:42" x14ac:dyDescent="0.25">
      <c r="E681" s="15"/>
      <c r="M681" s="1"/>
      <c r="N681" s="1"/>
      <c r="O681" s="1"/>
      <c r="P681" s="1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F681" s="13"/>
      <c r="AG681" s="13"/>
      <c r="AH681" s="13"/>
      <c r="AI681" s="13"/>
      <c r="AJ681" s="13"/>
      <c r="AK681" s="13"/>
      <c r="AL681" s="13"/>
      <c r="AM681" s="13"/>
      <c r="AN681" s="13"/>
      <c r="AO681" s="13"/>
      <c r="AP681" s="13"/>
    </row>
    <row r="682" spans="5:42" x14ac:dyDescent="0.25">
      <c r="E682" s="15"/>
      <c r="M682" s="1"/>
      <c r="N682" s="1"/>
      <c r="O682" s="1"/>
      <c r="P682" s="1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F682" s="13"/>
      <c r="AG682" s="13"/>
      <c r="AH682" s="13"/>
      <c r="AI682" s="13"/>
      <c r="AJ682" s="13"/>
      <c r="AK682" s="13"/>
      <c r="AL682" s="13"/>
      <c r="AM682" s="13"/>
      <c r="AN682" s="13"/>
      <c r="AO682" s="13"/>
      <c r="AP682" s="13"/>
    </row>
    <row r="683" spans="5:42" x14ac:dyDescent="0.25">
      <c r="E683" s="15"/>
      <c r="M683" s="1"/>
      <c r="N683" s="1"/>
      <c r="O683" s="1"/>
      <c r="P683" s="1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F683" s="13"/>
      <c r="AG683" s="13"/>
      <c r="AH683" s="13"/>
      <c r="AI683" s="13"/>
      <c r="AJ683" s="13"/>
      <c r="AK683" s="13"/>
      <c r="AL683" s="13"/>
      <c r="AM683" s="13"/>
      <c r="AN683" s="13"/>
      <c r="AO683" s="13"/>
      <c r="AP683" s="13"/>
    </row>
    <row r="684" spans="5:42" x14ac:dyDescent="0.25">
      <c r="E684" s="15"/>
      <c r="M684" s="1"/>
      <c r="N684" s="1"/>
      <c r="O684" s="1"/>
      <c r="P684" s="1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F684" s="13"/>
      <c r="AG684" s="13"/>
      <c r="AH684" s="13"/>
      <c r="AI684" s="13"/>
      <c r="AJ684" s="13"/>
      <c r="AK684" s="13"/>
      <c r="AL684" s="13"/>
      <c r="AM684" s="13"/>
      <c r="AN684" s="13"/>
      <c r="AO684" s="13"/>
      <c r="AP684" s="13"/>
    </row>
    <row r="685" spans="5:42" x14ac:dyDescent="0.25">
      <c r="E685" s="15"/>
      <c r="M685" s="1"/>
      <c r="N685" s="1"/>
      <c r="O685" s="1"/>
      <c r="P685" s="1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F685" s="13"/>
      <c r="AG685" s="13"/>
      <c r="AH685" s="13"/>
      <c r="AI685" s="13"/>
      <c r="AJ685" s="13"/>
      <c r="AK685" s="13"/>
      <c r="AL685" s="13"/>
      <c r="AM685" s="13"/>
      <c r="AN685" s="13"/>
      <c r="AO685" s="13"/>
      <c r="AP685" s="13"/>
    </row>
    <row r="686" spans="5:42" x14ac:dyDescent="0.25">
      <c r="E686" s="15"/>
      <c r="M686" s="1"/>
      <c r="N686" s="1"/>
      <c r="O686" s="1"/>
      <c r="P686" s="1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F686" s="13"/>
      <c r="AG686" s="13"/>
      <c r="AH686" s="13"/>
      <c r="AI686" s="13"/>
      <c r="AJ686" s="13"/>
      <c r="AK686" s="13"/>
      <c r="AL686" s="13"/>
      <c r="AM686" s="13"/>
      <c r="AN686" s="13"/>
      <c r="AO686" s="13"/>
      <c r="AP686" s="13"/>
    </row>
    <row r="687" spans="5:42" x14ac:dyDescent="0.25">
      <c r="E687" s="15"/>
      <c r="M687" s="1"/>
      <c r="N687" s="1"/>
      <c r="O687" s="1"/>
      <c r="P687" s="1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F687" s="13"/>
      <c r="AG687" s="13"/>
      <c r="AH687" s="13"/>
      <c r="AI687" s="13"/>
      <c r="AJ687" s="13"/>
      <c r="AK687" s="13"/>
      <c r="AL687" s="13"/>
      <c r="AM687" s="13"/>
      <c r="AN687" s="13"/>
      <c r="AO687" s="13"/>
      <c r="AP687" s="13"/>
    </row>
    <row r="688" spans="5:42" x14ac:dyDescent="0.25">
      <c r="E688" s="15"/>
      <c r="M688" s="1"/>
      <c r="N688" s="1"/>
      <c r="O688" s="1"/>
      <c r="P688" s="1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F688" s="13"/>
      <c r="AG688" s="13"/>
      <c r="AH688" s="13"/>
      <c r="AI688" s="13"/>
      <c r="AJ688" s="13"/>
      <c r="AK688" s="13"/>
      <c r="AL688" s="13"/>
      <c r="AM688" s="13"/>
      <c r="AN688" s="13"/>
      <c r="AO688" s="13"/>
      <c r="AP688" s="13"/>
    </row>
    <row r="689" spans="5:42" x14ac:dyDescent="0.25">
      <c r="E689" s="15"/>
      <c r="M689" s="1"/>
      <c r="N689" s="1"/>
      <c r="O689" s="1"/>
      <c r="P689" s="1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F689" s="13"/>
      <c r="AG689" s="13"/>
      <c r="AH689" s="13"/>
      <c r="AI689" s="13"/>
      <c r="AJ689" s="13"/>
      <c r="AK689" s="13"/>
      <c r="AL689" s="13"/>
      <c r="AM689" s="13"/>
      <c r="AN689" s="13"/>
      <c r="AO689" s="13"/>
      <c r="AP689" s="13"/>
    </row>
    <row r="690" spans="5:42" x14ac:dyDescent="0.25">
      <c r="E690" s="15"/>
      <c r="M690" s="1"/>
      <c r="N690" s="1"/>
      <c r="O690" s="1"/>
      <c r="P690" s="1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F690" s="13"/>
      <c r="AG690" s="13"/>
      <c r="AH690" s="13"/>
      <c r="AI690" s="13"/>
      <c r="AJ690" s="13"/>
      <c r="AK690" s="13"/>
      <c r="AL690" s="13"/>
      <c r="AM690" s="13"/>
      <c r="AN690" s="13"/>
      <c r="AO690" s="13"/>
      <c r="AP690" s="13"/>
    </row>
    <row r="691" spans="5:42" x14ac:dyDescent="0.25">
      <c r="E691" s="15"/>
      <c r="M691" s="1"/>
      <c r="N691" s="1"/>
      <c r="O691" s="1"/>
      <c r="P691" s="1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F691" s="13"/>
      <c r="AG691" s="13"/>
      <c r="AH691" s="13"/>
      <c r="AI691" s="13"/>
      <c r="AJ691" s="13"/>
      <c r="AK691" s="13"/>
      <c r="AL691" s="13"/>
      <c r="AM691" s="13"/>
      <c r="AN691" s="13"/>
      <c r="AO691" s="13"/>
      <c r="AP691" s="13"/>
    </row>
    <row r="692" spans="5:42" x14ac:dyDescent="0.25">
      <c r="E692" s="15"/>
      <c r="M692" s="1"/>
      <c r="N692" s="1"/>
      <c r="O692" s="1"/>
      <c r="P692" s="1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F692" s="13"/>
      <c r="AG692" s="13"/>
      <c r="AH692" s="13"/>
      <c r="AI692" s="13"/>
      <c r="AJ692" s="13"/>
      <c r="AK692" s="13"/>
      <c r="AL692" s="13"/>
      <c r="AM692" s="13"/>
      <c r="AN692" s="13"/>
      <c r="AO692" s="13"/>
      <c r="AP692" s="13"/>
    </row>
    <row r="693" spans="5:42" x14ac:dyDescent="0.25">
      <c r="E693" s="15"/>
      <c r="M693" s="1"/>
      <c r="N693" s="1"/>
      <c r="O693" s="1"/>
      <c r="P693" s="1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F693" s="13"/>
      <c r="AG693" s="13"/>
      <c r="AH693" s="13"/>
      <c r="AI693" s="13"/>
      <c r="AJ693" s="13"/>
      <c r="AK693" s="13"/>
      <c r="AL693" s="13"/>
      <c r="AM693" s="13"/>
      <c r="AN693" s="13"/>
      <c r="AO693" s="13"/>
      <c r="AP693" s="13"/>
    </row>
    <row r="694" spans="5:42" x14ac:dyDescent="0.25">
      <c r="E694" s="15"/>
      <c r="M694" s="1"/>
      <c r="N694" s="1"/>
      <c r="O694" s="1"/>
      <c r="P694" s="1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F694" s="13"/>
      <c r="AG694" s="13"/>
      <c r="AH694" s="13"/>
      <c r="AI694" s="13"/>
      <c r="AJ694" s="13"/>
      <c r="AK694" s="13"/>
      <c r="AL694" s="13"/>
      <c r="AM694" s="13"/>
      <c r="AN694" s="13"/>
      <c r="AO694" s="13"/>
      <c r="AP694" s="13"/>
    </row>
    <row r="695" spans="5:42" x14ac:dyDescent="0.25">
      <c r="E695" s="15"/>
      <c r="M695" s="1"/>
      <c r="N695" s="1"/>
      <c r="O695" s="1"/>
      <c r="P695" s="1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F695" s="13"/>
      <c r="AG695" s="13"/>
      <c r="AH695" s="13"/>
      <c r="AI695" s="13"/>
      <c r="AJ695" s="13"/>
      <c r="AK695" s="13"/>
      <c r="AL695" s="13"/>
      <c r="AM695" s="13"/>
      <c r="AN695" s="13"/>
      <c r="AO695" s="13"/>
      <c r="AP695" s="13"/>
    </row>
    <row r="696" spans="5:42" x14ac:dyDescent="0.25">
      <c r="E696" s="15"/>
      <c r="M696" s="1"/>
      <c r="N696" s="1"/>
      <c r="O696" s="1"/>
      <c r="P696" s="1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F696" s="13"/>
      <c r="AG696" s="13"/>
      <c r="AH696" s="13"/>
      <c r="AI696" s="13"/>
      <c r="AJ696" s="13"/>
      <c r="AK696" s="13"/>
      <c r="AL696" s="13"/>
      <c r="AM696" s="13"/>
      <c r="AN696" s="13"/>
      <c r="AO696" s="13"/>
      <c r="AP696" s="13"/>
    </row>
    <row r="697" spans="5:42" x14ac:dyDescent="0.25">
      <c r="E697" s="15"/>
      <c r="M697" s="1"/>
      <c r="N697" s="1"/>
      <c r="O697" s="1"/>
      <c r="P697" s="1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F697" s="13"/>
      <c r="AG697" s="13"/>
      <c r="AH697" s="13"/>
      <c r="AI697" s="13"/>
      <c r="AJ697" s="13"/>
      <c r="AK697" s="13"/>
      <c r="AL697" s="13"/>
      <c r="AM697" s="13"/>
      <c r="AN697" s="13"/>
      <c r="AO697" s="13"/>
      <c r="AP697" s="13"/>
    </row>
    <row r="698" spans="5:42" x14ac:dyDescent="0.25">
      <c r="E698" s="15"/>
      <c r="M698" s="1"/>
      <c r="N698" s="1"/>
      <c r="O698" s="1"/>
      <c r="P698" s="1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F698" s="13"/>
      <c r="AG698" s="13"/>
      <c r="AH698" s="13"/>
      <c r="AI698" s="13"/>
      <c r="AJ698" s="13"/>
      <c r="AK698" s="13"/>
      <c r="AL698" s="13"/>
      <c r="AM698" s="13"/>
      <c r="AN698" s="13"/>
      <c r="AO698" s="13"/>
      <c r="AP698" s="13"/>
    </row>
    <row r="699" spans="5:42" x14ac:dyDescent="0.25">
      <c r="E699" s="15"/>
      <c r="M699" s="1"/>
      <c r="N699" s="1"/>
      <c r="O699" s="1"/>
      <c r="P699" s="1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F699" s="13"/>
      <c r="AG699" s="13"/>
      <c r="AH699" s="13"/>
      <c r="AI699" s="13"/>
      <c r="AJ699" s="13"/>
      <c r="AK699" s="13"/>
      <c r="AL699" s="13"/>
      <c r="AM699" s="13"/>
      <c r="AN699" s="13"/>
      <c r="AO699" s="13"/>
      <c r="AP699" s="13"/>
    </row>
    <row r="700" spans="5:42" x14ac:dyDescent="0.25">
      <c r="E700" s="15"/>
      <c r="M700" s="1"/>
      <c r="N700" s="1"/>
      <c r="O700" s="1"/>
      <c r="P700" s="1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F700" s="13"/>
      <c r="AG700" s="13"/>
      <c r="AH700" s="13"/>
      <c r="AI700" s="13"/>
      <c r="AJ700" s="13"/>
      <c r="AK700" s="13"/>
      <c r="AL700" s="13"/>
      <c r="AM700" s="13"/>
      <c r="AN700" s="13"/>
      <c r="AO700" s="13"/>
      <c r="AP700" s="13"/>
    </row>
    <row r="701" spans="5:42" x14ac:dyDescent="0.25">
      <c r="E701" s="15"/>
      <c r="M701" s="1"/>
      <c r="N701" s="1"/>
      <c r="O701" s="1"/>
      <c r="P701" s="1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F701" s="13"/>
      <c r="AG701" s="13"/>
      <c r="AH701" s="13"/>
      <c r="AI701" s="13"/>
      <c r="AJ701" s="13"/>
      <c r="AK701" s="13"/>
      <c r="AL701" s="13"/>
      <c r="AM701" s="13"/>
      <c r="AN701" s="13"/>
      <c r="AO701" s="13"/>
      <c r="AP701" s="13"/>
    </row>
    <row r="702" spans="5:42" x14ac:dyDescent="0.25">
      <c r="E702" s="15"/>
      <c r="M702" s="1"/>
      <c r="N702" s="1"/>
      <c r="O702" s="1"/>
      <c r="P702" s="1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F702" s="13"/>
      <c r="AG702" s="13"/>
      <c r="AH702" s="13"/>
      <c r="AI702" s="13"/>
      <c r="AJ702" s="13"/>
      <c r="AK702" s="13"/>
      <c r="AL702" s="13"/>
      <c r="AM702" s="13"/>
      <c r="AN702" s="13"/>
      <c r="AO702" s="13"/>
      <c r="AP702" s="13"/>
    </row>
    <row r="703" spans="5:42" x14ac:dyDescent="0.25">
      <c r="M703" s="1"/>
      <c r="N703" s="1"/>
      <c r="O703" s="1"/>
      <c r="P703" s="1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F703" s="13"/>
      <c r="AG703" s="13"/>
      <c r="AH703" s="13"/>
      <c r="AI703" s="13"/>
      <c r="AJ703" s="13"/>
      <c r="AK703" s="13"/>
      <c r="AL703" s="13"/>
      <c r="AM703" s="13"/>
      <c r="AN703" s="13"/>
      <c r="AO703" s="13"/>
      <c r="AP703" s="13"/>
    </row>
    <row r="704" spans="5:42" x14ac:dyDescent="0.25">
      <c r="M704" s="1"/>
      <c r="N704" s="1"/>
      <c r="O704" s="1"/>
      <c r="P704" s="1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F704" s="13"/>
      <c r="AG704" s="13"/>
      <c r="AH704" s="13"/>
      <c r="AI704" s="13"/>
      <c r="AJ704" s="13"/>
      <c r="AK704" s="13"/>
      <c r="AL704" s="13"/>
      <c r="AM704" s="13"/>
      <c r="AN704" s="13"/>
      <c r="AO704" s="13"/>
      <c r="AP704" s="13"/>
    </row>
    <row r="705" spans="13:42" x14ac:dyDescent="0.25">
      <c r="M705" s="1"/>
      <c r="N705" s="1"/>
      <c r="O705" s="1"/>
      <c r="P705" s="1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F705" s="13"/>
      <c r="AG705" s="13"/>
      <c r="AH705" s="13"/>
      <c r="AI705" s="13"/>
      <c r="AJ705" s="13"/>
      <c r="AK705" s="13"/>
      <c r="AL705" s="13"/>
      <c r="AM705" s="13"/>
      <c r="AN705" s="13"/>
      <c r="AO705" s="13"/>
      <c r="AP705" s="13"/>
    </row>
    <row r="706" spans="13:42" x14ac:dyDescent="0.25">
      <c r="M706" s="1"/>
      <c r="N706" s="1"/>
      <c r="O706" s="1"/>
      <c r="P706" s="1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F706" s="13"/>
      <c r="AG706" s="13"/>
      <c r="AH706" s="13"/>
      <c r="AI706" s="13"/>
      <c r="AJ706" s="13"/>
      <c r="AK706" s="13"/>
      <c r="AL706" s="13"/>
      <c r="AM706" s="13"/>
      <c r="AN706" s="13"/>
      <c r="AO706" s="13"/>
      <c r="AP706" s="13"/>
    </row>
    <row r="707" spans="13:42" x14ac:dyDescent="0.25">
      <c r="M707" s="1"/>
      <c r="N707" s="1"/>
      <c r="O707" s="1"/>
      <c r="P707" s="1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F707" s="13"/>
      <c r="AG707" s="13"/>
      <c r="AH707" s="13"/>
      <c r="AI707" s="13"/>
      <c r="AJ707" s="13"/>
      <c r="AK707" s="13"/>
      <c r="AL707" s="13"/>
      <c r="AM707" s="13"/>
      <c r="AN707" s="13"/>
      <c r="AO707" s="13"/>
      <c r="AP707" s="13"/>
    </row>
    <row r="708" spans="13:42" x14ac:dyDescent="0.25">
      <c r="M708" s="1"/>
      <c r="N708" s="1"/>
      <c r="O708" s="1"/>
      <c r="P708" s="1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F708" s="13"/>
      <c r="AG708" s="13"/>
      <c r="AH708" s="13"/>
      <c r="AI708" s="13"/>
      <c r="AJ708" s="13"/>
      <c r="AK708" s="13"/>
      <c r="AL708" s="13"/>
      <c r="AM708" s="13"/>
      <c r="AN708" s="13"/>
      <c r="AO708" s="13"/>
      <c r="AP708" s="13"/>
    </row>
    <row r="709" spans="13:42" x14ac:dyDescent="0.25">
      <c r="M709" s="1"/>
      <c r="N709" s="1"/>
      <c r="O709" s="1"/>
      <c r="P709" s="1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F709" s="13"/>
      <c r="AG709" s="13"/>
      <c r="AH709" s="13"/>
      <c r="AI709" s="13"/>
      <c r="AJ709" s="13"/>
      <c r="AK709" s="13"/>
      <c r="AL709" s="13"/>
      <c r="AM709" s="13"/>
      <c r="AN709" s="13"/>
      <c r="AO709" s="13"/>
      <c r="AP709" s="13"/>
    </row>
    <row r="710" spans="13:42" x14ac:dyDescent="0.25">
      <c r="M710" s="1"/>
      <c r="N710" s="1"/>
      <c r="O710" s="1"/>
      <c r="P710" s="1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F710" s="13"/>
      <c r="AG710" s="13"/>
      <c r="AH710" s="13"/>
      <c r="AI710" s="13"/>
      <c r="AJ710" s="13"/>
      <c r="AK710" s="13"/>
      <c r="AL710" s="13"/>
      <c r="AM710" s="13"/>
      <c r="AN710" s="13"/>
      <c r="AO710" s="13"/>
      <c r="AP710" s="13"/>
    </row>
    <row r="711" spans="13:42" x14ac:dyDescent="0.25">
      <c r="M711" s="1"/>
      <c r="N711" s="1"/>
      <c r="O711" s="1"/>
      <c r="P711" s="1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F711" s="13"/>
      <c r="AG711" s="13"/>
      <c r="AH711" s="13"/>
      <c r="AI711" s="13"/>
      <c r="AJ711" s="13"/>
      <c r="AK711" s="13"/>
      <c r="AL711" s="13"/>
      <c r="AM711" s="13"/>
      <c r="AN711" s="13"/>
      <c r="AO711" s="13"/>
      <c r="AP711" s="13"/>
    </row>
    <row r="712" spans="13:42" x14ac:dyDescent="0.25">
      <c r="M712" s="1"/>
      <c r="N712" s="1"/>
      <c r="O712" s="1"/>
      <c r="P712" s="1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F712" s="13"/>
      <c r="AG712" s="13"/>
      <c r="AH712" s="13"/>
      <c r="AI712" s="13"/>
      <c r="AJ712" s="13"/>
      <c r="AK712" s="13"/>
      <c r="AL712" s="13"/>
      <c r="AM712" s="13"/>
      <c r="AN712" s="13"/>
      <c r="AO712" s="13"/>
      <c r="AP712" s="13"/>
    </row>
    <row r="713" spans="13:42" x14ac:dyDescent="0.25">
      <c r="M713" s="1"/>
      <c r="N713" s="1"/>
      <c r="O713" s="1"/>
      <c r="P713" s="1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F713" s="13"/>
      <c r="AG713" s="13"/>
      <c r="AH713" s="13"/>
      <c r="AI713" s="13"/>
      <c r="AJ713" s="13"/>
      <c r="AK713" s="13"/>
      <c r="AL713" s="13"/>
      <c r="AM713" s="13"/>
      <c r="AN713" s="13"/>
      <c r="AO713" s="13"/>
      <c r="AP713" s="13"/>
    </row>
    <row r="714" spans="13:42" x14ac:dyDescent="0.25">
      <c r="M714" s="1"/>
      <c r="N714" s="1"/>
      <c r="O714" s="1"/>
      <c r="P714" s="1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F714" s="13"/>
      <c r="AG714" s="13"/>
      <c r="AH714" s="13"/>
      <c r="AI714" s="13"/>
      <c r="AJ714" s="13"/>
      <c r="AK714" s="13"/>
      <c r="AL714" s="13"/>
      <c r="AM714" s="13"/>
      <c r="AN714" s="13"/>
      <c r="AO714" s="13"/>
      <c r="AP714" s="13"/>
    </row>
    <row r="715" spans="13:42" x14ac:dyDescent="0.25">
      <c r="M715" s="1"/>
      <c r="N715" s="1"/>
      <c r="O715" s="1"/>
      <c r="P715" s="1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F715" s="13"/>
      <c r="AG715" s="13"/>
      <c r="AH715" s="13"/>
      <c r="AI715" s="13"/>
      <c r="AJ715" s="13"/>
      <c r="AK715" s="13"/>
      <c r="AL715" s="13"/>
      <c r="AM715" s="13"/>
      <c r="AN715" s="13"/>
      <c r="AO715" s="13"/>
      <c r="AP715" s="13"/>
    </row>
    <row r="716" spans="13:42" x14ac:dyDescent="0.25">
      <c r="M716" s="1"/>
      <c r="N716" s="1"/>
      <c r="O716" s="1"/>
      <c r="P716" s="1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F716" s="13"/>
      <c r="AG716" s="13"/>
      <c r="AH716" s="13"/>
      <c r="AI716" s="13"/>
      <c r="AJ716" s="13"/>
      <c r="AK716" s="13"/>
      <c r="AL716" s="13"/>
      <c r="AM716" s="13"/>
      <c r="AN716" s="13"/>
      <c r="AO716" s="13"/>
      <c r="AP716" s="13"/>
    </row>
    <row r="717" spans="13:42" x14ac:dyDescent="0.25">
      <c r="M717" s="1"/>
      <c r="N717" s="1"/>
      <c r="O717" s="1"/>
      <c r="P717" s="1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F717" s="13"/>
      <c r="AG717" s="13"/>
      <c r="AH717" s="13"/>
      <c r="AI717" s="13"/>
      <c r="AJ717" s="13"/>
      <c r="AK717" s="13"/>
      <c r="AL717" s="13"/>
      <c r="AM717" s="13"/>
      <c r="AN717" s="13"/>
      <c r="AO717" s="13"/>
      <c r="AP717" s="13"/>
    </row>
    <row r="718" spans="13:42" x14ac:dyDescent="0.25">
      <c r="M718" s="1"/>
      <c r="N718" s="1"/>
      <c r="O718" s="1"/>
      <c r="P718" s="1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F718" s="13"/>
      <c r="AG718" s="13"/>
      <c r="AH718" s="13"/>
      <c r="AI718" s="13"/>
      <c r="AJ718" s="13"/>
      <c r="AK718" s="13"/>
      <c r="AL718" s="13"/>
      <c r="AM718" s="13"/>
      <c r="AN718" s="13"/>
      <c r="AO718" s="13"/>
      <c r="AP718" s="13"/>
    </row>
    <row r="719" spans="13:42" x14ac:dyDescent="0.25">
      <c r="M719" s="1"/>
      <c r="N719" s="1"/>
      <c r="O719" s="1"/>
      <c r="P719" s="1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F719" s="13"/>
      <c r="AG719" s="13"/>
      <c r="AH719" s="13"/>
      <c r="AI719" s="13"/>
      <c r="AJ719" s="13"/>
      <c r="AK719" s="13"/>
      <c r="AL719" s="13"/>
      <c r="AM719" s="13"/>
      <c r="AN719" s="13"/>
      <c r="AO719" s="13"/>
      <c r="AP719" s="13"/>
    </row>
    <row r="720" spans="13:42" x14ac:dyDescent="0.25">
      <c r="M720" s="1"/>
      <c r="N720" s="1"/>
      <c r="O720" s="1"/>
      <c r="P720" s="1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F720" s="13"/>
      <c r="AG720" s="13"/>
      <c r="AH720" s="13"/>
      <c r="AI720" s="13"/>
      <c r="AJ720" s="13"/>
      <c r="AK720" s="13"/>
      <c r="AL720" s="13"/>
      <c r="AM720" s="13"/>
      <c r="AN720" s="13"/>
      <c r="AO720" s="13"/>
      <c r="AP720" s="13"/>
    </row>
    <row r="721" spans="13:42" x14ac:dyDescent="0.25">
      <c r="M721" s="1"/>
      <c r="N721" s="1"/>
      <c r="O721" s="1"/>
      <c r="P721" s="1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F721" s="13"/>
      <c r="AG721" s="13"/>
      <c r="AH721" s="13"/>
      <c r="AI721" s="13"/>
      <c r="AJ721" s="13"/>
      <c r="AK721" s="13"/>
      <c r="AL721" s="13"/>
      <c r="AM721" s="13"/>
      <c r="AN721" s="13"/>
      <c r="AO721" s="13"/>
      <c r="AP721" s="13"/>
    </row>
    <row r="722" spans="13:42" x14ac:dyDescent="0.25">
      <c r="M722" s="1"/>
      <c r="N722" s="1"/>
      <c r="O722" s="1"/>
      <c r="P722" s="1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F722" s="13"/>
      <c r="AG722" s="13"/>
      <c r="AH722" s="13"/>
      <c r="AI722" s="13"/>
      <c r="AJ722" s="13"/>
      <c r="AK722" s="13"/>
      <c r="AL722" s="13"/>
      <c r="AM722" s="13"/>
      <c r="AN722" s="13"/>
      <c r="AO722" s="13"/>
      <c r="AP722" s="13"/>
    </row>
    <row r="723" spans="13:42" x14ac:dyDescent="0.25">
      <c r="M723" s="1"/>
      <c r="N723" s="1"/>
      <c r="O723" s="1"/>
      <c r="P723" s="1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F723" s="13"/>
      <c r="AG723" s="13"/>
      <c r="AH723" s="13"/>
      <c r="AI723" s="13"/>
      <c r="AJ723" s="13"/>
      <c r="AK723" s="13"/>
      <c r="AL723" s="13"/>
      <c r="AM723" s="13"/>
      <c r="AN723" s="13"/>
      <c r="AO723" s="13"/>
      <c r="AP723" s="13"/>
    </row>
    <row r="724" spans="13:42" x14ac:dyDescent="0.25">
      <c r="M724" s="1"/>
      <c r="N724" s="1"/>
      <c r="O724" s="1"/>
      <c r="P724" s="1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F724" s="13"/>
      <c r="AG724" s="13"/>
      <c r="AH724" s="13"/>
      <c r="AI724" s="13"/>
      <c r="AJ724" s="13"/>
      <c r="AK724" s="13"/>
      <c r="AL724" s="13"/>
      <c r="AM724" s="13"/>
      <c r="AN724" s="13"/>
      <c r="AO724" s="13"/>
      <c r="AP724" s="13"/>
    </row>
    <row r="725" spans="13:42" x14ac:dyDescent="0.25">
      <c r="M725" s="1"/>
      <c r="N725" s="1"/>
      <c r="O725" s="1"/>
      <c r="P725" s="1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F725" s="13"/>
      <c r="AG725" s="13"/>
      <c r="AH725" s="13"/>
      <c r="AI725" s="13"/>
      <c r="AJ725" s="13"/>
      <c r="AK725" s="13"/>
      <c r="AL725" s="13"/>
      <c r="AM725" s="13"/>
      <c r="AN725" s="13"/>
      <c r="AO725" s="13"/>
      <c r="AP725" s="13"/>
    </row>
    <row r="726" spans="13:42" x14ac:dyDescent="0.25">
      <c r="M726" s="1"/>
      <c r="N726" s="1"/>
      <c r="O726" s="1"/>
      <c r="P726" s="1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F726" s="13"/>
      <c r="AG726" s="13"/>
      <c r="AH726" s="13"/>
      <c r="AI726" s="13"/>
      <c r="AJ726" s="13"/>
      <c r="AK726" s="13"/>
      <c r="AL726" s="13"/>
      <c r="AM726" s="13"/>
      <c r="AN726" s="13"/>
      <c r="AO726" s="13"/>
      <c r="AP726" s="13"/>
    </row>
    <row r="727" spans="13:42" x14ac:dyDescent="0.25">
      <c r="M727" s="1"/>
      <c r="N727" s="1"/>
      <c r="O727" s="1"/>
      <c r="P727" s="1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F727" s="13"/>
      <c r="AG727" s="13"/>
      <c r="AH727" s="13"/>
      <c r="AI727" s="13"/>
      <c r="AJ727" s="13"/>
      <c r="AK727" s="13"/>
      <c r="AL727" s="13"/>
      <c r="AM727" s="13"/>
      <c r="AN727" s="13"/>
      <c r="AO727" s="13"/>
      <c r="AP727" s="13"/>
    </row>
    <row r="728" spans="13:42" x14ac:dyDescent="0.25">
      <c r="M728" s="1"/>
      <c r="N728" s="1"/>
      <c r="O728" s="1"/>
      <c r="P728" s="1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F728" s="13"/>
      <c r="AG728" s="13"/>
      <c r="AH728" s="13"/>
      <c r="AI728" s="13"/>
      <c r="AJ728" s="13"/>
      <c r="AK728" s="13"/>
      <c r="AL728" s="13"/>
      <c r="AM728" s="13"/>
      <c r="AN728" s="13"/>
      <c r="AO728" s="13"/>
      <c r="AP728" s="13"/>
    </row>
    <row r="729" spans="13:42" x14ac:dyDescent="0.25">
      <c r="M729" s="1"/>
      <c r="N729" s="1"/>
      <c r="O729" s="1"/>
      <c r="P729" s="1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F729" s="13"/>
      <c r="AG729" s="13"/>
      <c r="AH729" s="13"/>
      <c r="AI729" s="13"/>
      <c r="AJ729" s="13"/>
      <c r="AK729" s="13"/>
      <c r="AL729" s="13"/>
      <c r="AM729" s="13"/>
      <c r="AN729" s="13"/>
      <c r="AO729" s="13"/>
      <c r="AP729" s="13"/>
    </row>
    <row r="730" spans="13:42" x14ac:dyDescent="0.25">
      <c r="M730" s="1"/>
      <c r="N730" s="1"/>
      <c r="O730" s="1"/>
      <c r="P730" s="1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F730" s="13"/>
      <c r="AG730" s="13"/>
      <c r="AH730" s="13"/>
      <c r="AI730" s="13"/>
      <c r="AJ730" s="13"/>
      <c r="AK730" s="13"/>
      <c r="AL730" s="13"/>
      <c r="AM730" s="13"/>
      <c r="AN730" s="13"/>
      <c r="AO730" s="13"/>
      <c r="AP730" s="13"/>
    </row>
    <row r="731" spans="13:42" x14ac:dyDescent="0.25">
      <c r="M731" s="1"/>
      <c r="N731" s="1"/>
      <c r="O731" s="1"/>
      <c r="P731" s="1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F731" s="13"/>
      <c r="AG731" s="13"/>
      <c r="AH731" s="13"/>
      <c r="AI731" s="13"/>
      <c r="AJ731" s="13"/>
      <c r="AK731" s="13"/>
      <c r="AL731" s="13"/>
      <c r="AM731" s="13"/>
      <c r="AN731" s="13"/>
      <c r="AO731" s="13"/>
      <c r="AP731" s="13"/>
    </row>
    <row r="732" spans="13:42" x14ac:dyDescent="0.25">
      <c r="M732" s="1"/>
      <c r="N732" s="1"/>
      <c r="O732" s="1"/>
      <c r="P732" s="1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F732" s="13"/>
      <c r="AG732" s="13"/>
      <c r="AH732" s="13"/>
      <c r="AI732" s="13"/>
      <c r="AJ732" s="13"/>
      <c r="AK732" s="13"/>
      <c r="AL732" s="13"/>
      <c r="AM732" s="13"/>
      <c r="AN732" s="13"/>
      <c r="AO732" s="13"/>
      <c r="AP732" s="13"/>
    </row>
    <row r="733" spans="13:42" x14ac:dyDescent="0.25">
      <c r="M733" s="1"/>
      <c r="N733" s="1"/>
      <c r="O733" s="1"/>
      <c r="P733" s="1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F733" s="13"/>
      <c r="AG733" s="13"/>
      <c r="AH733" s="13"/>
      <c r="AI733" s="13"/>
      <c r="AJ733" s="13"/>
      <c r="AK733" s="13"/>
      <c r="AL733" s="13"/>
      <c r="AM733" s="13"/>
      <c r="AN733" s="13"/>
      <c r="AO733" s="13"/>
      <c r="AP733" s="13"/>
    </row>
    <row r="734" spans="13:42" x14ac:dyDescent="0.25">
      <c r="M734" s="1"/>
      <c r="N734" s="1"/>
      <c r="O734" s="1"/>
      <c r="P734" s="1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F734" s="13"/>
      <c r="AG734" s="13"/>
      <c r="AH734" s="13"/>
      <c r="AI734" s="13"/>
      <c r="AJ734" s="13"/>
      <c r="AK734" s="13"/>
      <c r="AL734" s="13"/>
      <c r="AM734" s="13"/>
      <c r="AN734" s="13"/>
      <c r="AO734" s="13"/>
      <c r="AP734" s="13"/>
    </row>
    <row r="735" spans="13:42" x14ac:dyDescent="0.25">
      <c r="M735" s="1"/>
      <c r="N735" s="1"/>
      <c r="O735" s="1"/>
      <c r="P735" s="1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F735" s="13"/>
      <c r="AG735" s="13"/>
      <c r="AH735" s="13"/>
      <c r="AI735" s="13"/>
      <c r="AJ735" s="13"/>
      <c r="AK735" s="13"/>
      <c r="AL735" s="13"/>
      <c r="AM735" s="13"/>
      <c r="AN735" s="13"/>
      <c r="AO735" s="13"/>
      <c r="AP735" s="13"/>
    </row>
    <row r="736" spans="13:42" x14ac:dyDescent="0.25">
      <c r="M736" s="1"/>
      <c r="N736" s="1"/>
      <c r="O736" s="1"/>
      <c r="P736" s="1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F736" s="13"/>
      <c r="AG736" s="13"/>
      <c r="AH736" s="13"/>
      <c r="AI736" s="13"/>
      <c r="AJ736" s="13"/>
      <c r="AK736" s="13"/>
      <c r="AL736" s="13"/>
      <c r="AM736" s="13"/>
      <c r="AN736" s="13"/>
      <c r="AO736" s="13"/>
      <c r="AP736" s="13"/>
    </row>
    <row r="737" spans="13:42" x14ac:dyDescent="0.25">
      <c r="M737" s="1"/>
      <c r="N737" s="1"/>
      <c r="O737" s="1"/>
      <c r="P737" s="1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F737" s="13"/>
      <c r="AG737" s="13"/>
      <c r="AH737" s="13"/>
      <c r="AI737" s="13"/>
      <c r="AJ737" s="13"/>
      <c r="AK737" s="13"/>
      <c r="AL737" s="13"/>
      <c r="AM737" s="13"/>
      <c r="AN737" s="13"/>
      <c r="AO737" s="13"/>
      <c r="AP737" s="13"/>
    </row>
    <row r="738" spans="13:42" x14ac:dyDescent="0.25">
      <c r="M738" s="1"/>
      <c r="N738" s="1"/>
      <c r="O738" s="1"/>
      <c r="P738" s="1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F738" s="13"/>
      <c r="AG738" s="13"/>
      <c r="AH738" s="13"/>
      <c r="AI738" s="13"/>
      <c r="AJ738" s="13"/>
      <c r="AK738" s="13"/>
      <c r="AL738" s="13"/>
      <c r="AM738" s="13"/>
      <c r="AN738" s="13"/>
      <c r="AO738" s="13"/>
      <c r="AP738" s="13"/>
    </row>
    <row r="739" spans="13:42" x14ac:dyDescent="0.25">
      <c r="M739" s="1"/>
      <c r="N739" s="1"/>
      <c r="O739" s="1"/>
      <c r="P739" s="1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F739" s="13"/>
      <c r="AG739" s="13"/>
      <c r="AH739" s="13"/>
      <c r="AI739" s="13"/>
      <c r="AJ739" s="13"/>
      <c r="AK739" s="13"/>
      <c r="AL739" s="13"/>
      <c r="AM739" s="13"/>
      <c r="AN739" s="13"/>
      <c r="AO739" s="13"/>
      <c r="AP739" s="13"/>
    </row>
    <row r="740" spans="13:42" x14ac:dyDescent="0.25">
      <c r="M740" s="1"/>
      <c r="N740" s="1"/>
      <c r="O740" s="1"/>
      <c r="P740" s="1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F740" s="13"/>
      <c r="AG740" s="13"/>
      <c r="AH740" s="13"/>
      <c r="AI740" s="13"/>
      <c r="AJ740" s="13"/>
      <c r="AK740" s="13"/>
      <c r="AL740" s="13"/>
      <c r="AM740" s="13"/>
      <c r="AN740" s="13"/>
      <c r="AO740" s="13"/>
      <c r="AP740" s="13"/>
    </row>
    <row r="741" spans="13:42" x14ac:dyDescent="0.25">
      <c r="M741" s="1"/>
      <c r="N741" s="1"/>
      <c r="O741" s="1"/>
      <c r="P741" s="1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F741" s="13"/>
      <c r="AG741" s="13"/>
      <c r="AH741" s="13"/>
      <c r="AI741" s="13"/>
      <c r="AJ741" s="13"/>
      <c r="AK741" s="13"/>
      <c r="AL741" s="13"/>
      <c r="AM741" s="13"/>
      <c r="AN741" s="13"/>
      <c r="AO741" s="13"/>
      <c r="AP741" s="13"/>
    </row>
    <row r="742" spans="13:42" x14ac:dyDescent="0.25">
      <c r="M742" s="1"/>
      <c r="N742" s="1"/>
      <c r="O742" s="1"/>
      <c r="P742" s="1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F742" s="13"/>
      <c r="AG742" s="13"/>
      <c r="AH742" s="13"/>
      <c r="AI742" s="13"/>
      <c r="AJ742" s="13"/>
      <c r="AK742" s="13"/>
      <c r="AL742" s="13"/>
      <c r="AM742" s="13"/>
      <c r="AN742" s="13"/>
      <c r="AO742" s="13"/>
      <c r="AP742" s="13"/>
    </row>
    <row r="743" spans="13:42" x14ac:dyDescent="0.25">
      <c r="M743" s="1"/>
      <c r="N743" s="1"/>
      <c r="O743" s="1"/>
      <c r="P743" s="1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F743" s="13"/>
      <c r="AG743" s="13"/>
      <c r="AH743" s="13"/>
      <c r="AI743" s="13"/>
      <c r="AJ743" s="13"/>
      <c r="AK743" s="13"/>
      <c r="AL743" s="13"/>
      <c r="AM743" s="13"/>
      <c r="AN743" s="13"/>
      <c r="AO743" s="13"/>
      <c r="AP743" s="13"/>
    </row>
    <row r="744" spans="13:42" x14ac:dyDescent="0.25">
      <c r="M744" s="1"/>
      <c r="N744" s="1"/>
      <c r="O744" s="1"/>
      <c r="P744" s="1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F744" s="13"/>
      <c r="AG744" s="13"/>
      <c r="AH744" s="13"/>
      <c r="AI744" s="13"/>
      <c r="AJ744" s="13"/>
      <c r="AK744" s="13"/>
      <c r="AL744" s="13"/>
      <c r="AM744" s="13"/>
      <c r="AN744" s="13"/>
      <c r="AO744" s="13"/>
      <c r="AP744" s="13"/>
    </row>
    <row r="745" spans="13:42" x14ac:dyDescent="0.25">
      <c r="M745" s="1"/>
      <c r="N745" s="1"/>
      <c r="O745" s="1"/>
      <c r="P745" s="1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F745" s="13"/>
      <c r="AG745" s="13"/>
      <c r="AH745" s="13"/>
      <c r="AI745" s="13"/>
      <c r="AJ745" s="13"/>
      <c r="AK745" s="13"/>
      <c r="AL745" s="13"/>
      <c r="AM745" s="13"/>
      <c r="AN745" s="13"/>
      <c r="AO745" s="13"/>
      <c r="AP745" s="13"/>
    </row>
    <row r="746" spans="13:42" x14ac:dyDescent="0.25">
      <c r="M746" s="1"/>
      <c r="N746" s="1"/>
      <c r="O746" s="1"/>
      <c r="P746" s="1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F746" s="13"/>
      <c r="AG746" s="13"/>
      <c r="AH746" s="13"/>
      <c r="AI746" s="13"/>
      <c r="AJ746" s="13"/>
      <c r="AK746" s="13"/>
      <c r="AL746" s="13"/>
      <c r="AM746" s="13"/>
      <c r="AN746" s="13"/>
      <c r="AO746" s="13"/>
      <c r="AP746" s="13"/>
    </row>
    <row r="747" spans="13:42" x14ac:dyDescent="0.25">
      <c r="M747" s="1"/>
      <c r="N747" s="1"/>
      <c r="O747" s="1"/>
      <c r="P747" s="1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F747" s="13"/>
      <c r="AG747" s="13"/>
      <c r="AH747" s="13"/>
      <c r="AI747" s="13"/>
      <c r="AJ747" s="13"/>
      <c r="AK747" s="13"/>
      <c r="AL747" s="13"/>
      <c r="AM747" s="13"/>
      <c r="AN747" s="13"/>
      <c r="AO747" s="13"/>
      <c r="AP747" s="13"/>
    </row>
    <row r="748" spans="13:42" x14ac:dyDescent="0.25">
      <c r="M748" s="1"/>
      <c r="N748" s="1"/>
      <c r="O748" s="1"/>
      <c r="P748" s="1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F748" s="13"/>
      <c r="AG748" s="13"/>
      <c r="AH748" s="13"/>
      <c r="AI748" s="13"/>
      <c r="AJ748" s="13"/>
      <c r="AK748" s="13"/>
      <c r="AL748" s="13"/>
      <c r="AM748" s="13"/>
      <c r="AN748" s="13"/>
      <c r="AO748" s="13"/>
      <c r="AP748" s="13"/>
    </row>
    <row r="749" spans="13:42" x14ac:dyDescent="0.25">
      <c r="M749" s="1"/>
      <c r="N749" s="1"/>
      <c r="O749" s="1"/>
      <c r="P749" s="1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F749" s="13"/>
      <c r="AG749" s="13"/>
      <c r="AH749" s="13"/>
      <c r="AI749" s="13"/>
      <c r="AJ749" s="13"/>
      <c r="AK749" s="13"/>
      <c r="AL749" s="13"/>
      <c r="AM749" s="13"/>
      <c r="AN749" s="13"/>
      <c r="AO749" s="13"/>
      <c r="AP749" s="13"/>
    </row>
    <row r="750" spans="13:42" x14ac:dyDescent="0.25">
      <c r="M750" s="1"/>
      <c r="N750" s="1"/>
      <c r="O750" s="1"/>
      <c r="P750" s="1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F750" s="13"/>
      <c r="AG750" s="13"/>
      <c r="AH750" s="13"/>
      <c r="AI750" s="13"/>
      <c r="AJ750" s="13"/>
      <c r="AK750" s="13"/>
      <c r="AL750" s="13"/>
      <c r="AM750" s="13"/>
      <c r="AN750" s="13"/>
      <c r="AO750" s="13"/>
      <c r="AP750" s="13"/>
    </row>
    <row r="751" spans="13:42" x14ac:dyDescent="0.25">
      <c r="M751" s="1"/>
      <c r="N751" s="1"/>
      <c r="O751" s="1"/>
      <c r="P751" s="1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F751" s="13"/>
      <c r="AG751" s="13"/>
      <c r="AH751" s="13"/>
      <c r="AI751" s="13"/>
      <c r="AJ751" s="13"/>
      <c r="AK751" s="13"/>
      <c r="AL751" s="13"/>
      <c r="AM751" s="13"/>
      <c r="AN751" s="13"/>
      <c r="AO751" s="13"/>
      <c r="AP751" s="13"/>
    </row>
    <row r="752" spans="13:42" x14ac:dyDescent="0.25">
      <c r="M752" s="1"/>
      <c r="N752" s="1"/>
      <c r="O752" s="1"/>
      <c r="P752" s="1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F752" s="13"/>
      <c r="AG752" s="13"/>
      <c r="AH752" s="13"/>
      <c r="AI752" s="13"/>
      <c r="AJ752" s="13"/>
      <c r="AK752" s="13"/>
      <c r="AL752" s="13"/>
      <c r="AM752" s="13"/>
      <c r="AN752" s="13"/>
      <c r="AO752" s="13"/>
      <c r="AP752" s="13"/>
    </row>
    <row r="753" spans="13:42" x14ac:dyDescent="0.25">
      <c r="M753" s="1"/>
      <c r="N753" s="1"/>
      <c r="O753" s="1"/>
      <c r="P753" s="1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F753" s="13"/>
      <c r="AG753" s="13"/>
      <c r="AH753" s="13"/>
      <c r="AI753" s="13"/>
      <c r="AJ753" s="13"/>
      <c r="AK753" s="13"/>
      <c r="AL753" s="13"/>
      <c r="AM753" s="13"/>
      <c r="AN753" s="13"/>
      <c r="AO753" s="13"/>
      <c r="AP753" s="13"/>
    </row>
    <row r="754" spans="13:42" x14ac:dyDescent="0.25">
      <c r="M754" s="1"/>
      <c r="N754" s="1"/>
      <c r="O754" s="1"/>
      <c r="P754" s="1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F754" s="13"/>
      <c r="AG754" s="13"/>
      <c r="AH754" s="13"/>
      <c r="AI754" s="13"/>
      <c r="AJ754" s="13"/>
      <c r="AK754" s="13"/>
      <c r="AL754" s="13"/>
      <c r="AM754" s="13"/>
      <c r="AN754" s="13"/>
      <c r="AO754" s="13"/>
      <c r="AP754" s="13"/>
    </row>
    <row r="755" spans="13:42" x14ac:dyDescent="0.25">
      <c r="M755" s="1"/>
      <c r="N755" s="1"/>
      <c r="O755" s="1"/>
      <c r="P755" s="1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F755" s="13"/>
      <c r="AG755" s="13"/>
      <c r="AH755" s="13"/>
      <c r="AI755" s="13"/>
      <c r="AJ755" s="13"/>
      <c r="AK755" s="13"/>
      <c r="AL755" s="13"/>
      <c r="AM755" s="13"/>
      <c r="AN755" s="13"/>
      <c r="AO755" s="13"/>
      <c r="AP755" s="13"/>
    </row>
    <row r="756" spans="13:42" x14ac:dyDescent="0.25">
      <c r="M756" s="1"/>
      <c r="N756" s="1"/>
      <c r="O756" s="1"/>
      <c r="P756" s="1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F756" s="13"/>
      <c r="AG756" s="13"/>
      <c r="AH756" s="13"/>
      <c r="AI756" s="13"/>
      <c r="AJ756" s="13"/>
      <c r="AK756" s="13"/>
      <c r="AL756" s="13"/>
      <c r="AM756" s="13"/>
      <c r="AN756" s="13"/>
      <c r="AO756" s="13"/>
      <c r="AP756" s="13"/>
    </row>
    <row r="757" spans="13:42" x14ac:dyDescent="0.25">
      <c r="M757" s="1"/>
      <c r="N757" s="1"/>
      <c r="O757" s="1"/>
      <c r="P757" s="1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F757" s="13"/>
      <c r="AG757" s="13"/>
      <c r="AH757" s="13"/>
      <c r="AI757" s="13"/>
      <c r="AJ757" s="13"/>
      <c r="AK757" s="13"/>
      <c r="AL757" s="13"/>
      <c r="AM757" s="13"/>
      <c r="AN757" s="13"/>
      <c r="AO757" s="13"/>
      <c r="AP757" s="13"/>
    </row>
    <row r="758" spans="13:42" x14ac:dyDescent="0.25">
      <c r="M758" s="1"/>
      <c r="N758" s="1"/>
      <c r="O758" s="1"/>
      <c r="P758" s="1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F758" s="13"/>
      <c r="AG758" s="13"/>
      <c r="AH758" s="13"/>
      <c r="AI758" s="13"/>
      <c r="AJ758" s="13"/>
      <c r="AK758" s="13"/>
      <c r="AL758" s="13"/>
      <c r="AM758" s="13"/>
      <c r="AN758" s="13"/>
      <c r="AO758" s="13"/>
      <c r="AP758" s="13"/>
    </row>
    <row r="759" spans="13:42" x14ac:dyDescent="0.25">
      <c r="M759" s="1"/>
      <c r="N759" s="1"/>
      <c r="O759" s="1"/>
      <c r="P759" s="1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F759" s="13"/>
      <c r="AG759" s="13"/>
      <c r="AH759" s="13"/>
      <c r="AI759" s="13"/>
      <c r="AJ759" s="13"/>
      <c r="AK759" s="13"/>
      <c r="AL759" s="13"/>
      <c r="AM759" s="13"/>
      <c r="AN759" s="13"/>
      <c r="AO759" s="13"/>
      <c r="AP759" s="13"/>
    </row>
    <row r="760" spans="13:42" x14ac:dyDescent="0.25">
      <c r="M760" s="1"/>
      <c r="N760" s="1"/>
      <c r="O760" s="1"/>
      <c r="P760" s="1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F760" s="13"/>
      <c r="AG760" s="13"/>
      <c r="AH760" s="13"/>
      <c r="AI760" s="13"/>
      <c r="AJ760" s="13"/>
      <c r="AK760" s="13"/>
      <c r="AL760" s="13"/>
      <c r="AM760" s="13"/>
      <c r="AN760" s="13"/>
      <c r="AO760" s="13"/>
      <c r="AP760" s="13"/>
    </row>
    <row r="761" spans="13:42" x14ac:dyDescent="0.25">
      <c r="M761" s="1"/>
      <c r="N761" s="1"/>
      <c r="O761" s="1"/>
      <c r="P761" s="1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F761" s="13"/>
      <c r="AG761" s="13"/>
      <c r="AH761" s="13"/>
      <c r="AI761" s="13"/>
      <c r="AJ761" s="13"/>
      <c r="AK761" s="13"/>
      <c r="AL761" s="13"/>
      <c r="AM761" s="13"/>
      <c r="AN761" s="13"/>
      <c r="AO761" s="13"/>
      <c r="AP761" s="13"/>
    </row>
    <row r="762" spans="13:42" x14ac:dyDescent="0.25">
      <c r="M762" s="1"/>
      <c r="N762" s="1"/>
      <c r="O762" s="1"/>
      <c r="P762" s="1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F762" s="13"/>
      <c r="AG762" s="13"/>
      <c r="AH762" s="13"/>
      <c r="AI762" s="13"/>
      <c r="AJ762" s="13"/>
      <c r="AK762" s="13"/>
      <c r="AL762" s="13"/>
      <c r="AM762" s="13"/>
      <c r="AN762" s="13"/>
      <c r="AO762" s="13"/>
      <c r="AP762" s="13"/>
    </row>
    <row r="763" spans="13:42" x14ac:dyDescent="0.25">
      <c r="M763" s="1"/>
      <c r="N763" s="1"/>
      <c r="O763" s="1"/>
      <c r="P763" s="1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F763" s="13"/>
      <c r="AG763" s="13"/>
      <c r="AH763" s="13"/>
      <c r="AI763" s="13"/>
      <c r="AJ763" s="13"/>
      <c r="AK763" s="13"/>
      <c r="AL763" s="13"/>
      <c r="AM763" s="13"/>
      <c r="AN763" s="13"/>
      <c r="AO763" s="13"/>
      <c r="AP763" s="13"/>
    </row>
    <row r="764" spans="13:42" x14ac:dyDescent="0.25">
      <c r="M764" s="1"/>
      <c r="N764" s="1"/>
      <c r="O764" s="1"/>
      <c r="P764" s="1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F764" s="13"/>
      <c r="AG764" s="13"/>
      <c r="AH764" s="13"/>
      <c r="AI764" s="13"/>
      <c r="AJ764" s="13"/>
      <c r="AK764" s="13"/>
      <c r="AL764" s="13"/>
      <c r="AM764" s="13"/>
      <c r="AN764" s="13"/>
      <c r="AO764" s="13"/>
      <c r="AP764" s="13"/>
    </row>
    <row r="765" spans="13:42" x14ac:dyDescent="0.25">
      <c r="M765" s="1"/>
      <c r="N765" s="1"/>
      <c r="O765" s="1"/>
      <c r="P765" s="1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F765" s="13"/>
      <c r="AG765" s="13"/>
      <c r="AH765" s="13"/>
      <c r="AI765" s="13"/>
      <c r="AJ765" s="13"/>
      <c r="AK765" s="13"/>
      <c r="AL765" s="13"/>
      <c r="AM765" s="13"/>
      <c r="AN765" s="13"/>
      <c r="AO765" s="13"/>
      <c r="AP765" s="13"/>
    </row>
    <row r="766" spans="13:42" x14ac:dyDescent="0.25">
      <c r="M766" s="1"/>
      <c r="N766" s="1"/>
      <c r="O766" s="1"/>
      <c r="P766" s="1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F766" s="13"/>
      <c r="AG766" s="13"/>
      <c r="AH766" s="13"/>
      <c r="AI766" s="13"/>
      <c r="AJ766" s="13"/>
      <c r="AK766" s="13"/>
      <c r="AL766" s="13"/>
      <c r="AM766" s="13"/>
      <c r="AN766" s="13"/>
      <c r="AO766" s="13"/>
      <c r="AP766" s="13"/>
    </row>
    <row r="767" spans="13:42" x14ac:dyDescent="0.25">
      <c r="M767" s="1"/>
      <c r="N767" s="1"/>
      <c r="O767" s="1"/>
      <c r="P767" s="1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F767" s="13"/>
      <c r="AG767" s="13"/>
      <c r="AH767" s="13"/>
      <c r="AI767" s="13"/>
      <c r="AJ767" s="13"/>
      <c r="AK767" s="13"/>
      <c r="AL767" s="13"/>
      <c r="AM767" s="13"/>
      <c r="AN767" s="13"/>
      <c r="AO767" s="13"/>
      <c r="AP767" s="13"/>
    </row>
    <row r="768" spans="13:42" x14ac:dyDescent="0.25">
      <c r="M768" s="1"/>
      <c r="N768" s="1"/>
      <c r="O768" s="1"/>
      <c r="P768" s="1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F768" s="13"/>
      <c r="AG768" s="13"/>
      <c r="AH768" s="13"/>
      <c r="AI768" s="13"/>
      <c r="AJ768" s="13"/>
      <c r="AK768" s="13"/>
      <c r="AL768" s="13"/>
      <c r="AM768" s="13"/>
      <c r="AN768" s="13"/>
      <c r="AO768" s="13"/>
      <c r="AP768" s="13"/>
    </row>
    <row r="769" spans="13:42" x14ac:dyDescent="0.25">
      <c r="M769" s="1"/>
      <c r="N769" s="1"/>
      <c r="O769" s="1"/>
      <c r="P769" s="1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F769" s="13"/>
      <c r="AG769" s="13"/>
      <c r="AH769" s="13"/>
      <c r="AI769" s="13"/>
      <c r="AJ769" s="13"/>
      <c r="AK769" s="13"/>
      <c r="AL769" s="13"/>
      <c r="AM769" s="13"/>
      <c r="AN769" s="13"/>
      <c r="AO769" s="13"/>
      <c r="AP769" s="13"/>
    </row>
    <row r="770" spans="13:42" x14ac:dyDescent="0.25">
      <c r="M770" s="1"/>
      <c r="N770" s="1"/>
      <c r="O770" s="1"/>
      <c r="P770" s="1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F770" s="13"/>
      <c r="AG770" s="13"/>
      <c r="AH770" s="13"/>
      <c r="AI770" s="13"/>
      <c r="AJ770" s="13"/>
      <c r="AK770" s="13"/>
      <c r="AL770" s="13"/>
      <c r="AM770" s="13"/>
      <c r="AN770" s="13"/>
      <c r="AO770" s="13"/>
      <c r="AP770" s="13"/>
    </row>
    <row r="771" spans="13:42" x14ac:dyDescent="0.25">
      <c r="M771" s="1"/>
      <c r="N771" s="1"/>
      <c r="O771" s="1"/>
      <c r="P771" s="1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F771" s="13"/>
      <c r="AG771" s="13"/>
      <c r="AH771" s="13"/>
      <c r="AI771" s="13"/>
      <c r="AJ771" s="13"/>
      <c r="AK771" s="13"/>
      <c r="AL771" s="13"/>
      <c r="AM771" s="13"/>
      <c r="AN771" s="13"/>
      <c r="AO771" s="13"/>
      <c r="AP771" s="13"/>
    </row>
    <row r="772" spans="13:42" x14ac:dyDescent="0.25">
      <c r="M772" s="1"/>
      <c r="N772" s="1"/>
      <c r="O772" s="1"/>
      <c r="P772" s="1"/>
      <c r="Q772" s="13"/>
      <c r="R772" s="13"/>
      <c r="S772" s="13"/>
      <c r="T772" s="1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F772" s="13"/>
      <c r="AG772" s="13"/>
      <c r="AH772" s="13"/>
      <c r="AI772" s="13"/>
      <c r="AJ772" s="13"/>
      <c r="AK772" s="13"/>
      <c r="AL772" s="13"/>
      <c r="AM772" s="13"/>
      <c r="AN772" s="13"/>
      <c r="AO772" s="13"/>
      <c r="AP772" s="13"/>
    </row>
    <row r="773" spans="13:42" x14ac:dyDescent="0.25">
      <c r="M773" s="1"/>
      <c r="N773" s="1"/>
      <c r="O773" s="1"/>
      <c r="P773" s="1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F773" s="13"/>
      <c r="AG773" s="13"/>
      <c r="AH773" s="13"/>
      <c r="AI773" s="13"/>
      <c r="AJ773" s="13"/>
      <c r="AK773" s="13"/>
      <c r="AL773" s="13"/>
      <c r="AM773" s="13"/>
      <c r="AN773" s="13"/>
      <c r="AO773" s="13"/>
      <c r="AP773" s="13"/>
    </row>
    <row r="774" spans="13:42" x14ac:dyDescent="0.25">
      <c r="M774" s="1"/>
      <c r="N774" s="1"/>
      <c r="O774" s="1"/>
      <c r="P774" s="1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F774" s="13"/>
      <c r="AG774" s="13"/>
      <c r="AH774" s="13"/>
      <c r="AI774" s="13"/>
      <c r="AJ774" s="13"/>
      <c r="AK774" s="13"/>
      <c r="AL774" s="13"/>
      <c r="AM774" s="13"/>
      <c r="AN774" s="13"/>
      <c r="AO774" s="13"/>
      <c r="AP774" s="13"/>
    </row>
    <row r="775" spans="13:42" x14ac:dyDescent="0.25">
      <c r="M775" s="1"/>
      <c r="N775" s="1"/>
      <c r="O775" s="1"/>
      <c r="P775" s="1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F775" s="13"/>
      <c r="AG775" s="13"/>
      <c r="AH775" s="13"/>
      <c r="AI775" s="13"/>
      <c r="AJ775" s="13"/>
      <c r="AK775" s="13"/>
      <c r="AL775" s="13"/>
      <c r="AM775" s="13"/>
      <c r="AN775" s="13"/>
      <c r="AO775" s="13"/>
      <c r="AP775" s="13"/>
    </row>
    <row r="776" spans="13:42" x14ac:dyDescent="0.25">
      <c r="M776" s="1"/>
      <c r="N776" s="1"/>
      <c r="O776" s="1"/>
      <c r="P776" s="1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F776" s="13"/>
      <c r="AG776" s="13"/>
      <c r="AH776" s="13"/>
      <c r="AI776" s="13"/>
      <c r="AJ776" s="13"/>
      <c r="AK776" s="13"/>
      <c r="AL776" s="13"/>
      <c r="AM776" s="13"/>
      <c r="AN776" s="13"/>
      <c r="AO776" s="13"/>
      <c r="AP776" s="13"/>
    </row>
    <row r="777" spans="13:42" x14ac:dyDescent="0.25">
      <c r="M777" s="1"/>
      <c r="N777" s="1"/>
      <c r="O777" s="1"/>
      <c r="P777" s="1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F777" s="13"/>
      <c r="AG777" s="13"/>
      <c r="AH777" s="13"/>
      <c r="AI777" s="13"/>
      <c r="AJ777" s="13"/>
      <c r="AK777" s="13"/>
      <c r="AL777" s="13"/>
      <c r="AM777" s="13"/>
      <c r="AN777" s="13"/>
      <c r="AO777" s="13"/>
      <c r="AP777" s="13"/>
    </row>
    <row r="778" spans="13:42" x14ac:dyDescent="0.25">
      <c r="M778" s="1"/>
      <c r="N778" s="1"/>
      <c r="O778" s="1"/>
      <c r="P778" s="1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F778" s="13"/>
      <c r="AG778" s="13"/>
      <c r="AH778" s="13"/>
      <c r="AI778" s="13"/>
      <c r="AJ778" s="13"/>
      <c r="AK778" s="13"/>
      <c r="AL778" s="13"/>
      <c r="AM778" s="13"/>
      <c r="AN778" s="13"/>
      <c r="AO778" s="13"/>
      <c r="AP778" s="13"/>
    </row>
    <row r="779" spans="13:42" x14ac:dyDescent="0.25">
      <c r="M779" s="1"/>
      <c r="N779" s="1"/>
      <c r="O779" s="1"/>
      <c r="P779" s="1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F779" s="13"/>
      <c r="AG779" s="13"/>
      <c r="AH779" s="13"/>
      <c r="AI779" s="13"/>
      <c r="AJ779" s="13"/>
      <c r="AK779" s="13"/>
      <c r="AL779" s="13"/>
      <c r="AM779" s="13"/>
      <c r="AN779" s="13"/>
      <c r="AO779" s="13"/>
      <c r="AP779" s="13"/>
    </row>
    <row r="780" spans="13:42" x14ac:dyDescent="0.25">
      <c r="M780" s="1"/>
      <c r="N780" s="1"/>
      <c r="O780" s="1"/>
      <c r="P780" s="1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F780" s="13"/>
      <c r="AG780" s="13"/>
      <c r="AH780" s="13"/>
      <c r="AI780" s="13"/>
      <c r="AJ780" s="13"/>
      <c r="AK780" s="13"/>
      <c r="AL780" s="13"/>
      <c r="AM780" s="13"/>
      <c r="AN780" s="13"/>
      <c r="AO780" s="13"/>
      <c r="AP780" s="13"/>
    </row>
    <row r="781" spans="13:42" x14ac:dyDescent="0.25">
      <c r="M781" s="1"/>
      <c r="N781" s="1"/>
      <c r="O781" s="1"/>
      <c r="P781" s="1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F781" s="13"/>
      <c r="AG781" s="13"/>
      <c r="AH781" s="13"/>
      <c r="AI781" s="13"/>
      <c r="AJ781" s="13"/>
      <c r="AK781" s="13"/>
      <c r="AL781" s="13"/>
      <c r="AM781" s="13"/>
      <c r="AN781" s="13"/>
      <c r="AO781" s="13"/>
      <c r="AP781" s="13"/>
    </row>
    <row r="782" spans="13:42" x14ac:dyDescent="0.25">
      <c r="M782" s="1"/>
      <c r="N782" s="1"/>
      <c r="O782" s="1"/>
      <c r="P782" s="1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F782" s="13"/>
      <c r="AG782" s="13"/>
      <c r="AH782" s="13"/>
      <c r="AI782" s="13"/>
      <c r="AJ782" s="13"/>
      <c r="AK782" s="13"/>
      <c r="AL782" s="13"/>
      <c r="AM782" s="13"/>
      <c r="AN782" s="13"/>
      <c r="AO782" s="13"/>
      <c r="AP782" s="13"/>
    </row>
    <row r="783" spans="13:42" x14ac:dyDescent="0.25">
      <c r="M783" s="1"/>
      <c r="N783" s="1"/>
      <c r="O783" s="1"/>
      <c r="P783" s="1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F783" s="13"/>
      <c r="AG783" s="13"/>
      <c r="AH783" s="13"/>
      <c r="AI783" s="13"/>
      <c r="AJ783" s="13"/>
      <c r="AK783" s="13"/>
      <c r="AL783" s="13"/>
      <c r="AM783" s="13"/>
      <c r="AN783" s="13"/>
      <c r="AO783" s="13"/>
      <c r="AP783" s="13"/>
    </row>
    <row r="784" spans="13:42" x14ac:dyDescent="0.25">
      <c r="M784" s="1"/>
      <c r="N784" s="1"/>
      <c r="O784" s="1"/>
      <c r="P784" s="1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F784" s="13"/>
      <c r="AG784" s="13"/>
      <c r="AH784" s="13"/>
      <c r="AI784" s="13"/>
      <c r="AJ784" s="13"/>
      <c r="AK784" s="13"/>
      <c r="AL784" s="13"/>
      <c r="AM784" s="13"/>
      <c r="AN784" s="13"/>
      <c r="AO784" s="13"/>
      <c r="AP784" s="13"/>
    </row>
    <row r="785" spans="13:42" x14ac:dyDescent="0.25">
      <c r="M785" s="1"/>
      <c r="N785" s="1"/>
      <c r="O785" s="1"/>
      <c r="P785" s="1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F785" s="13"/>
      <c r="AG785" s="13"/>
      <c r="AH785" s="13"/>
      <c r="AI785" s="13"/>
      <c r="AJ785" s="13"/>
      <c r="AK785" s="13"/>
      <c r="AL785" s="13"/>
      <c r="AM785" s="13"/>
      <c r="AN785" s="13"/>
      <c r="AO785" s="13"/>
      <c r="AP785" s="13"/>
    </row>
    <row r="786" spans="13:42" x14ac:dyDescent="0.25">
      <c r="M786" s="1"/>
      <c r="N786" s="1"/>
      <c r="O786" s="1"/>
      <c r="P786" s="1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F786" s="13"/>
      <c r="AG786" s="13"/>
      <c r="AH786" s="13"/>
      <c r="AI786" s="13"/>
      <c r="AJ786" s="13"/>
      <c r="AK786" s="13"/>
      <c r="AL786" s="13"/>
      <c r="AM786" s="13"/>
      <c r="AN786" s="13"/>
      <c r="AO786" s="13"/>
      <c r="AP786" s="13"/>
    </row>
    <row r="787" spans="13:42" x14ac:dyDescent="0.25">
      <c r="M787" s="1"/>
      <c r="N787" s="1"/>
      <c r="O787" s="1"/>
      <c r="P787" s="1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F787" s="13"/>
      <c r="AG787" s="13"/>
      <c r="AH787" s="13"/>
      <c r="AI787" s="13"/>
      <c r="AJ787" s="13"/>
      <c r="AK787" s="13"/>
      <c r="AL787" s="13"/>
      <c r="AM787" s="13"/>
      <c r="AN787" s="13"/>
      <c r="AO787" s="13"/>
      <c r="AP787" s="13"/>
    </row>
    <row r="788" spans="13:42" x14ac:dyDescent="0.25">
      <c r="M788" s="1"/>
      <c r="N788" s="1"/>
      <c r="O788" s="1"/>
      <c r="P788" s="1"/>
      <c r="Q788" s="13"/>
      <c r="R788" s="13"/>
      <c r="S788" s="13"/>
      <c r="T788" s="1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F788" s="13"/>
      <c r="AG788" s="13"/>
      <c r="AH788" s="13"/>
      <c r="AI788" s="13"/>
      <c r="AJ788" s="13"/>
      <c r="AK788" s="13"/>
      <c r="AL788" s="13"/>
      <c r="AM788" s="13"/>
      <c r="AN788" s="13"/>
      <c r="AO788" s="13"/>
      <c r="AP788" s="13"/>
    </row>
    <row r="789" spans="13:42" x14ac:dyDescent="0.25">
      <c r="M789" s="1"/>
      <c r="N789" s="1"/>
      <c r="O789" s="1"/>
      <c r="P789" s="1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F789" s="13"/>
      <c r="AG789" s="13"/>
      <c r="AH789" s="13"/>
      <c r="AI789" s="13"/>
      <c r="AJ789" s="13"/>
      <c r="AK789" s="13"/>
      <c r="AL789" s="13"/>
      <c r="AM789" s="13"/>
      <c r="AN789" s="13"/>
      <c r="AO789" s="13"/>
      <c r="AP789" s="13"/>
    </row>
    <row r="790" spans="13:42" x14ac:dyDescent="0.25">
      <c r="M790" s="1"/>
      <c r="N790" s="1"/>
      <c r="O790" s="1"/>
      <c r="P790" s="1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F790" s="13"/>
      <c r="AG790" s="13"/>
      <c r="AH790" s="13"/>
      <c r="AI790" s="13"/>
      <c r="AJ790" s="13"/>
      <c r="AK790" s="13"/>
      <c r="AL790" s="13"/>
      <c r="AM790" s="13"/>
      <c r="AN790" s="13"/>
      <c r="AO790" s="13"/>
      <c r="AP790" s="13"/>
    </row>
    <row r="791" spans="13:42" x14ac:dyDescent="0.25">
      <c r="M791" s="1"/>
      <c r="N791" s="1"/>
      <c r="O791" s="1"/>
      <c r="P791" s="1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F791" s="13"/>
      <c r="AG791" s="13"/>
      <c r="AH791" s="13"/>
      <c r="AI791" s="13"/>
      <c r="AJ791" s="13"/>
      <c r="AK791" s="13"/>
      <c r="AL791" s="13"/>
      <c r="AM791" s="13"/>
      <c r="AN791" s="13"/>
      <c r="AO791" s="13"/>
      <c r="AP791" s="13"/>
    </row>
    <row r="792" spans="13:42" x14ac:dyDescent="0.25">
      <c r="M792" s="1"/>
      <c r="N792" s="1"/>
      <c r="O792" s="1"/>
      <c r="P792" s="1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F792" s="13"/>
      <c r="AG792" s="13"/>
      <c r="AH792" s="13"/>
      <c r="AI792" s="13"/>
      <c r="AJ792" s="13"/>
      <c r="AK792" s="13"/>
      <c r="AL792" s="13"/>
      <c r="AM792" s="13"/>
      <c r="AN792" s="13"/>
      <c r="AO792" s="13"/>
      <c r="AP792" s="13"/>
    </row>
    <row r="793" spans="13:42" x14ac:dyDescent="0.25">
      <c r="M793" s="1"/>
      <c r="N793" s="1"/>
      <c r="O793" s="1"/>
      <c r="P793" s="1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F793" s="13"/>
      <c r="AG793" s="13"/>
      <c r="AH793" s="13"/>
      <c r="AI793" s="13"/>
      <c r="AJ793" s="13"/>
      <c r="AK793" s="13"/>
      <c r="AL793" s="13"/>
      <c r="AM793" s="13"/>
      <c r="AN793" s="13"/>
      <c r="AO793" s="13"/>
      <c r="AP793" s="13"/>
    </row>
    <row r="794" spans="13:42" x14ac:dyDescent="0.25">
      <c r="M794" s="1"/>
      <c r="N794" s="1"/>
      <c r="O794" s="1"/>
      <c r="P794" s="1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F794" s="13"/>
      <c r="AG794" s="13"/>
      <c r="AH794" s="13"/>
      <c r="AI794" s="13"/>
      <c r="AJ794" s="13"/>
      <c r="AK794" s="13"/>
      <c r="AL794" s="13"/>
      <c r="AM794" s="13"/>
      <c r="AN794" s="13"/>
      <c r="AO794" s="13"/>
      <c r="AP794" s="13"/>
    </row>
    <row r="795" spans="13:42" x14ac:dyDescent="0.25">
      <c r="M795" s="1"/>
      <c r="N795" s="1"/>
      <c r="O795" s="1"/>
      <c r="P795" s="1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F795" s="13"/>
      <c r="AG795" s="13"/>
      <c r="AH795" s="13"/>
      <c r="AI795" s="13"/>
      <c r="AJ795" s="13"/>
      <c r="AK795" s="13"/>
      <c r="AL795" s="13"/>
      <c r="AM795" s="13"/>
      <c r="AN795" s="13"/>
      <c r="AO795" s="13"/>
      <c r="AP795" s="13"/>
    </row>
    <row r="796" spans="13:42" x14ac:dyDescent="0.25">
      <c r="M796" s="1"/>
      <c r="N796" s="1"/>
      <c r="O796" s="1"/>
      <c r="P796" s="1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F796" s="13"/>
      <c r="AG796" s="13"/>
      <c r="AH796" s="13"/>
      <c r="AI796" s="13"/>
      <c r="AJ796" s="13"/>
      <c r="AK796" s="13"/>
      <c r="AL796" s="13"/>
      <c r="AM796" s="13"/>
      <c r="AN796" s="13"/>
      <c r="AO796" s="13"/>
      <c r="AP796" s="13"/>
    </row>
    <row r="797" spans="13:42" x14ac:dyDescent="0.25">
      <c r="M797" s="1"/>
      <c r="N797" s="1"/>
      <c r="O797" s="1"/>
      <c r="P797" s="1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F797" s="13"/>
      <c r="AG797" s="13"/>
      <c r="AH797" s="13"/>
      <c r="AI797" s="13"/>
      <c r="AJ797" s="13"/>
      <c r="AK797" s="13"/>
      <c r="AL797" s="13"/>
      <c r="AM797" s="13"/>
      <c r="AN797" s="13"/>
      <c r="AO797" s="13"/>
      <c r="AP797" s="13"/>
    </row>
    <row r="798" spans="13:42" x14ac:dyDescent="0.25">
      <c r="M798" s="1"/>
      <c r="N798" s="1"/>
      <c r="O798" s="1"/>
      <c r="P798" s="1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F798" s="13"/>
      <c r="AG798" s="13"/>
      <c r="AH798" s="13"/>
      <c r="AI798" s="13"/>
      <c r="AJ798" s="13"/>
      <c r="AK798" s="13"/>
      <c r="AL798" s="13"/>
      <c r="AM798" s="13"/>
      <c r="AN798" s="13"/>
      <c r="AO798" s="13"/>
      <c r="AP798" s="13"/>
    </row>
    <row r="799" spans="13:42" x14ac:dyDescent="0.25">
      <c r="M799" s="1"/>
      <c r="N799" s="1"/>
      <c r="O799" s="1"/>
      <c r="P799" s="1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F799" s="13"/>
      <c r="AG799" s="13"/>
      <c r="AH799" s="13"/>
      <c r="AI799" s="13"/>
      <c r="AJ799" s="13"/>
      <c r="AK799" s="13"/>
      <c r="AL799" s="13"/>
      <c r="AM799" s="13"/>
      <c r="AN799" s="13"/>
      <c r="AO799" s="13"/>
      <c r="AP799" s="13"/>
    </row>
    <row r="800" spans="13:42" x14ac:dyDescent="0.25">
      <c r="M800" s="1"/>
      <c r="N800" s="1"/>
      <c r="O800" s="1"/>
      <c r="P800" s="1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F800" s="13"/>
      <c r="AG800" s="13"/>
      <c r="AH800" s="13"/>
      <c r="AI800" s="13"/>
      <c r="AJ800" s="13"/>
      <c r="AK800" s="13"/>
      <c r="AL800" s="13"/>
      <c r="AM800" s="13"/>
      <c r="AN800" s="13"/>
      <c r="AO800" s="13"/>
      <c r="AP800" s="13"/>
    </row>
    <row r="801" spans="13:42" x14ac:dyDescent="0.25">
      <c r="M801" s="1"/>
      <c r="N801" s="1"/>
      <c r="O801" s="1"/>
      <c r="P801" s="1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F801" s="13"/>
      <c r="AG801" s="13"/>
      <c r="AH801" s="13"/>
      <c r="AI801" s="13"/>
      <c r="AJ801" s="13"/>
      <c r="AK801" s="13"/>
      <c r="AL801" s="13"/>
      <c r="AM801" s="13"/>
      <c r="AN801" s="13"/>
      <c r="AO801" s="13"/>
      <c r="AP801" s="13"/>
    </row>
    <row r="802" spans="13:42" x14ac:dyDescent="0.25">
      <c r="M802" s="1"/>
      <c r="N802" s="1"/>
      <c r="O802" s="1"/>
      <c r="P802" s="1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F802" s="13"/>
      <c r="AG802" s="13"/>
      <c r="AH802" s="13"/>
      <c r="AI802" s="13"/>
      <c r="AJ802" s="13"/>
      <c r="AK802" s="13"/>
      <c r="AL802" s="13"/>
      <c r="AM802" s="13"/>
      <c r="AN802" s="13"/>
      <c r="AO802" s="13"/>
      <c r="AP802" s="13"/>
    </row>
    <row r="803" spans="13:42" x14ac:dyDescent="0.25">
      <c r="M803" s="1"/>
      <c r="N803" s="1"/>
      <c r="O803" s="1"/>
      <c r="P803" s="1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F803" s="13"/>
      <c r="AG803" s="13"/>
      <c r="AH803" s="13"/>
      <c r="AI803" s="13"/>
      <c r="AJ803" s="13"/>
      <c r="AK803" s="13"/>
      <c r="AL803" s="13"/>
      <c r="AM803" s="13"/>
      <c r="AN803" s="13"/>
      <c r="AO803" s="13"/>
      <c r="AP803" s="13"/>
    </row>
    <row r="804" spans="13:42" x14ac:dyDescent="0.25">
      <c r="M804" s="1"/>
      <c r="N804" s="1"/>
      <c r="O804" s="1"/>
      <c r="P804" s="1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F804" s="13"/>
      <c r="AG804" s="13"/>
      <c r="AH804" s="13"/>
      <c r="AI804" s="13"/>
      <c r="AJ804" s="13"/>
      <c r="AK804" s="13"/>
      <c r="AL804" s="13"/>
      <c r="AM804" s="13"/>
      <c r="AN804" s="13"/>
      <c r="AO804" s="13"/>
      <c r="AP804" s="13"/>
    </row>
    <row r="805" spans="13:42" x14ac:dyDescent="0.25">
      <c r="M805" s="1"/>
      <c r="N805" s="1"/>
      <c r="O805" s="1"/>
      <c r="P805" s="1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F805" s="13"/>
      <c r="AG805" s="13"/>
      <c r="AH805" s="13"/>
      <c r="AI805" s="13"/>
      <c r="AJ805" s="13"/>
      <c r="AK805" s="13"/>
      <c r="AL805" s="13"/>
      <c r="AM805" s="13"/>
      <c r="AN805" s="13"/>
      <c r="AO805" s="13"/>
      <c r="AP805" s="13"/>
    </row>
    <row r="806" spans="13:42" x14ac:dyDescent="0.25">
      <c r="M806" s="1"/>
      <c r="N806" s="1"/>
      <c r="O806" s="1"/>
      <c r="P806" s="1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F806" s="13"/>
      <c r="AG806" s="13"/>
      <c r="AH806" s="13"/>
      <c r="AI806" s="13"/>
      <c r="AJ806" s="13"/>
      <c r="AK806" s="13"/>
      <c r="AL806" s="13"/>
      <c r="AM806" s="13"/>
      <c r="AN806" s="13"/>
      <c r="AO806" s="13"/>
      <c r="AP806" s="13"/>
    </row>
    <row r="807" spans="13:42" x14ac:dyDescent="0.25">
      <c r="M807" s="1"/>
      <c r="N807" s="1"/>
      <c r="O807" s="1"/>
      <c r="P807" s="1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F807" s="13"/>
      <c r="AG807" s="13"/>
      <c r="AH807" s="13"/>
      <c r="AI807" s="13"/>
      <c r="AJ807" s="13"/>
      <c r="AK807" s="13"/>
      <c r="AL807" s="13"/>
      <c r="AM807" s="13"/>
      <c r="AN807" s="13"/>
      <c r="AO807" s="13"/>
      <c r="AP807" s="13"/>
    </row>
    <row r="808" spans="13:42" x14ac:dyDescent="0.25">
      <c r="M808" s="1"/>
      <c r="N808" s="1"/>
      <c r="O808" s="1"/>
      <c r="P808" s="1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F808" s="13"/>
      <c r="AG808" s="13"/>
      <c r="AH808" s="13"/>
      <c r="AI808" s="13"/>
      <c r="AJ808" s="13"/>
      <c r="AK808" s="13"/>
      <c r="AL808" s="13"/>
      <c r="AM808" s="13"/>
      <c r="AN808" s="13"/>
      <c r="AO808" s="13"/>
      <c r="AP808" s="13"/>
    </row>
    <row r="809" spans="13:42" x14ac:dyDescent="0.25">
      <c r="M809" s="1"/>
      <c r="N809" s="1"/>
      <c r="O809" s="1"/>
      <c r="P809" s="1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F809" s="13"/>
      <c r="AG809" s="13"/>
      <c r="AH809" s="13"/>
      <c r="AI809" s="13"/>
      <c r="AJ809" s="13"/>
      <c r="AK809" s="13"/>
      <c r="AL809" s="13"/>
      <c r="AM809" s="13"/>
      <c r="AN809" s="13"/>
      <c r="AO809" s="13"/>
      <c r="AP809" s="13"/>
    </row>
    <row r="810" spans="13:42" x14ac:dyDescent="0.25">
      <c r="M810" s="1"/>
      <c r="N810" s="1"/>
      <c r="O810" s="1"/>
      <c r="P810" s="1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F810" s="13"/>
      <c r="AG810" s="13"/>
      <c r="AH810" s="13"/>
      <c r="AI810" s="13"/>
      <c r="AJ810" s="13"/>
      <c r="AK810" s="13"/>
      <c r="AL810" s="13"/>
      <c r="AM810" s="13"/>
      <c r="AN810" s="13"/>
      <c r="AO810" s="13"/>
      <c r="AP810" s="13"/>
    </row>
    <row r="811" spans="13:42" x14ac:dyDescent="0.25">
      <c r="M811" s="1"/>
      <c r="N811" s="1"/>
      <c r="O811" s="1"/>
      <c r="P811" s="1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F811" s="13"/>
      <c r="AG811" s="13"/>
      <c r="AH811" s="13"/>
      <c r="AI811" s="13"/>
      <c r="AJ811" s="13"/>
      <c r="AK811" s="13"/>
      <c r="AL811" s="13"/>
      <c r="AM811" s="13"/>
      <c r="AN811" s="13"/>
      <c r="AO811" s="13"/>
      <c r="AP811" s="13"/>
    </row>
    <row r="812" spans="13:42" x14ac:dyDescent="0.25">
      <c r="M812" s="1"/>
      <c r="N812" s="1"/>
      <c r="O812" s="1"/>
      <c r="P812" s="1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F812" s="13"/>
      <c r="AG812" s="13"/>
      <c r="AH812" s="13"/>
      <c r="AI812" s="13"/>
      <c r="AJ812" s="13"/>
      <c r="AK812" s="13"/>
      <c r="AL812" s="13"/>
      <c r="AM812" s="13"/>
      <c r="AN812" s="13"/>
      <c r="AO812" s="13"/>
      <c r="AP812" s="13"/>
    </row>
    <row r="813" spans="13:42" x14ac:dyDescent="0.25">
      <c r="M813" s="1"/>
      <c r="N813" s="1"/>
      <c r="O813" s="1"/>
      <c r="P813" s="1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F813" s="13"/>
      <c r="AG813" s="13"/>
      <c r="AH813" s="13"/>
      <c r="AI813" s="13"/>
      <c r="AJ813" s="13"/>
      <c r="AK813" s="13"/>
      <c r="AL813" s="13"/>
      <c r="AM813" s="13"/>
      <c r="AN813" s="13"/>
      <c r="AO813" s="13"/>
      <c r="AP813" s="13"/>
    </row>
    <row r="814" spans="13:42" x14ac:dyDescent="0.25">
      <c r="M814" s="1"/>
      <c r="N814" s="1"/>
      <c r="O814" s="1"/>
      <c r="P814" s="1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F814" s="13"/>
      <c r="AG814" s="13"/>
      <c r="AH814" s="13"/>
      <c r="AI814" s="13"/>
      <c r="AJ814" s="13"/>
      <c r="AK814" s="13"/>
      <c r="AL814" s="13"/>
      <c r="AM814" s="13"/>
      <c r="AN814" s="13"/>
      <c r="AO814" s="13"/>
      <c r="AP814" s="13"/>
    </row>
    <row r="815" spans="13:42" x14ac:dyDescent="0.25">
      <c r="M815" s="1"/>
      <c r="N815" s="1"/>
      <c r="O815" s="1"/>
      <c r="P815" s="1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F815" s="13"/>
      <c r="AG815" s="13"/>
      <c r="AH815" s="13"/>
      <c r="AI815" s="13"/>
      <c r="AJ815" s="13"/>
      <c r="AK815" s="13"/>
      <c r="AL815" s="13"/>
      <c r="AM815" s="13"/>
      <c r="AN815" s="13"/>
      <c r="AO815" s="13"/>
      <c r="AP815" s="13"/>
    </row>
    <row r="816" spans="13:42" x14ac:dyDescent="0.25">
      <c r="M816" s="1"/>
      <c r="N816" s="1"/>
      <c r="O816" s="1"/>
      <c r="P816" s="1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F816" s="13"/>
      <c r="AG816" s="13"/>
      <c r="AH816" s="13"/>
      <c r="AI816" s="13"/>
      <c r="AJ816" s="13"/>
      <c r="AK816" s="13"/>
      <c r="AL816" s="13"/>
      <c r="AM816" s="13"/>
      <c r="AN816" s="13"/>
      <c r="AO816" s="13"/>
      <c r="AP816" s="13"/>
    </row>
    <row r="817" spans="13:42" x14ac:dyDescent="0.25">
      <c r="M817" s="1"/>
      <c r="N817" s="1"/>
      <c r="O817" s="1"/>
      <c r="P817" s="1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F817" s="13"/>
      <c r="AG817" s="13"/>
      <c r="AH817" s="13"/>
      <c r="AI817" s="13"/>
      <c r="AJ817" s="13"/>
      <c r="AK817" s="13"/>
      <c r="AL817" s="13"/>
      <c r="AM817" s="13"/>
      <c r="AN817" s="13"/>
      <c r="AO817" s="13"/>
      <c r="AP817" s="13"/>
    </row>
    <row r="818" spans="13:42" x14ac:dyDescent="0.25">
      <c r="M818" s="1"/>
      <c r="N818" s="1"/>
      <c r="O818" s="1"/>
      <c r="P818" s="1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F818" s="13"/>
      <c r="AG818" s="13"/>
      <c r="AH818" s="13"/>
      <c r="AI818" s="13"/>
      <c r="AJ818" s="13"/>
      <c r="AK818" s="13"/>
      <c r="AL818" s="13"/>
      <c r="AM818" s="13"/>
      <c r="AN818" s="13"/>
      <c r="AO818" s="13"/>
      <c r="AP818" s="13"/>
    </row>
    <row r="819" spans="13:42" x14ac:dyDescent="0.25">
      <c r="M819" s="1"/>
      <c r="N819" s="1"/>
      <c r="O819" s="1"/>
      <c r="P819" s="1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F819" s="13"/>
      <c r="AG819" s="13"/>
      <c r="AH819" s="13"/>
      <c r="AI819" s="13"/>
      <c r="AJ819" s="13"/>
      <c r="AK819" s="13"/>
      <c r="AL819" s="13"/>
      <c r="AM819" s="13"/>
      <c r="AN819" s="13"/>
      <c r="AO819" s="13"/>
      <c r="AP819" s="13"/>
    </row>
    <row r="820" spans="13:42" x14ac:dyDescent="0.25">
      <c r="M820" s="1"/>
      <c r="N820" s="1"/>
      <c r="O820" s="1"/>
      <c r="P820" s="1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F820" s="13"/>
      <c r="AG820" s="13"/>
      <c r="AH820" s="13"/>
      <c r="AI820" s="13"/>
      <c r="AJ820" s="13"/>
      <c r="AK820" s="13"/>
      <c r="AL820" s="13"/>
      <c r="AM820" s="13"/>
      <c r="AN820" s="13"/>
      <c r="AO820" s="13"/>
      <c r="AP820" s="13"/>
    </row>
    <row r="821" spans="13:42" x14ac:dyDescent="0.25">
      <c r="M821" s="1"/>
      <c r="N821" s="1"/>
      <c r="O821" s="1"/>
      <c r="P821" s="1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F821" s="13"/>
      <c r="AG821" s="13"/>
      <c r="AH821" s="13"/>
      <c r="AI821" s="13"/>
      <c r="AJ821" s="13"/>
      <c r="AK821" s="13"/>
      <c r="AL821" s="13"/>
      <c r="AM821" s="13"/>
      <c r="AN821" s="13"/>
      <c r="AO821" s="13"/>
      <c r="AP821" s="13"/>
    </row>
    <row r="822" spans="13:42" x14ac:dyDescent="0.25">
      <c r="M822" s="1"/>
      <c r="N822" s="1"/>
      <c r="O822" s="1"/>
      <c r="P822" s="1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F822" s="13"/>
      <c r="AG822" s="13"/>
      <c r="AH822" s="13"/>
      <c r="AI822" s="13"/>
      <c r="AJ822" s="13"/>
      <c r="AK822" s="13"/>
      <c r="AL822" s="13"/>
      <c r="AM822" s="13"/>
      <c r="AN822" s="13"/>
      <c r="AO822" s="13"/>
      <c r="AP822" s="13"/>
    </row>
    <row r="823" spans="13:42" x14ac:dyDescent="0.25">
      <c r="M823" s="1"/>
      <c r="N823" s="1"/>
      <c r="O823" s="1"/>
      <c r="P823" s="1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F823" s="13"/>
      <c r="AG823" s="13"/>
      <c r="AH823" s="13"/>
      <c r="AI823" s="13"/>
      <c r="AJ823" s="13"/>
      <c r="AK823" s="13"/>
      <c r="AL823" s="13"/>
      <c r="AM823" s="13"/>
      <c r="AN823" s="13"/>
      <c r="AO823" s="13"/>
      <c r="AP823" s="13"/>
    </row>
    <row r="824" spans="13:42" x14ac:dyDescent="0.25">
      <c r="M824" s="1"/>
      <c r="N824" s="1"/>
      <c r="O824" s="1"/>
      <c r="P824" s="1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F824" s="13"/>
      <c r="AG824" s="13"/>
      <c r="AH824" s="13"/>
      <c r="AI824" s="13"/>
      <c r="AJ824" s="13"/>
      <c r="AK824" s="13"/>
      <c r="AL824" s="13"/>
      <c r="AM824" s="13"/>
      <c r="AN824" s="13"/>
      <c r="AO824" s="13"/>
      <c r="AP824" s="13"/>
    </row>
    <row r="825" spans="13:42" x14ac:dyDescent="0.25">
      <c r="M825" s="1"/>
      <c r="N825" s="1"/>
      <c r="O825" s="1"/>
      <c r="P825" s="1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F825" s="13"/>
      <c r="AG825" s="13"/>
      <c r="AH825" s="13"/>
      <c r="AI825" s="13"/>
      <c r="AJ825" s="13"/>
      <c r="AK825" s="13"/>
      <c r="AL825" s="13"/>
      <c r="AM825" s="13"/>
      <c r="AN825" s="13"/>
      <c r="AO825" s="13"/>
      <c r="AP825" s="13"/>
    </row>
    <row r="826" spans="13:42" x14ac:dyDescent="0.25">
      <c r="M826" s="1"/>
      <c r="N826" s="1"/>
      <c r="O826" s="1"/>
      <c r="P826" s="1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F826" s="13"/>
      <c r="AG826" s="13"/>
      <c r="AH826" s="13"/>
      <c r="AI826" s="13"/>
      <c r="AJ826" s="13"/>
      <c r="AK826" s="13"/>
      <c r="AL826" s="13"/>
      <c r="AM826" s="13"/>
      <c r="AN826" s="13"/>
      <c r="AO826" s="13"/>
      <c r="AP826" s="13"/>
    </row>
    <row r="827" spans="13:42" x14ac:dyDescent="0.25">
      <c r="M827" s="1"/>
      <c r="N827" s="1"/>
      <c r="O827" s="1"/>
      <c r="P827" s="1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F827" s="13"/>
      <c r="AG827" s="13"/>
      <c r="AH827" s="13"/>
      <c r="AI827" s="13"/>
      <c r="AJ827" s="13"/>
      <c r="AK827" s="13"/>
      <c r="AL827" s="13"/>
      <c r="AM827" s="13"/>
      <c r="AN827" s="13"/>
      <c r="AO827" s="13"/>
      <c r="AP827" s="13"/>
    </row>
    <row r="828" spans="13:42" x14ac:dyDescent="0.25">
      <c r="M828" s="1"/>
      <c r="N828" s="1"/>
      <c r="O828" s="1"/>
      <c r="P828" s="1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F828" s="13"/>
      <c r="AG828" s="13"/>
      <c r="AH828" s="13"/>
      <c r="AI828" s="13"/>
      <c r="AJ828" s="13"/>
      <c r="AK828" s="13"/>
      <c r="AL828" s="13"/>
      <c r="AM828" s="13"/>
      <c r="AN828" s="13"/>
      <c r="AO828" s="13"/>
      <c r="AP828" s="13"/>
    </row>
    <row r="829" spans="13:42" x14ac:dyDescent="0.25">
      <c r="M829" s="1"/>
      <c r="N829" s="1"/>
      <c r="O829" s="1"/>
      <c r="P829" s="1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F829" s="13"/>
      <c r="AG829" s="13"/>
      <c r="AH829" s="13"/>
      <c r="AI829" s="13"/>
      <c r="AJ829" s="13"/>
      <c r="AK829" s="13"/>
      <c r="AL829" s="13"/>
      <c r="AM829" s="13"/>
      <c r="AN829" s="13"/>
      <c r="AO829" s="13"/>
      <c r="AP829" s="13"/>
    </row>
    <row r="830" spans="13:42" x14ac:dyDescent="0.25">
      <c r="M830" s="1"/>
      <c r="N830" s="1"/>
      <c r="O830" s="1"/>
      <c r="P830" s="1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F830" s="13"/>
      <c r="AG830" s="13"/>
      <c r="AH830" s="13"/>
      <c r="AI830" s="13"/>
      <c r="AJ830" s="13"/>
      <c r="AK830" s="13"/>
      <c r="AL830" s="13"/>
      <c r="AM830" s="13"/>
      <c r="AN830" s="13"/>
      <c r="AO830" s="13"/>
      <c r="AP830" s="13"/>
    </row>
    <row r="831" spans="13:42" x14ac:dyDescent="0.25">
      <c r="M831" s="1"/>
      <c r="N831" s="1"/>
      <c r="O831" s="1"/>
      <c r="P831" s="1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F831" s="13"/>
      <c r="AG831" s="13"/>
      <c r="AH831" s="13"/>
      <c r="AI831" s="13"/>
      <c r="AJ831" s="13"/>
      <c r="AK831" s="13"/>
      <c r="AL831" s="13"/>
      <c r="AM831" s="13"/>
      <c r="AN831" s="13"/>
      <c r="AO831" s="13"/>
      <c r="AP831" s="13"/>
    </row>
    <row r="832" spans="13:42" x14ac:dyDescent="0.25">
      <c r="M832" s="1"/>
      <c r="N832" s="1"/>
      <c r="O832" s="1"/>
      <c r="P832" s="1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F832" s="13"/>
      <c r="AG832" s="13"/>
      <c r="AH832" s="13"/>
      <c r="AI832" s="13"/>
      <c r="AJ832" s="13"/>
      <c r="AK832" s="13"/>
      <c r="AL832" s="13"/>
      <c r="AM832" s="13"/>
      <c r="AN832" s="13"/>
      <c r="AO832" s="13"/>
      <c r="AP832" s="13"/>
    </row>
    <row r="833" spans="13:42" x14ac:dyDescent="0.25">
      <c r="M833" s="1"/>
      <c r="N833" s="1"/>
      <c r="O833" s="1"/>
      <c r="P833" s="1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F833" s="13"/>
      <c r="AG833" s="13"/>
      <c r="AH833" s="13"/>
      <c r="AI833" s="13"/>
      <c r="AJ833" s="13"/>
      <c r="AK833" s="13"/>
      <c r="AL833" s="13"/>
      <c r="AM833" s="13"/>
      <c r="AN833" s="13"/>
      <c r="AO833" s="13"/>
      <c r="AP833" s="13"/>
    </row>
    <row r="834" spans="13:42" x14ac:dyDescent="0.25">
      <c r="M834" s="1"/>
      <c r="N834" s="1"/>
      <c r="O834" s="1"/>
      <c r="P834" s="1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F834" s="13"/>
      <c r="AG834" s="13"/>
      <c r="AH834" s="13"/>
      <c r="AI834" s="13"/>
      <c r="AJ834" s="13"/>
      <c r="AK834" s="13"/>
      <c r="AL834" s="13"/>
      <c r="AM834" s="13"/>
      <c r="AN834" s="13"/>
      <c r="AO834" s="13"/>
      <c r="AP834" s="13"/>
    </row>
    <row r="835" spans="13:42" x14ac:dyDescent="0.25">
      <c r="M835" s="1"/>
      <c r="N835" s="1"/>
      <c r="O835" s="1"/>
      <c r="P835" s="1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F835" s="13"/>
      <c r="AG835" s="13"/>
      <c r="AH835" s="13"/>
      <c r="AI835" s="13"/>
      <c r="AJ835" s="13"/>
      <c r="AK835" s="13"/>
      <c r="AL835" s="13"/>
      <c r="AM835" s="13"/>
      <c r="AN835" s="13"/>
      <c r="AO835" s="13"/>
      <c r="AP835" s="13"/>
    </row>
    <row r="836" spans="13:42" x14ac:dyDescent="0.25">
      <c r="M836" s="1"/>
      <c r="N836" s="1"/>
      <c r="O836" s="1"/>
      <c r="P836" s="1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F836" s="13"/>
      <c r="AG836" s="13"/>
      <c r="AH836" s="13"/>
      <c r="AI836" s="13"/>
      <c r="AJ836" s="13"/>
      <c r="AK836" s="13"/>
      <c r="AL836" s="13"/>
      <c r="AM836" s="13"/>
      <c r="AN836" s="13"/>
      <c r="AO836" s="13"/>
      <c r="AP836" s="13"/>
    </row>
    <row r="837" spans="13:42" x14ac:dyDescent="0.25">
      <c r="M837" s="1"/>
      <c r="N837" s="1"/>
      <c r="O837" s="1"/>
      <c r="P837" s="1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F837" s="13"/>
      <c r="AG837" s="13"/>
      <c r="AH837" s="13"/>
      <c r="AI837" s="13"/>
      <c r="AJ837" s="13"/>
      <c r="AK837" s="13"/>
      <c r="AL837" s="13"/>
      <c r="AM837" s="13"/>
      <c r="AN837" s="13"/>
      <c r="AO837" s="13"/>
      <c r="AP837" s="13"/>
    </row>
    <row r="838" spans="13:42" x14ac:dyDescent="0.25">
      <c r="M838" s="1"/>
      <c r="N838" s="1"/>
      <c r="O838" s="1"/>
      <c r="P838" s="1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F838" s="13"/>
      <c r="AG838" s="13"/>
      <c r="AH838" s="13"/>
      <c r="AI838" s="13"/>
      <c r="AJ838" s="13"/>
      <c r="AK838" s="13"/>
      <c r="AL838" s="13"/>
      <c r="AM838" s="13"/>
      <c r="AN838" s="13"/>
      <c r="AO838" s="13"/>
      <c r="AP838" s="13"/>
    </row>
    <row r="839" spans="13:42" x14ac:dyDescent="0.25">
      <c r="M839" s="1"/>
      <c r="N839" s="1"/>
      <c r="O839" s="1"/>
      <c r="P839" s="1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F839" s="13"/>
      <c r="AG839" s="13"/>
      <c r="AH839" s="13"/>
      <c r="AI839" s="13"/>
      <c r="AJ839" s="13"/>
      <c r="AK839" s="13"/>
      <c r="AL839" s="13"/>
      <c r="AM839" s="13"/>
      <c r="AN839" s="13"/>
      <c r="AO839" s="13"/>
      <c r="AP839" s="13"/>
    </row>
    <row r="840" spans="13:42" x14ac:dyDescent="0.25">
      <c r="M840" s="1"/>
      <c r="N840" s="1"/>
      <c r="O840" s="1"/>
      <c r="P840" s="1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F840" s="13"/>
      <c r="AG840" s="13"/>
      <c r="AH840" s="13"/>
      <c r="AI840" s="13"/>
      <c r="AJ840" s="13"/>
      <c r="AK840" s="13"/>
      <c r="AL840" s="13"/>
      <c r="AM840" s="13"/>
      <c r="AN840" s="13"/>
      <c r="AO840" s="13"/>
      <c r="AP840" s="13"/>
    </row>
    <row r="841" spans="13:42" x14ac:dyDescent="0.25">
      <c r="M841" s="1"/>
      <c r="N841" s="1"/>
      <c r="O841" s="1"/>
      <c r="P841" s="1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F841" s="13"/>
      <c r="AG841" s="13"/>
      <c r="AH841" s="13"/>
      <c r="AI841" s="13"/>
      <c r="AJ841" s="13"/>
      <c r="AK841" s="13"/>
      <c r="AL841" s="13"/>
      <c r="AM841" s="13"/>
      <c r="AN841" s="13"/>
      <c r="AO841" s="13"/>
      <c r="AP841" s="13"/>
    </row>
    <row r="842" spans="13:42" x14ac:dyDescent="0.25">
      <c r="M842" s="1"/>
      <c r="N842" s="1"/>
      <c r="O842" s="1"/>
      <c r="P842" s="1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F842" s="13"/>
      <c r="AG842" s="13"/>
      <c r="AH842" s="13"/>
      <c r="AI842" s="13"/>
      <c r="AJ842" s="13"/>
      <c r="AK842" s="13"/>
      <c r="AL842" s="13"/>
      <c r="AM842" s="13"/>
      <c r="AN842" s="13"/>
      <c r="AO842" s="13"/>
      <c r="AP842" s="13"/>
    </row>
    <row r="843" spans="13:42" x14ac:dyDescent="0.25">
      <c r="M843" s="1"/>
      <c r="N843" s="1"/>
      <c r="O843" s="1"/>
      <c r="P843" s="1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F843" s="13"/>
      <c r="AG843" s="13"/>
      <c r="AH843" s="13"/>
      <c r="AI843" s="13"/>
      <c r="AJ843" s="13"/>
      <c r="AK843" s="13"/>
      <c r="AL843" s="13"/>
      <c r="AM843" s="13"/>
      <c r="AN843" s="13"/>
      <c r="AO843" s="13"/>
      <c r="AP843" s="13"/>
    </row>
    <row r="844" spans="13:42" x14ac:dyDescent="0.25">
      <c r="M844" s="1"/>
      <c r="N844" s="1"/>
      <c r="O844" s="1"/>
      <c r="P844" s="1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F844" s="13"/>
      <c r="AG844" s="13"/>
      <c r="AH844" s="13"/>
      <c r="AI844" s="13"/>
      <c r="AJ844" s="13"/>
      <c r="AK844" s="13"/>
      <c r="AL844" s="13"/>
      <c r="AM844" s="13"/>
      <c r="AN844" s="13"/>
      <c r="AO844" s="13"/>
      <c r="AP844" s="13"/>
    </row>
    <row r="845" spans="13:42" x14ac:dyDescent="0.25">
      <c r="M845" s="1"/>
      <c r="N845" s="1"/>
      <c r="O845" s="1"/>
      <c r="P845" s="1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F845" s="13"/>
      <c r="AG845" s="13"/>
      <c r="AH845" s="13"/>
      <c r="AI845" s="13"/>
      <c r="AJ845" s="13"/>
      <c r="AK845" s="13"/>
      <c r="AL845" s="13"/>
      <c r="AM845" s="13"/>
      <c r="AN845" s="13"/>
      <c r="AO845" s="13"/>
      <c r="AP845" s="13"/>
    </row>
    <row r="846" spans="13:42" x14ac:dyDescent="0.25">
      <c r="M846" s="1"/>
      <c r="N846" s="1"/>
      <c r="O846" s="1"/>
      <c r="P846" s="1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F846" s="13"/>
      <c r="AG846" s="13"/>
      <c r="AH846" s="13"/>
      <c r="AI846" s="13"/>
      <c r="AJ846" s="13"/>
      <c r="AK846" s="13"/>
      <c r="AL846" s="13"/>
      <c r="AM846" s="13"/>
      <c r="AN846" s="13"/>
      <c r="AO846" s="13"/>
      <c r="AP846" s="13"/>
    </row>
    <row r="847" spans="13:42" x14ac:dyDescent="0.25">
      <c r="M847" s="1"/>
      <c r="N847" s="1"/>
      <c r="O847" s="1"/>
      <c r="P847" s="1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F847" s="13"/>
      <c r="AG847" s="13"/>
      <c r="AH847" s="13"/>
      <c r="AI847" s="13"/>
      <c r="AJ847" s="13"/>
      <c r="AK847" s="13"/>
      <c r="AL847" s="13"/>
      <c r="AM847" s="13"/>
      <c r="AN847" s="13"/>
      <c r="AO847" s="13"/>
      <c r="AP847" s="13"/>
    </row>
    <row r="848" spans="13:42" x14ac:dyDescent="0.25">
      <c r="M848" s="1"/>
      <c r="N848" s="1"/>
      <c r="O848" s="1"/>
      <c r="P848" s="1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F848" s="13"/>
      <c r="AG848" s="13"/>
      <c r="AH848" s="13"/>
      <c r="AI848" s="13"/>
      <c r="AJ848" s="13"/>
      <c r="AK848" s="13"/>
      <c r="AL848" s="13"/>
      <c r="AM848" s="13"/>
      <c r="AN848" s="13"/>
      <c r="AO848" s="13"/>
      <c r="AP848" s="13"/>
    </row>
    <row r="849" spans="13:42" x14ac:dyDescent="0.25">
      <c r="M849" s="1"/>
      <c r="N849" s="1"/>
      <c r="O849" s="1"/>
      <c r="P849" s="1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F849" s="13"/>
      <c r="AG849" s="13"/>
      <c r="AH849" s="13"/>
      <c r="AI849" s="13"/>
      <c r="AJ849" s="13"/>
      <c r="AK849" s="13"/>
      <c r="AL849" s="13"/>
      <c r="AM849" s="13"/>
      <c r="AN849" s="13"/>
      <c r="AO849" s="13"/>
      <c r="AP849" s="13"/>
    </row>
    <row r="850" spans="13:42" x14ac:dyDescent="0.25">
      <c r="M850" s="1"/>
      <c r="N850" s="1"/>
      <c r="O850" s="1"/>
      <c r="P850" s="1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F850" s="13"/>
      <c r="AG850" s="13"/>
      <c r="AH850" s="13"/>
      <c r="AI850" s="13"/>
      <c r="AJ850" s="13"/>
      <c r="AK850" s="13"/>
      <c r="AL850" s="13"/>
      <c r="AM850" s="13"/>
      <c r="AN850" s="13"/>
      <c r="AO850" s="13"/>
      <c r="AP850" s="13"/>
    </row>
    <row r="851" spans="13:42" x14ac:dyDescent="0.25">
      <c r="M851" s="1"/>
      <c r="N851" s="1"/>
      <c r="O851" s="1"/>
      <c r="P851" s="1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F851" s="13"/>
      <c r="AG851" s="13"/>
      <c r="AH851" s="13"/>
      <c r="AI851" s="13"/>
      <c r="AJ851" s="13"/>
      <c r="AK851" s="13"/>
      <c r="AL851" s="13"/>
      <c r="AM851" s="13"/>
      <c r="AN851" s="13"/>
      <c r="AO851" s="13"/>
      <c r="AP851" s="13"/>
    </row>
    <row r="852" spans="13:42" x14ac:dyDescent="0.25">
      <c r="M852" s="1"/>
      <c r="N852" s="1"/>
      <c r="O852" s="1"/>
      <c r="P852" s="1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F852" s="13"/>
      <c r="AG852" s="13"/>
      <c r="AH852" s="13"/>
      <c r="AI852" s="13"/>
      <c r="AJ852" s="13"/>
      <c r="AK852" s="13"/>
      <c r="AL852" s="13"/>
      <c r="AM852" s="13"/>
      <c r="AN852" s="13"/>
      <c r="AO852" s="13"/>
      <c r="AP852" s="13"/>
    </row>
    <row r="853" spans="13:42" x14ac:dyDescent="0.25">
      <c r="M853" s="1"/>
      <c r="N853" s="1"/>
      <c r="O853" s="1"/>
      <c r="P853" s="1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F853" s="13"/>
      <c r="AG853" s="13"/>
      <c r="AH853" s="13"/>
      <c r="AI853" s="13"/>
      <c r="AJ853" s="13"/>
      <c r="AK853" s="13"/>
      <c r="AL853" s="13"/>
      <c r="AM853" s="13"/>
      <c r="AN853" s="13"/>
      <c r="AO853" s="13"/>
      <c r="AP853" s="13"/>
    </row>
    <row r="854" spans="13:42" x14ac:dyDescent="0.25">
      <c r="M854" s="1"/>
      <c r="N854" s="1"/>
      <c r="O854" s="1"/>
      <c r="P854" s="1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F854" s="13"/>
      <c r="AG854" s="13"/>
      <c r="AH854" s="13"/>
      <c r="AI854" s="13"/>
      <c r="AJ854" s="13"/>
      <c r="AK854" s="13"/>
      <c r="AL854" s="13"/>
      <c r="AM854" s="13"/>
      <c r="AN854" s="13"/>
      <c r="AO854" s="13"/>
      <c r="AP854" s="13"/>
    </row>
    <row r="855" spans="13:42" x14ac:dyDescent="0.25">
      <c r="M855" s="1"/>
      <c r="N855" s="1"/>
      <c r="O855" s="1"/>
      <c r="P855" s="1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F855" s="13"/>
      <c r="AG855" s="13"/>
      <c r="AH855" s="13"/>
      <c r="AI855" s="13"/>
      <c r="AJ855" s="13"/>
      <c r="AK855" s="13"/>
      <c r="AL855" s="13"/>
      <c r="AM855" s="13"/>
      <c r="AN855" s="13"/>
      <c r="AO855" s="13"/>
      <c r="AP855" s="13"/>
    </row>
    <row r="856" spans="13:42" x14ac:dyDescent="0.25">
      <c r="M856" s="1"/>
      <c r="N856" s="1"/>
      <c r="O856" s="1"/>
      <c r="P856" s="1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F856" s="13"/>
      <c r="AG856" s="13"/>
      <c r="AH856" s="13"/>
      <c r="AI856" s="13"/>
      <c r="AJ856" s="13"/>
      <c r="AK856" s="13"/>
      <c r="AL856" s="13"/>
      <c r="AM856" s="13"/>
      <c r="AN856" s="13"/>
      <c r="AO856" s="13"/>
      <c r="AP856" s="13"/>
    </row>
    <row r="857" spans="13:42" x14ac:dyDescent="0.25">
      <c r="M857" s="1"/>
      <c r="N857" s="1"/>
      <c r="O857" s="1"/>
      <c r="P857" s="1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F857" s="13"/>
      <c r="AG857" s="13"/>
      <c r="AH857" s="13"/>
      <c r="AI857" s="13"/>
      <c r="AJ857" s="13"/>
      <c r="AK857" s="13"/>
      <c r="AL857" s="13"/>
      <c r="AM857" s="13"/>
      <c r="AN857" s="13"/>
      <c r="AO857" s="13"/>
      <c r="AP857" s="13"/>
    </row>
    <row r="858" spans="13:42" x14ac:dyDescent="0.25">
      <c r="M858" s="1"/>
      <c r="N858" s="1"/>
      <c r="O858" s="1"/>
      <c r="P858" s="1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F858" s="13"/>
      <c r="AG858" s="13"/>
      <c r="AH858" s="13"/>
      <c r="AI858" s="13"/>
      <c r="AJ858" s="13"/>
      <c r="AK858" s="13"/>
      <c r="AL858" s="13"/>
      <c r="AM858" s="13"/>
      <c r="AN858" s="13"/>
      <c r="AO858" s="13"/>
      <c r="AP858" s="13"/>
    </row>
    <row r="859" spans="13:42" x14ac:dyDescent="0.25">
      <c r="M859" s="1"/>
      <c r="N859" s="1"/>
      <c r="O859" s="1"/>
      <c r="P859" s="1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F859" s="13"/>
      <c r="AG859" s="13"/>
      <c r="AH859" s="13"/>
      <c r="AI859" s="13"/>
      <c r="AJ859" s="13"/>
      <c r="AK859" s="13"/>
      <c r="AL859" s="13"/>
      <c r="AM859" s="13"/>
      <c r="AN859" s="13"/>
      <c r="AO859" s="13"/>
      <c r="AP859" s="13"/>
    </row>
    <row r="860" spans="13:42" x14ac:dyDescent="0.25">
      <c r="M860" s="1"/>
      <c r="N860" s="1"/>
      <c r="O860" s="1"/>
      <c r="P860" s="1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F860" s="13"/>
      <c r="AG860" s="13"/>
      <c r="AH860" s="13"/>
      <c r="AI860" s="13"/>
      <c r="AJ860" s="13"/>
      <c r="AK860" s="13"/>
      <c r="AL860" s="13"/>
      <c r="AM860" s="13"/>
      <c r="AN860" s="13"/>
      <c r="AO860" s="13"/>
      <c r="AP860" s="13"/>
    </row>
    <row r="861" spans="13:42" x14ac:dyDescent="0.25">
      <c r="M861" s="1"/>
      <c r="N861" s="1"/>
      <c r="O861" s="1"/>
      <c r="P861" s="1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F861" s="13"/>
      <c r="AG861" s="13"/>
      <c r="AH861" s="13"/>
      <c r="AI861" s="13"/>
      <c r="AJ861" s="13"/>
      <c r="AK861" s="13"/>
      <c r="AL861" s="13"/>
      <c r="AM861" s="13"/>
      <c r="AN861" s="13"/>
      <c r="AO861" s="13"/>
      <c r="AP861" s="13"/>
    </row>
    <row r="862" spans="13:42" x14ac:dyDescent="0.25">
      <c r="M862" s="1"/>
      <c r="N862" s="1"/>
      <c r="O862" s="1"/>
      <c r="P862" s="1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F862" s="13"/>
      <c r="AG862" s="13"/>
      <c r="AH862" s="13"/>
      <c r="AI862" s="13"/>
      <c r="AJ862" s="13"/>
      <c r="AK862" s="13"/>
      <c r="AL862" s="13"/>
      <c r="AM862" s="13"/>
      <c r="AN862" s="13"/>
      <c r="AO862" s="13"/>
      <c r="AP862" s="13"/>
    </row>
    <row r="863" spans="13:42" x14ac:dyDescent="0.25">
      <c r="M863" s="1"/>
      <c r="N863" s="1"/>
      <c r="O863" s="1"/>
      <c r="P863" s="1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F863" s="13"/>
      <c r="AG863" s="13"/>
      <c r="AH863" s="13"/>
      <c r="AI863" s="13"/>
      <c r="AJ863" s="13"/>
      <c r="AK863" s="13"/>
      <c r="AL863" s="13"/>
      <c r="AM863" s="13"/>
      <c r="AN863" s="13"/>
      <c r="AO863" s="13"/>
      <c r="AP863" s="13"/>
    </row>
    <row r="864" spans="13:42" x14ac:dyDescent="0.25">
      <c r="M864" s="1"/>
      <c r="N864" s="1"/>
      <c r="O864" s="1"/>
      <c r="P864" s="1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F864" s="13"/>
      <c r="AG864" s="13"/>
      <c r="AH864" s="13"/>
      <c r="AI864" s="13"/>
      <c r="AJ864" s="13"/>
      <c r="AK864" s="13"/>
      <c r="AL864" s="13"/>
      <c r="AM864" s="13"/>
      <c r="AN864" s="13"/>
      <c r="AO864" s="13"/>
      <c r="AP864" s="13"/>
    </row>
    <row r="865" spans="13:42" x14ac:dyDescent="0.25">
      <c r="M865" s="1"/>
      <c r="N865" s="1"/>
      <c r="O865" s="1"/>
      <c r="P865" s="1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F865" s="13"/>
      <c r="AG865" s="13"/>
      <c r="AH865" s="13"/>
      <c r="AI865" s="13"/>
      <c r="AJ865" s="13"/>
      <c r="AK865" s="13"/>
      <c r="AL865" s="13"/>
      <c r="AM865" s="13"/>
      <c r="AN865" s="13"/>
      <c r="AO865" s="13"/>
      <c r="AP865" s="13"/>
    </row>
    <row r="866" spans="13:42" x14ac:dyDescent="0.25">
      <c r="M866" s="1"/>
      <c r="N866" s="1"/>
      <c r="O866" s="1"/>
      <c r="P866" s="1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F866" s="13"/>
      <c r="AG866" s="13"/>
      <c r="AH866" s="13"/>
      <c r="AI866" s="13"/>
      <c r="AJ866" s="13"/>
      <c r="AK866" s="13"/>
      <c r="AL866" s="13"/>
      <c r="AM866" s="13"/>
      <c r="AN866" s="13"/>
      <c r="AO866" s="13"/>
      <c r="AP866" s="13"/>
    </row>
    <row r="867" spans="13:42" x14ac:dyDescent="0.25">
      <c r="M867" s="1"/>
      <c r="N867" s="1"/>
      <c r="O867" s="1"/>
      <c r="P867" s="1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F867" s="13"/>
      <c r="AG867" s="13"/>
      <c r="AH867" s="13"/>
      <c r="AI867" s="13"/>
      <c r="AJ867" s="13"/>
      <c r="AK867" s="13"/>
      <c r="AL867" s="13"/>
      <c r="AM867" s="13"/>
      <c r="AN867" s="13"/>
      <c r="AO867" s="13"/>
      <c r="AP867" s="13"/>
    </row>
    <row r="868" spans="13:42" x14ac:dyDescent="0.25">
      <c r="M868" s="1"/>
      <c r="N868" s="1"/>
      <c r="O868" s="1"/>
      <c r="P868" s="1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F868" s="13"/>
      <c r="AG868" s="13"/>
      <c r="AH868" s="13"/>
      <c r="AI868" s="13"/>
      <c r="AJ868" s="13"/>
      <c r="AK868" s="13"/>
      <c r="AL868" s="13"/>
      <c r="AM868" s="13"/>
      <c r="AN868" s="13"/>
      <c r="AO868" s="13"/>
      <c r="AP868" s="13"/>
    </row>
    <row r="869" spans="13:42" x14ac:dyDescent="0.25">
      <c r="M869" s="1"/>
      <c r="N869" s="1"/>
      <c r="O869" s="1"/>
      <c r="P869" s="1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F869" s="13"/>
      <c r="AG869" s="13"/>
      <c r="AH869" s="13"/>
      <c r="AI869" s="13"/>
      <c r="AJ869" s="13"/>
      <c r="AK869" s="13"/>
      <c r="AL869" s="13"/>
      <c r="AM869" s="13"/>
      <c r="AN869" s="13"/>
      <c r="AO869" s="13"/>
      <c r="AP869" s="13"/>
    </row>
    <row r="870" spans="13:42" x14ac:dyDescent="0.25">
      <c r="M870" s="1"/>
      <c r="N870" s="1"/>
      <c r="O870" s="1"/>
      <c r="P870" s="1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F870" s="13"/>
      <c r="AG870" s="13"/>
      <c r="AH870" s="13"/>
      <c r="AI870" s="13"/>
      <c r="AJ870" s="13"/>
      <c r="AK870" s="13"/>
      <c r="AL870" s="13"/>
      <c r="AM870" s="13"/>
      <c r="AN870" s="13"/>
      <c r="AO870" s="13"/>
      <c r="AP870" s="13"/>
    </row>
    <row r="871" spans="13:42" x14ac:dyDescent="0.25">
      <c r="M871" s="1"/>
      <c r="N871" s="1"/>
      <c r="O871" s="1"/>
      <c r="P871" s="1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F871" s="13"/>
      <c r="AG871" s="13"/>
      <c r="AH871" s="13"/>
      <c r="AI871" s="13"/>
      <c r="AJ871" s="13"/>
      <c r="AK871" s="13"/>
      <c r="AL871" s="13"/>
      <c r="AM871" s="13"/>
      <c r="AN871" s="13"/>
      <c r="AO871" s="13"/>
      <c r="AP871" s="13"/>
    </row>
    <row r="872" spans="13:42" x14ac:dyDescent="0.25">
      <c r="M872" s="1"/>
      <c r="N872" s="1"/>
      <c r="O872" s="1"/>
      <c r="P872" s="1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F872" s="13"/>
      <c r="AG872" s="13"/>
      <c r="AH872" s="13"/>
      <c r="AI872" s="13"/>
      <c r="AJ872" s="13"/>
      <c r="AK872" s="13"/>
      <c r="AL872" s="13"/>
      <c r="AM872" s="13"/>
      <c r="AN872" s="13"/>
      <c r="AO872" s="13"/>
      <c r="AP872" s="13"/>
    </row>
    <row r="873" spans="13:42" x14ac:dyDescent="0.25">
      <c r="M873" s="1"/>
      <c r="N873" s="1"/>
      <c r="O873" s="1"/>
      <c r="P873" s="1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F873" s="13"/>
      <c r="AG873" s="13"/>
      <c r="AH873" s="13"/>
      <c r="AI873" s="13"/>
      <c r="AJ873" s="13"/>
      <c r="AK873" s="13"/>
      <c r="AL873" s="13"/>
      <c r="AM873" s="13"/>
      <c r="AN873" s="13"/>
      <c r="AO873" s="13"/>
      <c r="AP873" s="13"/>
    </row>
    <row r="874" spans="13:42" x14ac:dyDescent="0.25">
      <c r="M874" s="1"/>
      <c r="N874" s="1"/>
      <c r="O874" s="1"/>
      <c r="P874" s="1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F874" s="13"/>
      <c r="AG874" s="13"/>
      <c r="AH874" s="13"/>
      <c r="AI874" s="13"/>
      <c r="AJ874" s="13"/>
      <c r="AK874" s="13"/>
      <c r="AL874" s="13"/>
      <c r="AM874" s="13"/>
      <c r="AN874" s="13"/>
      <c r="AO874" s="13"/>
      <c r="AP874" s="13"/>
    </row>
    <row r="875" spans="13:42" x14ac:dyDescent="0.25">
      <c r="M875" s="1"/>
      <c r="N875" s="1"/>
      <c r="O875" s="1"/>
      <c r="P875" s="1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F875" s="13"/>
      <c r="AG875" s="13"/>
      <c r="AH875" s="13"/>
      <c r="AI875" s="13"/>
      <c r="AJ875" s="13"/>
      <c r="AK875" s="13"/>
      <c r="AL875" s="13"/>
      <c r="AM875" s="13"/>
      <c r="AN875" s="13"/>
      <c r="AO875" s="13"/>
      <c r="AP875" s="13"/>
    </row>
    <row r="876" spans="13:42" x14ac:dyDescent="0.25">
      <c r="M876" s="1"/>
      <c r="N876" s="1"/>
      <c r="O876" s="1"/>
      <c r="P876" s="1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F876" s="13"/>
      <c r="AG876" s="13"/>
      <c r="AH876" s="13"/>
      <c r="AI876" s="13"/>
      <c r="AJ876" s="13"/>
      <c r="AK876" s="13"/>
      <c r="AL876" s="13"/>
      <c r="AM876" s="13"/>
      <c r="AN876" s="13"/>
      <c r="AO876" s="13"/>
      <c r="AP876" s="13"/>
    </row>
    <row r="877" spans="13:42" x14ac:dyDescent="0.25">
      <c r="M877" s="1"/>
      <c r="N877" s="1"/>
      <c r="O877" s="1"/>
      <c r="P877" s="1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F877" s="13"/>
      <c r="AG877" s="13"/>
      <c r="AH877" s="13"/>
      <c r="AI877" s="13"/>
      <c r="AJ877" s="13"/>
      <c r="AK877" s="13"/>
      <c r="AL877" s="13"/>
      <c r="AM877" s="13"/>
      <c r="AN877" s="13"/>
      <c r="AO877" s="13"/>
      <c r="AP877" s="13"/>
    </row>
    <row r="878" spans="13:42" x14ac:dyDescent="0.25">
      <c r="M878" s="1"/>
      <c r="N878" s="1"/>
      <c r="O878" s="1"/>
      <c r="P878" s="1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F878" s="13"/>
      <c r="AG878" s="13"/>
      <c r="AH878" s="13"/>
      <c r="AI878" s="13"/>
      <c r="AJ878" s="13"/>
      <c r="AK878" s="13"/>
      <c r="AL878" s="13"/>
      <c r="AM878" s="13"/>
      <c r="AN878" s="13"/>
      <c r="AO878" s="13"/>
      <c r="AP878" s="13"/>
    </row>
    <row r="879" spans="13:42" x14ac:dyDescent="0.25">
      <c r="M879" s="1"/>
      <c r="N879" s="1"/>
      <c r="O879" s="1"/>
      <c r="P879" s="1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F879" s="13"/>
      <c r="AG879" s="13"/>
      <c r="AH879" s="13"/>
      <c r="AI879" s="13"/>
      <c r="AJ879" s="13"/>
      <c r="AK879" s="13"/>
      <c r="AL879" s="13"/>
      <c r="AM879" s="13"/>
      <c r="AN879" s="13"/>
      <c r="AO879" s="13"/>
      <c r="AP879" s="13"/>
    </row>
    <row r="880" spans="13:42" x14ac:dyDescent="0.25">
      <c r="M880" s="1"/>
      <c r="N880" s="1"/>
      <c r="O880" s="1"/>
      <c r="P880" s="1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F880" s="13"/>
      <c r="AG880" s="13"/>
      <c r="AH880" s="13"/>
      <c r="AI880" s="13"/>
      <c r="AJ880" s="13"/>
      <c r="AK880" s="13"/>
      <c r="AL880" s="13"/>
      <c r="AM880" s="13"/>
      <c r="AN880" s="13"/>
      <c r="AO880" s="13"/>
      <c r="AP880" s="13"/>
    </row>
    <row r="881" spans="13:42" x14ac:dyDescent="0.25">
      <c r="M881" s="1"/>
      <c r="N881" s="1"/>
      <c r="O881" s="1"/>
      <c r="P881" s="1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F881" s="13"/>
      <c r="AG881" s="13"/>
      <c r="AH881" s="13"/>
      <c r="AI881" s="13"/>
      <c r="AJ881" s="13"/>
      <c r="AK881" s="13"/>
      <c r="AL881" s="13"/>
      <c r="AM881" s="13"/>
      <c r="AN881" s="13"/>
      <c r="AO881" s="13"/>
      <c r="AP881" s="13"/>
    </row>
    <row r="882" spans="13:42" x14ac:dyDescent="0.25">
      <c r="M882" s="1"/>
      <c r="N882" s="1"/>
      <c r="O882" s="1"/>
      <c r="P882" s="1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F882" s="13"/>
      <c r="AG882" s="13"/>
      <c r="AH882" s="13"/>
      <c r="AI882" s="13"/>
      <c r="AJ882" s="13"/>
      <c r="AK882" s="13"/>
      <c r="AL882" s="13"/>
      <c r="AM882" s="13"/>
      <c r="AN882" s="13"/>
      <c r="AO882" s="13"/>
      <c r="AP882" s="13"/>
    </row>
    <row r="883" spans="13:42" x14ac:dyDescent="0.25">
      <c r="M883" s="1"/>
      <c r="N883" s="1"/>
      <c r="O883" s="1"/>
      <c r="P883" s="1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F883" s="13"/>
      <c r="AG883" s="13"/>
      <c r="AH883" s="13"/>
      <c r="AI883" s="13"/>
      <c r="AJ883" s="13"/>
      <c r="AK883" s="13"/>
      <c r="AL883" s="13"/>
      <c r="AM883" s="13"/>
      <c r="AN883" s="13"/>
      <c r="AO883" s="13"/>
      <c r="AP883" s="13"/>
    </row>
    <row r="884" spans="13:42" x14ac:dyDescent="0.25">
      <c r="M884" s="1"/>
      <c r="N884" s="1"/>
      <c r="O884" s="1"/>
      <c r="P884" s="1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F884" s="13"/>
      <c r="AG884" s="13"/>
      <c r="AH884" s="13"/>
      <c r="AI884" s="13"/>
      <c r="AJ884" s="13"/>
      <c r="AK884" s="13"/>
      <c r="AL884" s="13"/>
      <c r="AM884" s="13"/>
      <c r="AN884" s="13"/>
      <c r="AO884" s="13"/>
      <c r="AP884" s="13"/>
    </row>
    <row r="885" spans="13:42" x14ac:dyDescent="0.25">
      <c r="M885" s="1"/>
      <c r="N885" s="1"/>
      <c r="O885" s="1"/>
      <c r="P885" s="1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F885" s="13"/>
      <c r="AG885" s="13"/>
      <c r="AH885" s="13"/>
      <c r="AI885" s="13"/>
      <c r="AJ885" s="13"/>
      <c r="AK885" s="13"/>
      <c r="AL885" s="13"/>
      <c r="AM885" s="13"/>
      <c r="AN885" s="13"/>
      <c r="AO885" s="13"/>
      <c r="AP885" s="13"/>
    </row>
    <row r="886" spans="13:42" x14ac:dyDescent="0.25">
      <c r="M886" s="1"/>
      <c r="N886" s="1"/>
      <c r="O886" s="1"/>
      <c r="P886" s="1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F886" s="13"/>
      <c r="AG886" s="13"/>
      <c r="AH886" s="13"/>
      <c r="AI886" s="13"/>
      <c r="AJ886" s="13"/>
      <c r="AK886" s="13"/>
      <c r="AL886" s="13"/>
      <c r="AM886" s="13"/>
      <c r="AN886" s="13"/>
      <c r="AO886" s="13"/>
      <c r="AP886" s="13"/>
    </row>
    <row r="887" spans="13:42" x14ac:dyDescent="0.25">
      <c r="M887" s="1"/>
      <c r="N887" s="1"/>
      <c r="O887" s="1"/>
      <c r="P887" s="1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F887" s="13"/>
      <c r="AG887" s="13"/>
      <c r="AH887" s="13"/>
      <c r="AI887" s="13"/>
      <c r="AJ887" s="13"/>
      <c r="AK887" s="13"/>
      <c r="AL887" s="13"/>
      <c r="AM887" s="13"/>
      <c r="AN887" s="13"/>
      <c r="AO887" s="13"/>
      <c r="AP887" s="13"/>
    </row>
    <row r="888" spans="13:42" x14ac:dyDescent="0.25">
      <c r="M888" s="1"/>
      <c r="N888" s="1"/>
      <c r="O888" s="1"/>
      <c r="P888" s="1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F888" s="13"/>
      <c r="AG888" s="13"/>
      <c r="AH888" s="13"/>
      <c r="AI888" s="13"/>
      <c r="AJ888" s="13"/>
      <c r="AK888" s="13"/>
      <c r="AL888" s="13"/>
      <c r="AM888" s="13"/>
      <c r="AN888" s="13"/>
      <c r="AO888" s="13"/>
      <c r="AP888" s="13"/>
    </row>
    <row r="889" spans="13:42" x14ac:dyDescent="0.25">
      <c r="M889" s="1"/>
      <c r="N889" s="1"/>
      <c r="O889" s="1"/>
      <c r="P889" s="1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F889" s="13"/>
      <c r="AG889" s="13"/>
      <c r="AH889" s="13"/>
      <c r="AI889" s="13"/>
      <c r="AJ889" s="13"/>
      <c r="AK889" s="13"/>
      <c r="AL889" s="13"/>
      <c r="AM889" s="13"/>
      <c r="AN889" s="13"/>
      <c r="AO889" s="13"/>
      <c r="AP889" s="13"/>
    </row>
    <row r="890" spans="13:42" x14ac:dyDescent="0.25">
      <c r="M890" s="1"/>
      <c r="N890" s="1"/>
      <c r="O890" s="1"/>
      <c r="P890" s="1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F890" s="13"/>
      <c r="AG890" s="13"/>
      <c r="AH890" s="13"/>
      <c r="AI890" s="13"/>
      <c r="AJ890" s="13"/>
      <c r="AK890" s="13"/>
      <c r="AL890" s="13"/>
      <c r="AM890" s="13"/>
      <c r="AN890" s="13"/>
      <c r="AO890" s="13"/>
      <c r="AP890" s="13"/>
    </row>
    <row r="891" spans="13:42" x14ac:dyDescent="0.25">
      <c r="M891" s="1"/>
      <c r="N891" s="1"/>
      <c r="O891" s="1"/>
      <c r="P891" s="1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F891" s="13"/>
      <c r="AG891" s="13"/>
      <c r="AH891" s="13"/>
      <c r="AI891" s="13"/>
      <c r="AJ891" s="13"/>
      <c r="AK891" s="13"/>
      <c r="AL891" s="13"/>
      <c r="AM891" s="13"/>
      <c r="AN891" s="13"/>
      <c r="AO891" s="13"/>
      <c r="AP891" s="13"/>
    </row>
    <row r="892" spans="13:42" x14ac:dyDescent="0.25">
      <c r="M892" s="1"/>
      <c r="N892" s="1"/>
      <c r="O892" s="1"/>
      <c r="P892" s="1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F892" s="13"/>
      <c r="AG892" s="13"/>
      <c r="AH892" s="13"/>
      <c r="AI892" s="13"/>
      <c r="AJ892" s="13"/>
      <c r="AK892" s="13"/>
      <c r="AL892" s="13"/>
      <c r="AM892" s="13"/>
      <c r="AN892" s="13"/>
      <c r="AO892" s="13"/>
      <c r="AP892" s="13"/>
    </row>
    <row r="893" spans="13:42" x14ac:dyDescent="0.25">
      <c r="M893" s="1"/>
      <c r="N893" s="1"/>
      <c r="O893" s="1"/>
      <c r="P893" s="1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F893" s="13"/>
      <c r="AG893" s="13"/>
      <c r="AH893" s="13"/>
      <c r="AI893" s="13"/>
      <c r="AJ893" s="13"/>
      <c r="AK893" s="13"/>
      <c r="AL893" s="13"/>
      <c r="AM893" s="13"/>
      <c r="AN893" s="13"/>
      <c r="AO893" s="13"/>
      <c r="AP893" s="13"/>
    </row>
    <row r="894" spans="13:42" x14ac:dyDescent="0.25">
      <c r="M894" s="1"/>
      <c r="N894" s="1"/>
      <c r="O894" s="1"/>
      <c r="P894" s="1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F894" s="13"/>
      <c r="AG894" s="13"/>
      <c r="AH894" s="13"/>
      <c r="AI894" s="13"/>
      <c r="AJ894" s="13"/>
      <c r="AK894" s="13"/>
      <c r="AL894" s="13"/>
      <c r="AM894" s="13"/>
      <c r="AN894" s="13"/>
      <c r="AO894" s="13"/>
      <c r="AP894" s="13"/>
    </row>
    <row r="895" spans="13:42" x14ac:dyDescent="0.25">
      <c r="M895" s="1"/>
      <c r="N895" s="1"/>
      <c r="O895" s="1"/>
      <c r="P895" s="1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F895" s="13"/>
      <c r="AG895" s="13"/>
      <c r="AH895" s="13"/>
      <c r="AI895" s="13"/>
      <c r="AJ895" s="13"/>
      <c r="AK895" s="13"/>
      <c r="AL895" s="13"/>
      <c r="AM895" s="13"/>
      <c r="AN895" s="13"/>
      <c r="AO895" s="13"/>
      <c r="AP895" s="13"/>
    </row>
    <row r="896" spans="13:42" x14ac:dyDescent="0.25">
      <c r="M896" s="1"/>
      <c r="N896" s="1"/>
      <c r="O896" s="1"/>
      <c r="P896" s="1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F896" s="13"/>
      <c r="AG896" s="13"/>
      <c r="AH896" s="13"/>
      <c r="AI896" s="13"/>
      <c r="AJ896" s="13"/>
      <c r="AK896" s="13"/>
      <c r="AL896" s="13"/>
      <c r="AM896" s="13"/>
      <c r="AN896" s="13"/>
      <c r="AO896" s="13"/>
      <c r="AP896" s="13"/>
    </row>
    <row r="897" spans="13:42" x14ac:dyDescent="0.25">
      <c r="M897" s="1"/>
      <c r="N897" s="1"/>
      <c r="O897" s="1"/>
      <c r="P897" s="1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F897" s="13"/>
      <c r="AG897" s="13"/>
      <c r="AH897" s="13"/>
      <c r="AI897" s="13"/>
      <c r="AJ897" s="13"/>
      <c r="AK897" s="13"/>
      <c r="AL897" s="13"/>
      <c r="AM897" s="13"/>
      <c r="AN897" s="13"/>
      <c r="AO897" s="13"/>
      <c r="AP897" s="13"/>
    </row>
    <row r="898" spans="13:42" x14ac:dyDescent="0.25">
      <c r="M898" s="1"/>
      <c r="N898" s="1"/>
      <c r="O898" s="1"/>
      <c r="P898" s="1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F898" s="13"/>
      <c r="AG898" s="13"/>
      <c r="AH898" s="13"/>
      <c r="AI898" s="13"/>
      <c r="AJ898" s="13"/>
      <c r="AK898" s="13"/>
      <c r="AL898" s="13"/>
      <c r="AM898" s="13"/>
      <c r="AN898" s="13"/>
      <c r="AO898" s="13"/>
      <c r="AP898" s="13"/>
    </row>
    <row r="899" spans="13:42" x14ac:dyDescent="0.25">
      <c r="M899" s="1"/>
      <c r="N899" s="1"/>
      <c r="O899" s="1"/>
      <c r="P899" s="1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F899" s="13"/>
      <c r="AG899" s="13"/>
      <c r="AH899" s="13"/>
      <c r="AI899" s="13"/>
      <c r="AJ899" s="13"/>
      <c r="AK899" s="13"/>
      <c r="AL899" s="13"/>
      <c r="AM899" s="13"/>
      <c r="AN899" s="13"/>
      <c r="AO899" s="13"/>
      <c r="AP899" s="13"/>
    </row>
    <row r="900" spans="13:42" x14ac:dyDescent="0.25">
      <c r="M900" s="1"/>
      <c r="N900" s="1"/>
      <c r="O900" s="1"/>
      <c r="P900" s="1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F900" s="13"/>
      <c r="AG900" s="13"/>
      <c r="AH900" s="13"/>
      <c r="AI900" s="13"/>
      <c r="AJ900" s="13"/>
      <c r="AK900" s="13"/>
      <c r="AL900" s="13"/>
      <c r="AM900" s="13"/>
      <c r="AN900" s="13"/>
      <c r="AO900" s="13"/>
      <c r="AP900" s="13"/>
    </row>
    <row r="901" spans="13:42" x14ac:dyDescent="0.25">
      <c r="M901" s="1"/>
      <c r="N901" s="1"/>
      <c r="O901" s="1"/>
      <c r="P901" s="1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F901" s="13"/>
      <c r="AG901" s="13"/>
      <c r="AH901" s="13"/>
      <c r="AI901" s="13"/>
      <c r="AJ901" s="13"/>
      <c r="AK901" s="13"/>
      <c r="AL901" s="13"/>
      <c r="AM901" s="13"/>
      <c r="AN901" s="13"/>
      <c r="AO901" s="13"/>
      <c r="AP901" s="13"/>
    </row>
    <row r="902" spans="13:42" x14ac:dyDescent="0.25">
      <c r="M902" s="1"/>
      <c r="N902" s="1"/>
      <c r="O902" s="1"/>
      <c r="P902" s="1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F902" s="13"/>
      <c r="AG902" s="13"/>
      <c r="AH902" s="13"/>
      <c r="AI902" s="13"/>
      <c r="AJ902" s="13"/>
      <c r="AK902" s="13"/>
      <c r="AL902" s="13"/>
      <c r="AM902" s="13"/>
      <c r="AN902" s="13"/>
      <c r="AO902" s="13"/>
      <c r="AP902" s="13"/>
    </row>
    <row r="903" spans="13:42" x14ac:dyDescent="0.25">
      <c r="M903" s="1"/>
      <c r="N903" s="1"/>
      <c r="O903" s="1"/>
      <c r="P903" s="1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F903" s="13"/>
      <c r="AG903" s="13"/>
      <c r="AH903" s="13"/>
      <c r="AI903" s="13"/>
      <c r="AJ903" s="13"/>
      <c r="AK903" s="13"/>
      <c r="AL903" s="13"/>
      <c r="AM903" s="13"/>
      <c r="AN903" s="13"/>
      <c r="AO903" s="13"/>
      <c r="AP903" s="13"/>
    </row>
    <row r="904" spans="13:42" x14ac:dyDescent="0.25">
      <c r="M904" s="1"/>
      <c r="N904" s="1"/>
      <c r="O904" s="1"/>
      <c r="P904" s="1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F904" s="13"/>
      <c r="AG904" s="13"/>
      <c r="AH904" s="13"/>
      <c r="AI904" s="13"/>
      <c r="AJ904" s="13"/>
      <c r="AK904" s="13"/>
      <c r="AL904" s="13"/>
      <c r="AM904" s="13"/>
      <c r="AN904" s="13"/>
      <c r="AO904" s="13"/>
      <c r="AP904" s="13"/>
    </row>
    <row r="905" spans="13:42" x14ac:dyDescent="0.25">
      <c r="M905" s="1"/>
      <c r="N905" s="1"/>
      <c r="O905" s="1"/>
      <c r="P905" s="1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F905" s="13"/>
      <c r="AG905" s="13"/>
      <c r="AH905" s="13"/>
      <c r="AI905" s="13"/>
      <c r="AJ905" s="13"/>
      <c r="AK905" s="13"/>
      <c r="AL905" s="13"/>
      <c r="AM905" s="13"/>
      <c r="AN905" s="13"/>
      <c r="AO905" s="13"/>
      <c r="AP905" s="13"/>
    </row>
    <row r="906" spans="13:42" x14ac:dyDescent="0.25">
      <c r="M906" s="1"/>
      <c r="N906" s="1"/>
      <c r="O906" s="1"/>
      <c r="P906" s="1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F906" s="13"/>
      <c r="AG906" s="13"/>
      <c r="AH906" s="13"/>
      <c r="AI906" s="13"/>
      <c r="AJ906" s="13"/>
      <c r="AK906" s="13"/>
      <c r="AL906" s="13"/>
      <c r="AM906" s="13"/>
      <c r="AN906" s="13"/>
      <c r="AO906" s="13"/>
      <c r="AP906" s="13"/>
    </row>
    <row r="907" spans="13:42" x14ac:dyDescent="0.25">
      <c r="M907" s="1"/>
      <c r="N907" s="1"/>
      <c r="O907" s="1"/>
      <c r="P907" s="1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F907" s="13"/>
      <c r="AG907" s="13"/>
      <c r="AH907" s="13"/>
      <c r="AI907" s="13"/>
      <c r="AJ907" s="13"/>
      <c r="AK907" s="13"/>
      <c r="AL907" s="13"/>
      <c r="AM907" s="13"/>
      <c r="AN907" s="13"/>
      <c r="AO907" s="13"/>
      <c r="AP907" s="13"/>
    </row>
    <row r="908" spans="13:42" x14ac:dyDescent="0.25">
      <c r="M908" s="1"/>
      <c r="N908" s="1"/>
      <c r="O908" s="1"/>
      <c r="P908" s="1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F908" s="13"/>
      <c r="AG908" s="13"/>
      <c r="AH908" s="13"/>
      <c r="AI908" s="13"/>
      <c r="AJ908" s="13"/>
      <c r="AK908" s="13"/>
      <c r="AL908" s="13"/>
      <c r="AM908" s="13"/>
      <c r="AN908" s="13"/>
      <c r="AO908" s="13"/>
      <c r="AP908" s="13"/>
    </row>
    <row r="909" spans="13:42" x14ac:dyDescent="0.25">
      <c r="M909" s="1"/>
      <c r="N909" s="1"/>
      <c r="O909" s="1"/>
      <c r="P909" s="1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F909" s="13"/>
      <c r="AG909" s="13"/>
      <c r="AH909" s="13"/>
      <c r="AI909" s="13"/>
      <c r="AJ909" s="13"/>
      <c r="AK909" s="13"/>
      <c r="AL909" s="13"/>
      <c r="AM909" s="13"/>
      <c r="AN909" s="13"/>
      <c r="AO909" s="13"/>
      <c r="AP909" s="13"/>
    </row>
  </sheetData>
  <mergeCells count="1">
    <mergeCell ref="D553:I553"/>
  </mergeCells>
  <phoneticPr fontId="47" type="noConversion"/>
  <conditionalFormatting sqref="B144:B148">
    <cfRule type="cellIs" dxfId="0" priority="6" stopIfTrue="1" operator="lessThan">
      <formula>0</formula>
    </cfRule>
  </conditionalFormatting>
  <dataValidations disablePrompts="1" count="1">
    <dataValidation type="list" allowBlank="1" showInputMessage="1" showErrorMessage="1" sqref="B539:B549" xr:uid="{00000000-0002-0000-0400-000000000000}">
      <formula1>LOCALAUTHNORTHI</formula1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landscape" r:id="rId1"/>
  <ignoredErrors>
    <ignoredError sqref="G516:G519 G29:G135 K554 G572:K574 G570:I571 K570:K571 G201:L201 G25:L25 H516:L531 H533:L537 H29:L134 G150:L156 G144:L148 G203:L514 I550:L550 G136:L142 G28:K28 J577:K577 J576:K576 J579:K579 J578:K578 G586:K750 J580:K580 J575:K575 J581:K585" formulaRange="1"/>
    <ignoredError sqref="F144:F148 F150:F152" formula="1"/>
    <ignoredError sqref="L135 H135:K135" formula="1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-0.499984740745262"/>
    <pageSetUpPr fitToPage="1"/>
  </sheetPr>
  <dimension ref="B1:AH43"/>
  <sheetViews>
    <sheetView showGridLines="0" zoomScale="80" zoomScaleNormal="80" zoomScaleSheetLayoutView="80" workbookViewId="0"/>
  </sheetViews>
  <sheetFormatPr defaultColWidth="8.88671875" defaultRowHeight="14.4" x14ac:dyDescent="0.3"/>
  <cols>
    <col min="1" max="1" width="3.5546875" customWidth="1"/>
    <col min="2" max="2" width="50.5546875" style="1" customWidth="1"/>
    <col min="3" max="3" width="11.5546875" customWidth="1"/>
    <col min="4" max="8" width="11.6640625" customWidth="1"/>
    <col min="9" max="9" width="10.44140625" customWidth="1"/>
    <col min="10" max="12" width="11.44140625" bestFit="1" customWidth="1"/>
    <col min="13" max="13" width="11.44140625" customWidth="1"/>
    <col min="14" max="14" width="1.5546875" customWidth="1"/>
    <col min="15" max="20" width="10.88671875" customWidth="1"/>
    <col min="22" max="35" width="8.88671875" customWidth="1"/>
  </cols>
  <sheetData>
    <row r="1" spans="2:34" ht="45" customHeight="1" x14ac:dyDescent="0.3">
      <c r="B1" s="622" t="str">
        <f>'Unit costs'!B1</f>
        <v>Digital health technologies to help manage symptoms of psychosis and prevent relapse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</row>
    <row r="2" spans="2:34" ht="38.1" customHeight="1" x14ac:dyDescent="0.3">
      <c r="B2" s="382" t="s">
        <v>1022</v>
      </c>
      <c r="C2" s="140" t="s">
        <v>140</v>
      </c>
      <c r="D2" s="140" t="s">
        <v>140</v>
      </c>
      <c r="E2" s="140" t="s">
        <v>140</v>
      </c>
      <c r="F2" s="140" t="s">
        <v>140</v>
      </c>
      <c r="G2" s="140" t="s">
        <v>140</v>
      </c>
      <c r="H2" s="140"/>
      <c r="I2" s="140" t="s">
        <v>140</v>
      </c>
      <c r="J2" s="140" t="s">
        <v>140</v>
      </c>
      <c r="K2" s="146"/>
      <c r="L2" s="140"/>
      <c r="M2" s="140"/>
      <c r="N2" s="140"/>
      <c r="O2" s="140"/>
      <c r="P2" s="140"/>
      <c r="Q2" s="140"/>
      <c r="R2" s="140"/>
      <c r="S2" s="140"/>
      <c r="T2" s="140"/>
    </row>
    <row r="3" spans="2:34" x14ac:dyDescent="0.3">
      <c r="B3" s="143" t="s">
        <v>140</v>
      </c>
      <c r="C3" s="146" t="s">
        <v>140</v>
      </c>
      <c r="D3" s="146" t="s">
        <v>140</v>
      </c>
      <c r="E3" s="146" t="s">
        <v>140</v>
      </c>
      <c r="F3" s="146" t="s">
        <v>140</v>
      </c>
      <c r="G3" s="146" t="s">
        <v>140</v>
      </c>
      <c r="H3" s="146" t="s">
        <v>140</v>
      </c>
      <c r="I3" s="146" t="s">
        <v>140</v>
      </c>
      <c r="J3" s="146" t="s">
        <v>140</v>
      </c>
      <c r="K3" s="146"/>
      <c r="L3" s="146"/>
      <c r="M3" s="146"/>
      <c r="N3" s="146"/>
      <c r="O3" s="146"/>
      <c r="P3" s="146"/>
      <c r="Q3" s="146"/>
      <c r="R3" s="146"/>
      <c r="S3" s="146"/>
      <c r="T3" s="146"/>
    </row>
    <row r="4" spans="2:34" s="260" customFormat="1" x14ac:dyDescent="0.3">
      <c r="B4" s="262" t="s">
        <v>1021</v>
      </c>
      <c r="F4" s="146"/>
      <c r="G4" s="146"/>
      <c r="H4" s="146"/>
      <c r="I4" s="146"/>
      <c r="J4" s="146" t="s">
        <v>140</v>
      </c>
      <c r="K4" s="146"/>
      <c r="L4" s="146"/>
      <c r="M4" s="146"/>
      <c r="N4" s="146"/>
      <c r="O4" s="146"/>
      <c r="P4" s="146"/>
      <c r="Q4" s="146"/>
      <c r="R4" s="146"/>
      <c r="S4" s="146"/>
      <c r="T4" s="146"/>
    </row>
    <row r="5" spans="2:34" s="260" customFormat="1" x14ac:dyDescent="0.3">
      <c r="B5" s="262" t="s">
        <v>816</v>
      </c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</row>
    <row r="6" spans="2:34" s="260" customFormat="1" x14ac:dyDescent="0.3">
      <c r="B6" s="262"/>
      <c r="C6" s="146" t="s">
        <v>140</v>
      </c>
      <c r="D6" s="146" t="s">
        <v>140</v>
      </c>
      <c r="E6" s="146"/>
      <c r="F6" s="146"/>
      <c r="G6" s="146"/>
      <c r="H6" s="146"/>
      <c r="I6" s="146" t="s">
        <v>140</v>
      </c>
      <c r="J6" s="146" t="s">
        <v>140</v>
      </c>
      <c r="K6" s="146"/>
      <c r="L6" s="146"/>
      <c r="M6" s="146"/>
      <c r="N6" s="146"/>
      <c r="O6" s="146"/>
      <c r="P6" s="146"/>
      <c r="Q6" s="146"/>
      <c r="R6" s="146"/>
      <c r="S6" s="146"/>
      <c r="T6" s="146"/>
    </row>
    <row r="7" spans="2:34" s="260" customFormat="1" ht="43.2" x14ac:dyDescent="0.3">
      <c r="B7" s="271" t="s">
        <v>179</v>
      </c>
      <c r="C7" s="282"/>
      <c r="D7" s="416" t="s">
        <v>817</v>
      </c>
      <c r="E7" s="283" t="s">
        <v>57</v>
      </c>
      <c r="F7" s="283" t="s">
        <v>58</v>
      </c>
      <c r="G7" s="284" t="s">
        <v>818</v>
      </c>
      <c r="H7" s="284" t="s">
        <v>819</v>
      </c>
      <c r="I7" s="283" t="s">
        <v>820</v>
      </c>
      <c r="K7" s="146"/>
      <c r="L7" s="146"/>
      <c r="N7" s="146"/>
      <c r="O7" s="146"/>
      <c r="P7" s="146"/>
      <c r="Q7" s="146"/>
      <c r="R7" s="146"/>
      <c r="S7" s="146"/>
      <c r="T7" s="146"/>
    </row>
    <row r="8" spans="2:34" s="164" customFormat="1" x14ac:dyDescent="0.3">
      <c r="B8" s="233" t="s">
        <v>179</v>
      </c>
      <c r="C8" s="199"/>
      <c r="D8" s="198">
        <f>'Inputs and eligible population'!F38</f>
        <v>0</v>
      </c>
      <c r="E8" s="198">
        <f>'Inputs and eligible population'!G38</f>
        <v>0</v>
      </c>
      <c r="F8" s="198">
        <f>'Inputs and eligible population'!H38</f>
        <v>0</v>
      </c>
      <c r="G8" s="198">
        <f>'Inputs and eligible population'!I38</f>
        <v>0</v>
      </c>
      <c r="H8" s="198">
        <f>'Inputs and eligible population'!J38</f>
        <v>0</v>
      </c>
      <c r="I8" s="198">
        <f>'Inputs and eligible population'!K38</f>
        <v>0</v>
      </c>
      <c r="K8" s="146"/>
      <c r="L8" s="146"/>
    </row>
    <row r="9" spans="2:34" s="260" customFormat="1" x14ac:dyDescent="0.3">
      <c r="B9" s="261" t="s">
        <v>140</v>
      </c>
      <c r="C9" s="146" t="s">
        <v>140</v>
      </c>
      <c r="D9" s="146" t="s">
        <v>140</v>
      </c>
      <c r="E9" s="146" t="s">
        <v>140</v>
      </c>
      <c r="F9" s="146" t="s">
        <v>140</v>
      </c>
      <c r="G9" s="146" t="s">
        <v>140</v>
      </c>
      <c r="H9" s="146"/>
      <c r="I9" s="146"/>
      <c r="K9" s="146"/>
      <c r="L9" s="146"/>
      <c r="N9" s="146"/>
      <c r="O9" s="146"/>
      <c r="P9" s="146"/>
      <c r="Q9" s="146"/>
      <c r="R9" s="146"/>
      <c r="S9" s="146"/>
      <c r="T9" s="146"/>
      <c r="AD9" s="285"/>
      <c r="AE9" s="285"/>
      <c r="AF9" s="285"/>
      <c r="AG9" s="285"/>
      <c r="AH9" s="285"/>
    </row>
    <row r="10" spans="2:34" s="260" customFormat="1" x14ac:dyDescent="0.3">
      <c r="B10" s="346" t="s">
        <v>182</v>
      </c>
      <c r="C10" s="347"/>
      <c r="D10" s="348"/>
      <c r="E10" s="348"/>
      <c r="F10" s="348"/>
      <c r="G10" s="348"/>
      <c r="H10" s="348"/>
      <c r="I10" s="349"/>
      <c r="K10" s="146"/>
      <c r="L10" s="146"/>
      <c r="N10" s="146"/>
      <c r="O10" s="146"/>
      <c r="P10" s="146"/>
      <c r="Q10" s="146"/>
      <c r="R10" s="146"/>
      <c r="S10" s="146"/>
      <c r="T10" s="146"/>
    </row>
    <row r="11" spans="2:34" s="260" customFormat="1" x14ac:dyDescent="0.3">
      <c r="B11" s="261"/>
      <c r="C11" s="146"/>
      <c r="D11" s="146"/>
      <c r="E11" s="146"/>
      <c r="F11" s="146"/>
      <c r="G11" s="146"/>
      <c r="H11" s="146"/>
      <c r="I11" s="146"/>
      <c r="K11" s="146"/>
      <c r="N11" s="146"/>
      <c r="O11" s="146"/>
      <c r="P11" s="146"/>
      <c r="Q11" s="146"/>
      <c r="R11" s="146"/>
      <c r="S11" s="146"/>
      <c r="T11" s="146"/>
      <c r="AD11" s="285"/>
      <c r="AE11" s="285"/>
      <c r="AF11" s="285"/>
      <c r="AG11" s="285"/>
      <c r="AH11" s="285"/>
    </row>
    <row r="12" spans="2:34" s="260" customFormat="1" x14ac:dyDescent="0.3">
      <c r="B12" s="292" t="s">
        <v>821</v>
      </c>
      <c r="C12" s="286"/>
      <c r="D12" s="200"/>
      <c r="E12" s="200"/>
      <c r="F12" s="200"/>
      <c r="G12" s="200"/>
      <c r="H12" s="200"/>
      <c r="I12" s="201"/>
      <c r="K12" s="146"/>
      <c r="N12" s="146"/>
      <c r="O12" s="146"/>
      <c r="P12" s="146"/>
      <c r="Q12" s="146"/>
      <c r="R12" s="146"/>
      <c r="S12" s="146"/>
      <c r="T12" s="146"/>
    </row>
    <row r="13" spans="2:34" s="260" customFormat="1" x14ac:dyDescent="0.3">
      <c r="B13" s="603" t="s">
        <v>71</v>
      </c>
      <c r="C13" s="604"/>
      <c r="D13" s="287">
        <f>D$8*'Inputs and eligible population'!D53</f>
        <v>0</v>
      </c>
      <c r="E13" s="287">
        <f>E$8*'Inputs and eligible population'!E53</f>
        <v>0</v>
      </c>
      <c r="F13" s="287">
        <f>F$8*'Inputs and eligible population'!F53</f>
        <v>0</v>
      </c>
      <c r="G13" s="287">
        <f>G$8*'Inputs and eligible population'!G53</f>
        <v>0</v>
      </c>
      <c r="H13" s="287">
        <f>H$8*'Inputs and eligible population'!H53</f>
        <v>0</v>
      </c>
      <c r="I13" s="287">
        <f>I$8*'Inputs and eligible population'!I53</f>
        <v>0</v>
      </c>
      <c r="K13" s="146"/>
      <c r="N13" s="146"/>
      <c r="O13" s="146"/>
      <c r="P13" s="146"/>
      <c r="Q13" s="146"/>
      <c r="R13" s="146"/>
      <c r="S13" s="146"/>
      <c r="T13" s="146"/>
    </row>
    <row r="14" spans="2:34" s="260" customFormat="1" x14ac:dyDescent="0.3">
      <c r="B14" s="603" t="s">
        <v>73</v>
      </c>
      <c r="C14" s="604"/>
      <c r="D14" s="287">
        <f>D$8*'Inputs and eligible population'!D54</f>
        <v>0</v>
      </c>
      <c r="E14" s="287">
        <f>E$8*'Inputs and eligible population'!E54</f>
        <v>0</v>
      </c>
      <c r="F14" s="287">
        <f>F$8*'Inputs and eligible population'!F54</f>
        <v>0</v>
      </c>
      <c r="G14" s="287">
        <f>G$8*'Inputs and eligible population'!G54</f>
        <v>0</v>
      </c>
      <c r="H14" s="287">
        <f>H$8*'Inputs and eligible population'!H54</f>
        <v>0</v>
      </c>
      <c r="I14" s="287">
        <f>I$8*'Inputs and eligible population'!I54</f>
        <v>0</v>
      </c>
      <c r="K14" s="146"/>
      <c r="N14" s="146"/>
      <c r="O14" s="146"/>
      <c r="P14" s="146"/>
      <c r="Q14" s="146"/>
      <c r="R14" s="146"/>
      <c r="S14" s="146"/>
      <c r="T14" s="146"/>
    </row>
    <row r="15" spans="2:34" s="260" customFormat="1" x14ac:dyDescent="0.3">
      <c r="B15" s="353" t="s">
        <v>74</v>
      </c>
      <c r="C15" s="354"/>
      <c r="D15" s="287">
        <f>D$8*'Inputs and eligible population'!D55</f>
        <v>0</v>
      </c>
      <c r="E15" s="287">
        <f>E$8*'Inputs and eligible population'!E55</f>
        <v>0</v>
      </c>
      <c r="F15" s="287">
        <f>F$8*'Inputs and eligible population'!F55</f>
        <v>0</v>
      </c>
      <c r="G15" s="287">
        <f>G$8*'Inputs and eligible population'!G55</f>
        <v>0</v>
      </c>
      <c r="H15" s="287">
        <f>H$8*'Inputs and eligible population'!H55</f>
        <v>0</v>
      </c>
      <c r="I15" s="287">
        <f>I$8*'Inputs and eligible population'!I55</f>
        <v>0</v>
      </c>
      <c r="K15" s="146"/>
      <c r="N15" s="146"/>
      <c r="O15" s="146"/>
      <c r="P15" s="146"/>
      <c r="Q15" s="146"/>
      <c r="R15" s="146"/>
      <c r="S15" s="146"/>
      <c r="T15" s="146"/>
      <c r="V15" s="285"/>
      <c r="W15" s="285"/>
      <c r="X15" s="285"/>
      <c r="Y15" s="285"/>
      <c r="Z15" s="285"/>
      <c r="AA15" s="285"/>
      <c r="AC15" s="285"/>
      <c r="AD15" s="285"/>
      <c r="AE15" s="285"/>
      <c r="AF15" s="285"/>
      <c r="AG15" s="285"/>
      <c r="AH15" s="285"/>
    </row>
    <row r="16" spans="2:34" s="260" customFormat="1" x14ac:dyDescent="0.3">
      <c r="B16" s="353" t="s">
        <v>76</v>
      </c>
      <c r="C16" s="354"/>
      <c r="D16" s="287">
        <f>D$8*'Inputs and eligible population'!D56</f>
        <v>0</v>
      </c>
      <c r="E16" s="287">
        <f>E$8*'Inputs and eligible population'!E56</f>
        <v>0</v>
      </c>
      <c r="F16" s="287">
        <f>F$8*'Inputs and eligible population'!F56</f>
        <v>0</v>
      </c>
      <c r="G16" s="287">
        <f>G$8*'Inputs and eligible population'!G56</f>
        <v>0</v>
      </c>
      <c r="H16" s="287">
        <f>H$8*'Inputs and eligible population'!H56</f>
        <v>0</v>
      </c>
      <c r="I16" s="287">
        <f>I$8*'Inputs and eligible population'!I56</f>
        <v>0</v>
      </c>
      <c r="K16" s="146"/>
      <c r="N16" s="146"/>
      <c r="O16" s="146"/>
      <c r="P16" s="146"/>
      <c r="Q16" s="146"/>
      <c r="R16" s="146"/>
      <c r="S16" s="146"/>
      <c r="T16" s="146"/>
      <c r="V16" s="285"/>
      <c r="W16" s="285"/>
      <c r="X16" s="285"/>
      <c r="Y16" s="285"/>
      <c r="Z16" s="285"/>
      <c r="AA16" s="285"/>
      <c r="AC16" s="285"/>
      <c r="AD16" s="285"/>
      <c r="AE16" s="285"/>
      <c r="AF16" s="285"/>
      <c r="AG16" s="285"/>
      <c r="AH16" s="285"/>
    </row>
    <row r="17" spans="2:34" s="260" customFormat="1" x14ac:dyDescent="0.3">
      <c r="B17" s="353" t="s">
        <v>77</v>
      </c>
      <c r="C17" s="355"/>
      <c r="D17" s="287">
        <f>D$8*'Inputs and eligible population'!D57</f>
        <v>0</v>
      </c>
      <c r="E17" s="287">
        <f>E$8*'Inputs and eligible population'!E57</f>
        <v>0</v>
      </c>
      <c r="F17" s="287">
        <f>F$8*'Inputs and eligible population'!F57</f>
        <v>0</v>
      </c>
      <c r="G17" s="287">
        <f>G$8*'Inputs and eligible population'!G57</f>
        <v>0</v>
      </c>
      <c r="H17" s="287">
        <f>H$8*'Inputs and eligible population'!H57</f>
        <v>0</v>
      </c>
      <c r="I17" s="287">
        <f>I$8*'Inputs and eligible population'!I57</f>
        <v>0</v>
      </c>
      <c r="K17" s="146"/>
      <c r="N17" s="146"/>
      <c r="O17" s="146"/>
      <c r="P17" s="146"/>
      <c r="Q17" s="146"/>
      <c r="R17" s="146"/>
      <c r="S17" s="146"/>
      <c r="T17" s="146"/>
      <c r="V17" s="285"/>
      <c r="W17" s="285"/>
      <c r="X17" s="285"/>
      <c r="Y17" s="285"/>
      <c r="Z17" s="285"/>
      <c r="AA17" s="285"/>
      <c r="AC17" s="285"/>
      <c r="AD17" s="285"/>
      <c r="AE17" s="285"/>
      <c r="AF17" s="285"/>
      <c r="AG17" s="285"/>
      <c r="AH17" s="285"/>
    </row>
    <row r="18" spans="2:34" s="260" customFormat="1" x14ac:dyDescent="0.3">
      <c r="B18" s="293"/>
      <c r="C18" s="202"/>
      <c r="D18" s="203">
        <f>SUM(D13:D17)</f>
        <v>0</v>
      </c>
      <c r="E18" s="203">
        <f t="shared" ref="E18:I18" si="0">SUM(E13:E17)</f>
        <v>0</v>
      </c>
      <c r="F18" s="203">
        <f t="shared" si="0"/>
        <v>0</v>
      </c>
      <c r="G18" s="203">
        <f t="shared" si="0"/>
        <v>0</v>
      </c>
      <c r="H18" s="203">
        <f t="shared" si="0"/>
        <v>0</v>
      </c>
      <c r="I18" s="203">
        <f t="shared" si="0"/>
        <v>0</v>
      </c>
      <c r="K18" s="146"/>
      <c r="N18" s="146"/>
      <c r="O18" s="146"/>
      <c r="P18" s="146"/>
      <c r="Q18" s="146"/>
      <c r="R18" s="146"/>
      <c r="S18" s="146"/>
      <c r="T18" s="146"/>
      <c r="V18" s="285"/>
      <c r="W18" s="285"/>
      <c r="X18" s="285"/>
      <c r="Y18" s="285"/>
      <c r="Z18" s="285"/>
      <c r="AA18" s="285"/>
      <c r="AC18" s="285"/>
      <c r="AD18" s="285"/>
      <c r="AE18" s="285"/>
      <c r="AF18" s="285"/>
      <c r="AG18" s="285"/>
      <c r="AH18" s="285"/>
    </row>
    <row r="19" spans="2:34" s="260" customFormat="1" x14ac:dyDescent="0.3">
      <c r="B19" s="294"/>
      <c r="C19" s="146"/>
      <c r="D19" s="146"/>
      <c r="E19" s="146"/>
      <c r="F19" s="146"/>
      <c r="G19" s="146"/>
      <c r="H19" s="146"/>
      <c r="I19" s="146"/>
      <c r="K19" s="146"/>
      <c r="N19" s="146"/>
      <c r="O19" s="146"/>
      <c r="P19" s="146"/>
      <c r="Q19" s="146"/>
      <c r="R19" s="146"/>
      <c r="S19" s="146"/>
      <c r="T19" s="146"/>
      <c r="AD19" s="285"/>
      <c r="AE19" s="285"/>
      <c r="AF19" s="285"/>
      <c r="AG19" s="285"/>
      <c r="AH19" s="285"/>
    </row>
    <row r="20" spans="2:34" s="260" customFormat="1" x14ac:dyDescent="0.3">
      <c r="B20" s="295" t="s">
        <v>143</v>
      </c>
      <c r="C20" s="288" t="s">
        <v>822</v>
      </c>
      <c r="D20" s="289" t="s">
        <v>183</v>
      </c>
      <c r="E20" s="289" t="s">
        <v>183</v>
      </c>
      <c r="F20" s="289" t="s">
        <v>183</v>
      </c>
      <c r="G20" s="289" t="s">
        <v>183</v>
      </c>
      <c r="H20" s="289" t="s">
        <v>183</v>
      </c>
      <c r="I20" s="289" t="s">
        <v>183</v>
      </c>
      <c r="K20" s="146"/>
      <c r="N20" s="146"/>
      <c r="O20" s="146"/>
      <c r="P20" s="146"/>
      <c r="Q20" s="146"/>
      <c r="R20" s="146"/>
      <c r="S20" s="146"/>
      <c r="T20" s="146"/>
      <c r="AD20" s="285"/>
      <c r="AE20" s="285"/>
      <c r="AF20" s="285"/>
      <c r="AG20" s="285"/>
      <c r="AH20" s="285"/>
    </row>
    <row r="21" spans="2:34" s="260" customFormat="1" x14ac:dyDescent="0.3">
      <c r="B21" s="603" t="s">
        <v>71</v>
      </c>
      <c r="C21" s="290">
        <f>'Unit costs'!F9</f>
        <v>0</v>
      </c>
      <c r="D21" s="290">
        <f>D13*$C21/1000</f>
        <v>0</v>
      </c>
      <c r="E21" s="290">
        <f t="shared" ref="E21:I21" si="1">E13*$C21/1000</f>
        <v>0</v>
      </c>
      <c r="F21" s="290">
        <f t="shared" si="1"/>
        <v>0</v>
      </c>
      <c r="G21" s="290">
        <f t="shared" si="1"/>
        <v>0</v>
      </c>
      <c r="H21" s="290">
        <f t="shared" si="1"/>
        <v>0</v>
      </c>
      <c r="I21" s="290">
        <f t="shared" si="1"/>
        <v>0</v>
      </c>
      <c r="K21" s="146"/>
      <c r="N21" s="146"/>
      <c r="O21" s="146"/>
      <c r="P21" s="146"/>
      <c r="Q21" s="146"/>
      <c r="R21" s="146"/>
      <c r="S21" s="146"/>
      <c r="T21" s="146"/>
      <c r="AD21" s="285"/>
      <c r="AE21" s="285"/>
      <c r="AF21" s="285"/>
      <c r="AG21" s="285"/>
      <c r="AH21" s="285"/>
    </row>
    <row r="22" spans="2:34" s="260" customFormat="1" x14ac:dyDescent="0.3">
      <c r="B22" s="603" t="s">
        <v>73</v>
      </c>
      <c r="C22" s="290">
        <f>'Unit costs'!F10</f>
        <v>0</v>
      </c>
      <c r="D22" s="290">
        <f t="shared" ref="D22:I22" si="2">D14*$C22/1000</f>
        <v>0</v>
      </c>
      <c r="E22" s="290">
        <f t="shared" si="2"/>
        <v>0</v>
      </c>
      <c r="F22" s="290">
        <f t="shared" si="2"/>
        <v>0</v>
      </c>
      <c r="G22" s="290">
        <f t="shared" si="2"/>
        <v>0</v>
      </c>
      <c r="H22" s="290">
        <f t="shared" si="2"/>
        <v>0</v>
      </c>
      <c r="I22" s="290">
        <f t="shared" si="2"/>
        <v>0</v>
      </c>
      <c r="K22" s="146"/>
      <c r="N22" s="146"/>
      <c r="O22" s="146"/>
      <c r="P22" s="146"/>
      <c r="Q22" s="146"/>
      <c r="R22" s="146"/>
      <c r="S22" s="146"/>
      <c r="T22" s="146"/>
      <c r="AD22" s="285"/>
      <c r="AE22" s="285"/>
      <c r="AF22" s="285"/>
      <c r="AG22" s="285"/>
      <c r="AH22" s="285"/>
    </row>
    <row r="23" spans="2:34" s="260" customFormat="1" x14ac:dyDescent="0.3">
      <c r="B23" s="353" t="s">
        <v>74</v>
      </c>
      <c r="C23" s="290">
        <f>'Unit costs'!F11</f>
        <v>146.4</v>
      </c>
      <c r="D23" s="290">
        <f>D15*$C23/1000</f>
        <v>0</v>
      </c>
      <c r="E23" s="290">
        <f t="shared" ref="E23:I23" si="3">E15*$C23/1000</f>
        <v>0</v>
      </c>
      <c r="F23" s="290">
        <f t="shared" si="3"/>
        <v>0</v>
      </c>
      <c r="G23" s="290">
        <f t="shared" si="3"/>
        <v>0</v>
      </c>
      <c r="H23" s="290">
        <f t="shared" si="3"/>
        <v>0</v>
      </c>
      <c r="I23" s="290">
        <f t="shared" si="3"/>
        <v>0</v>
      </c>
      <c r="K23" s="146"/>
      <c r="N23" s="146"/>
      <c r="O23" s="146"/>
      <c r="P23" s="146"/>
      <c r="Q23" s="146"/>
      <c r="R23" s="146"/>
      <c r="S23" s="146"/>
      <c r="T23" s="146"/>
      <c r="AD23" s="285"/>
      <c r="AE23" s="285"/>
      <c r="AF23" s="285"/>
      <c r="AG23" s="285"/>
      <c r="AH23" s="285"/>
    </row>
    <row r="24" spans="2:34" s="260" customFormat="1" x14ac:dyDescent="0.3">
      <c r="B24" s="353" t="s">
        <v>76</v>
      </c>
      <c r="C24" s="290">
        <f>'Unit costs'!F12</f>
        <v>114</v>
      </c>
      <c r="D24" s="290">
        <f t="shared" ref="D24:D25" si="4">D16*$C24/1000</f>
        <v>0</v>
      </c>
      <c r="E24" s="290">
        <f t="shared" ref="E24:I25" si="5">E16*$C24/1000</f>
        <v>0</v>
      </c>
      <c r="F24" s="290">
        <f t="shared" si="5"/>
        <v>0</v>
      </c>
      <c r="G24" s="290">
        <f t="shared" si="5"/>
        <v>0</v>
      </c>
      <c r="H24" s="290">
        <f t="shared" si="5"/>
        <v>0</v>
      </c>
      <c r="I24" s="290">
        <f t="shared" si="5"/>
        <v>0</v>
      </c>
      <c r="K24" s="146"/>
      <c r="N24" s="146"/>
      <c r="O24" s="146"/>
      <c r="P24" s="146"/>
      <c r="Q24" s="146"/>
      <c r="R24" s="146"/>
      <c r="S24" s="146"/>
      <c r="T24" s="146"/>
      <c r="AD24" s="285"/>
      <c r="AE24" s="285"/>
      <c r="AF24" s="285"/>
      <c r="AG24" s="285"/>
      <c r="AH24" s="285"/>
    </row>
    <row r="25" spans="2:34" s="260" customFormat="1" x14ac:dyDescent="0.3">
      <c r="B25" s="353" t="s">
        <v>77</v>
      </c>
      <c r="C25" s="290">
        <f>'Unit costs'!F13</f>
        <v>12</v>
      </c>
      <c r="D25" s="290">
        <f t="shared" si="4"/>
        <v>0</v>
      </c>
      <c r="E25" s="290">
        <f t="shared" si="5"/>
        <v>0</v>
      </c>
      <c r="F25" s="290">
        <f t="shared" si="5"/>
        <v>0</v>
      </c>
      <c r="G25" s="290">
        <f t="shared" si="5"/>
        <v>0</v>
      </c>
      <c r="H25" s="290">
        <f t="shared" si="5"/>
        <v>0</v>
      </c>
      <c r="I25" s="290">
        <f t="shared" si="5"/>
        <v>0</v>
      </c>
      <c r="K25" s="146"/>
      <c r="N25" s="146"/>
      <c r="O25" s="146"/>
      <c r="P25" s="146"/>
      <c r="Q25" s="146"/>
      <c r="R25" s="146"/>
      <c r="S25" s="146"/>
      <c r="T25" s="146"/>
      <c r="AD25" s="285"/>
      <c r="AE25" s="285"/>
      <c r="AF25" s="285"/>
      <c r="AG25" s="285"/>
      <c r="AH25" s="285"/>
    </row>
    <row r="26" spans="2:34" x14ac:dyDescent="0.3">
      <c r="B26" s="296" t="s">
        <v>87</v>
      </c>
      <c r="C26" s="204"/>
      <c r="D26" s="205">
        <f>SUM(D21:D25)</f>
        <v>0</v>
      </c>
      <c r="E26" s="205">
        <f t="shared" ref="E26:I26" si="6">SUM(E21:E25)</f>
        <v>0</v>
      </c>
      <c r="F26" s="205">
        <f t="shared" si="6"/>
        <v>0</v>
      </c>
      <c r="G26" s="205">
        <f t="shared" si="6"/>
        <v>0</v>
      </c>
      <c r="H26" s="205">
        <f t="shared" si="6"/>
        <v>0</v>
      </c>
      <c r="I26" s="205">
        <f t="shared" si="6"/>
        <v>0</v>
      </c>
      <c r="K26" s="146"/>
      <c r="N26" s="146"/>
      <c r="O26" s="146"/>
      <c r="P26" s="146"/>
      <c r="Q26" s="146"/>
      <c r="R26" s="146"/>
      <c r="S26" s="146"/>
      <c r="T26" s="146"/>
      <c r="AD26" s="299"/>
      <c r="AE26" s="299"/>
      <c r="AF26" s="299"/>
      <c r="AG26" s="299"/>
      <c r="AH26" s="299"/>
    </row>
    <row r="27" spans="2:34" s="260" customFormat="1" x14ac:dyDescent="0.3">
      <c r="B27" s="296" t="s">
        <v>823</v>
      </c>
      <c r="C27" s="204"/>
      <c r="D27" s="205"/>
      <c r="E27" s="205">
        <f>E26-$D$26</f>
        <v>0</v>
      </c>
      <c r="F27" s="205">
        <f t="shared" ref="F27:H27" si="7">F26-$D$26</f>
        <v>0</v>
      </c>
      <c r="G27" s="205">
        <f t="shared" si="7"/>
        <v>0</v>
      </c>
      <c r="H27" s="205">
        <f t="shared" si="7"/>
        <v>0</v>
      </c>
      <c r="I27" s="205">
        <f>I26-$D$26</f>
        <v>0</v>
      </c>
      <c r="J27" s="361"/>
      <c r="K27" s="146"/>
      <c r="N27" s="146"/>
      <c r="O27" s="146"/>
      <c r="P27" s="146"/>
      <c r="Q27" s="146"/>
      <c r="R27" s="146"/>
      <c r="S27" s="146"/>
      <c r="T27" s="146"/>
      <c r="AD27" s="285"/>
      <c r="AE27" s="285"/>
      <c r="AF27" s="285"/>
      <c r="AG27" s="285"/>
      <c r="AH27" s="285"/>
    </row>
    <row r="28" spans="2:34" s="260" customFormat="1" x14ac:dyDescent="0.3">
      <c r="B28" s="599"/>
      <c r="C28" s="600"/>
      <c r="D28" s="601"/>
      <c r="E28" s="601"/>
      <c r="F28" s="601"/>
      <c r="G28" s="601"/>
      <c r="H28" s="601"/>
      <c r="I28" s="601"/>
      <c r="J28" s="361"/>
      <c r="K28" s="146"/>
      <c r="N28" s="146"/>
      <c r="O28" s="146"/>
      <c r="P28" s="146"/>
      <c r="Q28" s="146"/>
      <c r="R28" s="146"/>
      <c r="S28" s="146"/>
      <c r="T28" s="146"/>
      <c r="AD28" s="285"/>
      <c r="AE28" s="285"/>
      <c r="AF28" s="285"/>
      <c r="AG28" s="285"/>
      <c r="AH28" s="285"/>
    </row>
    <row r="29" spans="2:34" s="260" customFormat="1" x14ac:dyDescent="0.3">
      <c r="B29" s="295" t="s">
        <v>824</v>
      </c>
      <c r="C29" s="288" t="s">
        <v>822</v>
      </c>
      <c r="D29" s="289" t="s">
        <v>183</v>
      </c>
      <c r="E29" s="289" t="s">
        <v>183</v>
      </c>
      <c r="F29" s="289" t="s">
        <v>183</v>
      </c>
      <c r="G29" s="289" t="s">
        <v>183</v>
      </c>
      <c r="H29" s="289" t="s">
        <v>183</v>
      </c>
      <c r="I29" s="289" t="s">
        <v>183</v>
      </c>
      <c r="J29" s="361"/>
      <c r="K29" s="146"/>
      <c r="N29" s="146"/>
      <c r="O29" s="146"/>
      <c r="P29" s="146"/>
      <c r="Q29" s="146"/>
      <c r="R29" s="146"/>
      <c r="S29" s="146"/>
      <c r="T29" s="146"/>
      <c r="AD29" s="285"/>
      <c r="AE29" s="285"/>
      <c r="AF29" s="285"/>
      <c r="AG29" s="285"/>
      <c r="AH29" s="285"/>
    </row>
    <row r="30" spans="2:34" s="260" customFormat="1" x14ac:dyDescent="0.3">
      <c r="B30" s="353" t="str">
        <f>'Unit costs'!B16</f>
        <v>Cognitive behavioural therapy</v>
      </c>
      <c r="C30" s="290">
        <f>'Unit costs'!F16</f>
        <v>0</v>
      </c>
      <c r="D30" s="290">
        <f t="shared" ref="D30:I34" si="8">D13*$C30/1000</f>
        <v>0</v>
      </c>
      <c r="E30" s="290">
        <f t="shared" si="8"/>
        <v>0</v>
      </c>
      <c r="F30" s="290">
        <f t="shared" si="8"/>
        <v>0</v>
      </c>
      <c r="G30" s="290">
        <f t="shared" si="8"/>
        <v>0</v>
      </c>
      <c r="H30" s="290">
        <f t="shared" si="8"/>
        <v>0</v>
      </c>
      <c r="I30" s="290">
        <f t="shared" si="8"/>
        <v>0</v>
      </c>
      <c r="J30" s="361"/>
      <c r="K30" s="146"/>
      <c r="N30" s="146"/>
      <c r="O30" s="146"/>
      <c r="P30" s="146"/>
      <c r="Q30" s="146"/>
      <c r="R30" s="146"/>
      <c r="S30" s="146"/>
      <c r="T30" s="146"/>
      <c r="AD30" s="285"/>
      <c r="AE30" s="285"/>
      <c r="AF30" s="285"/>
      <c r="AG30" s="285"/>
      <c r="AH30" s="285"/>
    </row>
    <row r="31" spans="2:34" s="260" customFormat="1" x14ac:dyDescent="0.3">
      <c r="B31" s="353" t="str">
        <f>'Unit costs'!B17</f>
        <v>Family intervention</v>
      </c>
      <c r="C31" s="290">
        <f>'Unit costs'!F17</f>
        <v>0</v>
      </c>
      <c r="D31" s="290">
        <f t="shared" si="8"/>
        <v>0</v>
      </c>
      <c r="E31" s="290">
        <f t="shared" si="8"/>
        <v>0</v>
      </c>
      <c r="F31" s="290">
        <f t="shared" si="8"/>
        <v>0</v>
      </c>
      <c r="G31" s="290">
        <f t="shared" si="8"/>
        <v>0</v>
      </c>
      <c r="H31" s="290">
        <f t="shared" si="8"/>
        <v>0</v>
      </c>
      <c r="I31" s="290">
        <f t="shared" si="8"/>
        <v>0</v>
      </c>
      <c r="J31" s="361"/>
      <c r="K31" s="146"/>
      <c r="N31" s="146"/>
      <c r="O31" s="146"/>
      <c r="P31" s="146"/>
      <c r="Q31" s="146"/>
      <c r="R31" s="146"/>
      <c r="S31" s="146"/>
      <c r="T31" s="146"/>
      <c r="AD31" s="285"/>
      <c r="AE31" s="285"/>
      <c r="AF31" s="285"/>
      <c r="AG31" s="285"/>
      <c r="AH31" s="285"/>
    </row>
    <row r="32" spans="2:34" s="260" customFormat="1" x14ac:dyDescent="0.3">
      <c r="B32" s="353" t="str">
        <f>'Unit costs'!B18</f>
        <v>AVATAR therapy</v>
      </c>
      <c r="C32" s="290">
        <f>'Unit costs'!F18</f>
        <v>0</v>
      </c>
      <c r="D32" s="290">
        <f t="shared" si="8"/>
        <v>0</v>
      </c>
      <c r="E32" s="290">
        <f t="shared" si="8"/>
        <v>0</v>
      </c>
      <c r="F32" s="290">
        <f t="shared" si="8"/>
        <v>0</v>
      </c>
      <c r="G32" s="290">
        <f t="shared" si="8"/>
        <v>0</v>
      </c>
      <c r="H32" s="290">
        <f t="shared" si="8"/>
        <v>0</v>
      </c>
      <c r="I32" s="290">
        <f t="shared" si="8"/>
        <v>0</v>
      </c>
      <c r="J32" s="361"/>
      <c r="K32" s="146"/>
      <c r="N32" s="146"/>
      <c r="O32" s="146"/>
      <c r="P32" s="146"/>
      <c r="Q32" s="146"/>
      <c r="R32" s="146"/>
      <c r="S32" s="146"/>
      <c r="T32" s="146"/>
      <c r="AD32" s="285"/>
      <c r="AE32" s="285"/>
      <c r="AF32" s="285"/>
      <c r="AG32" s="285"/>
      <c r="AH32" s="285"/>
    </row>
    <row r="33" spans="2:34" s="260" customFormat="1" x14ac:dyDescent="0.3">
      <c r="B33" s="353" t="str">
        <f>'Unit costs'!B19</f>
        <v>SlowMo</v>
      </c>
      <c r="C33" s="290">
        <f>'Unit costs'!F19</f>
        <v>42</v>
      </c>
      <c r="D33" s="290">
        <f t="shared" si="8"/>
        <v>0</v>
      </c>
      <c r="E33" s="290">
        <f t="shared" si="8"/>
        <v>0</v>
      </c>
      <c r="F33" s="290">
        <f t="shared" si="8"/>
        <v>0</v>
      </c>
      <c r="G33" s="290">
        <f t="shared" si="8"/>
        <v>0</v>
      </c>
      <c r="H33" s="290">
        <f t="shared" si="8"/>
        <v>0</v>
      </c>
      <c r="I33" s="290">
        <f t="shared" si="8"/>
        <v>0</v>
      </c>
      <c r="J33" s="361"/>
      <c r="K33" s="146"/>
      <c r="N33" s="146"/>
      <c r="O33" s="146"/>
      <c r="P33" s="146"/>
      <c r="Q33" s="146"/>
      <c r="R33" s="146"/>
      <c r="S33" s="146"/>
      <c r="T33" s="146"/>
      <c r="AD33" s="285"/>
      <c r="AE33" s="285"/>
      <c r="AF33" s="285"/>
      <c r="AG33" s="285"/>
      <c r="AH33" s="285"/>
    </row>
    <row r="34" spans="2:34" s="260" customFormat="1" x14ac:dyDescent="0.3">
      <c r="B34" s="353" t="str">
        <f>'Unit costs'!B20</f>
        <v>CareLoop</v>
      </c>
      <c r="C34" s="290">
        <f>'Unit costs'!F20</f>
        <v>114</v>
      </c>
      <c r="D34" s="290">
        <f t="shared" si="8"/>
        <v>0</v>
      </c>
      <c r="E34" s="290">
        <f t="shared" si="8"/>
        <v>0</v>
      </c>
      <c r="F34" s="290">
        <f t="shared" si="8"/>
        <v>0</v>
      </c>
      <c r="G34" s="290">
        <f t="shared" si="8"/>
        <v>0</v>
      </c>
      <c r="H34" s="290">
        <f t="shared" si="8"/>
        <v>0</v>
      </c>
      <c r="I34" s="290">
        <f t="shared" si="8"/>
        <v>0</v>
      </c>
      <c r="J34" s="361"/>
      <c r="K34" s="146"/>
      <c r="N34" s="146"/>
      <c r="O34" s="146"/>
      <c r="P34" s="146"/>
      <c r="Q34" s="146"/>
      <c r="R34" s="146"/>
      <c r="S34" s="146"/>
      <c r="T34" s="146"/>
      <c r="AD34" s="285"/>
      <c r="AE34" s="285"/>
      <c r="AF34" s="285"/>
      <c r="AG34" s="285"/>
      <c r="AH34" s="285"/>
    </row>
    <row r="35" spans="2:34" s="164" customFormat="1" x14ac:dyDescent="0.3">
      <c r="B35" s="639" t="s">
        <v>87</v>
      </c>
      <c r="C35" s="304"/>
      <c r="D35" s="304">
        <f>SUM(D30:D34)</f>
        <v>0</v>
      </c>
      <c r="E35" s="304">
        <f t="shared" ref="E35:I35" si="9">SUM(E30:E34)</f>
        <v>0</v>
      </c>
      <c r="F35" s="304">
        <f t="shared" si="9"/>
        <v>0</v>
      </c>
      <c r="G35" s="304">
        <f t="shared" si="9"/>
        <v>0</v>
      </c>
      <c r="H35" s="304">
        <f t="shared" si="9"/>
        <v>0</v>
      </c>
      <c r="I35" s="304">
        <f t="shared" si="9"/>
        <v>0</v>
      </c>
      <c r="J35" s="611"/>
      <c r="K35" s="146"/>
      <c r="N35" s="640"/>
      <c r="O35" s="640"/>
      <c r="P35" s="640"/>
      <c r="Q35" s="640"/>
      <c r="R35" s="640"/>
      <c r="S35" s="640"/>
      <c r="T35" s="640"/>
      <c r="AD35" s="364"/>
      <c r="AE35" s="364"/>
      <c r="AF35" s="364"/>
      <c r="AG35" s="364"/>
      <c r="AH35" s="364"/>
    </row>
    <row r="36" spans="2:34" s="260" customFormat="1" x14ac:dyDescent="0.3">
      <c r="B36" s="296" t="s">
        <v>823</v>
      </c>
      <c r="C36" s="204"/>
      <c r="D36" s="205"/>
      <c r="E36" s="205">
        <f>E35-$D$35</f>
        <v>0</v>
      </c>
      <c r="F36" s="205">
        <f t="shared" ref="F36:I36" si="10">F35-$D$35</f>
        <v>0</v>
      </c>
      <c r="G36" s="205">
        <f t="shared" si="10"/>
        <v>0</v>
      </c>
      <c r="H36" s="205">
        <f t="shared" si="10"/>
        <v>0</v>
      </c>
      <c r="I36" s="205">
        <f t="shared" si="10"/>
        <v>0</v>
      </c>
      <c r="J36" s="361"/>
      <c r="K36" s="146"/>
      <c r="N36" s="146"/>
      <c r="O36" s="146"/>
      <c r="P36" s="146"/>
      <c r="Q36" s="146"/>
      <c r="R36" s="146"/>
      <c r="S36" s="146"/>
      <c r="T36" s="146"/>
      <c r="AD36" s="285"/>
      <c r="AE36" s="285"/>
      <c r="AF36" s="285"/>
      <c r="AG36" s="285"/>
      <c r="AH36" s="285"/>
    </row>
    <row r="37" spans="2:34" s="260" customFormat="1" x14ac:dyDescent="0.3">
      <c r="B37" s="599"/>
      <c r="C37" s="600"/>
      <c r="D37" s="601"/>
      <c r="E37" s="601"/>
      <c r="F37" s="601"/>
      <c r="G37" s="601"/>
      <c r="H37" s="601"/>
      <c r="I37" s="601"/>
      <c r="J37" s="361"/>
      <c r="K37" s="146"/>
      <c r="N37" s="146"/>
      <c r="O37" s="146"/>
      <c r="P37" s="146"/>
      <c r="Q37" s="146"/>
      <c r="R37" s="146"/>
      <c r="S37" s="146"/>
      <c r="T37" s="146"/>
      <c r="AD37" s="285"/>
      <c r="AE37" s="285"/>
      <c r="AF37" s="285"/>
      <c r="AG37" s="285"/>
      <c r="AH37" s="285"/>
    </row>
    <row r="38" spans="2:34" s="260" customFormat="1" x14ac:dyDescent="0.3">
      <c r="B38" s="383"/>
      <c r="C38" s="291"/>
      <c r="D38" s="360" t="s">
        <v>186</v>
      </c>
      <c r="E38" s="205">
        <f>E27+E36</f>
        <v>0</v>
      </c>
      <c r="F38" s="205">
        <f>F27+F36</f>
        <v>0</v>
      </c>
      <c r="G38" s="205">
        <f>G27+G36</f>
        <v>0</v>
      </c>
      <c r="H38" s="205">
        <f>H27+H36</f>
        <v>0</v>
      </c>
      <c r="I38" s="205">
        <f>I27+I36</f>
        <v>0</v>
      </c>
      <c r="K38" s="146"/>
      <c r="N38" s="146"/>
      <c r="O38" s="146"/>
      <c r="P38" s="146"/>
      <c r="Q38" s="146"/>
      <c r="R38" s="146"/>
      <c r="S38" s="146"/>
      <c r="T38" s="146"/>
      <c r="AD38" s="285"/>
      <c r="AE38" s="285"/>
      <c r="AF38" s="285"/>
      <c r="AG38" s="285"/>
      <c r="AH38" s="285"/>
    </row>
    <row r="39" spans="2:34" s="260" customFormat="1" x14ac:dyDescent="0.3">
      <c r="B39" s="383"/>
      <c r="C39" s="291"/>
      <c r="D39" s="297" t="s">
        <v>825</v>
      </c>
      <c r="E39" s="205">
        <f>E38</f>
        <v>0</v>
      </c>
      <c r="F39" s="206">
        <f>F38-E38</f>
        <v>0</v>
      </c>
      <c r="G39" s="206">
        <f t="shared" ref="G39" si="11">G38-F38</f>
        <v>0</v>
      </c>
      <c r="H39" s="206">
        <f>H38-G38</f>
        <v>0</v>
      </c>
      <c r="I39" s="206">
        <f>I38-H38</f>
        <v>0</v>
      </c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AD39" s="285"/>
      <c r="AE39" s="285"/>
      <c r="AF39" s="285"/>
      <c r="AG39" s="285"/>
      <c r="AH39" s="285"/>
    </row>
    <row r="40" spans="2:34" x14ac:dyDescent="0.3">
      <c r="K40" s="146"/>
    </row>
    <row r="41" spans="2:34" x14ac:dyDescent="0.3">
      <c r="J41" s="260"/>
      <c r="K41" s="260"/>
    </row>
    <row r="42" spans="2:34" x14ac:dyDescent="0.3">
      <c r="J42" s="260"/>
      <c r="K42" s="260"/>
    </row>
    <row r="43" spans="2:34" x14ac:dyDescent="0.3">
      <c r="J43" s="260"/>
      <c r="K43" s="260"/>
    </row>
  </sheetData>
  <sheetProtection algorithmName="SHA-512" hashValue="YiF8FwexzUbpQ/T/fWHVOyUdLKQ4Cfcj4Z0U7aexUV/jBLdVa/wrI74hpFClaMTY9lyJl8u7+CHJuRJS72mjLQ==" saltValue="JA6qhrrZfaYTKz1V/gDd3A==" spinCount="100000" sheet="1" objects="1" scenarios="1"/>
  <phoneticPr fontId="47" type="noConversion"/>
  <pageMargins left="0.70866141732283472" right="0.70866141732283472" top="0.74803149606299213" bottom="0.74803149606299213" header="0.31496062992125984" footer="0.31496062992125984"/>
  <pageSetup paperSize="9" scale="61" fitToHeight="0" orientation="portrait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207F5-C3E9-4E28-A4CE-1F3C792FCD3E}">
  <sheetPr>
    <tabColor theme="8" tint="-0.499984740745262"/>
    <pageSetUpPr fitToPage="1"/>
  </sheetPr>
  <dimension ref="A1:AM107"/>
  <sheetViews>
    <sheetView showGridLines="0" zoomScale="80" zoomScaleNormal="80" zoomScaleSheetLayoutView="30" workbookViewId="0"/>
  </sheetViews>
  <sheetFormatPr defaultColWidth="8.88671875" defaultRowHeight="14.4" x14ac:dyDescent="0.3"/>
  <cols>
    <col min="1" max="1" width="3.5546875" customWidth="1"/>
    <col min="2" max="2" width="59.109375" style="1" customWidth="1"/>
    <col min="3" max="3" width="14.44140625" customWidth="1"/>
    <col min="4" max="9" width="15.6640625" customWidth="1"/>
    <col min="10" max="10" width="1.88671875" customWidth="1"/>
    <col min="11" max="16" width="15.6640625" customWidth="1"/>
    <col min="17" max="17" width="11.6640625" customWidth="1"/>
    <col min="18" max="18" width="11.44140625" customWidth="1"/>
    <col min="19" max="19" width="11.6640625" customWidth="1"/>
    <col min="20" max="25" width="10.88671875" customWidth="1"/>
    <col min="27" max="40" width="0" hidden="1" customWidth="1"/>
  </cols>
  <sheetData>
    <row r="1" spans="1:39" ht="45" customHeight="1" x14ac:dyDescent="0.3">
      <c r="B1" s="622" t="str">
        <f>'Unit costs'!B1</f>
        <v>Digital health technologies to help manage symptoms of psychosis and prevent relapse</v>
      </c>
      <c r="C1" s="140"/>
      <c r="D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Q1" s="140"/>
      <c r="R1" s="140"/>
      <c r="S1" s="140"/>
      <c r="T1" s="140"/>
      <c r="U1" s="140"/>
      <c r="V1" s="140"/>
      <c r="W1" s="140"/>
      <c r="X1" s="140"/>
      <c r="Y1" s="140"/>
    </row>
    <row r="2" spans="1:39" ht="42.6" customHeight="1" x14ac:dyDescent="0.3">
      <c r="B2" s="226" t="s">
        <v>826</v>
      </c>
      <c r="C2" s="140" t="s">
        <v>140</v>
      </c>
      <c r="D2" s="140" t="s">
        <v>140</v>
      </c>
      <c r="E2" s="521"/>
      <c r="F2" s="140" t="s">
        <v>140</v>
      </c>
      <c r="G2" s="140" t="s">
        <v>140</v>
      </c>
      <c r="H2" s="140" t="s">
        <v>140</v>
      </c>
      <c r="I2" s="140" t="s">
        <v>140</v>
      </c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</row>
    <row r="3" spans="1:39" ht="14.4" customHeight="1" x14ac:dyDescent="0.3">
      <c r="B3" s="143" t="s">
        <v>140</v>
      </c>
      <c r="C3" s="146" t="s">
        <v>140</v>
      </c>
      <c r="D3" s="146" t="s">
        <v>140</v>
      </c>
      <c r="F3" s="146" t="s">
        <v>140</v>
      </c>
      <c r="G3" s="146" t="s">
        <v>140</v>
      </c>
      <c r="H3" s="146" t="s">
        <v>140</v>
      </c>
      <c r="I3" s="146" t="s">
        <v>140</v>
      </c>
      <c r="J3" s="140"/>
      <c r="K3" s="140"/>
      <c r="L3" s="140"/>
      <c r="M3" s="140"/>
      <c r="N3" s="140"/>
      <c r="O3" s="140"/>
      <c r="P3" s="146"/>
      <c r="Q3" s="146"/>
      <c r="R3" s="146"/>
      <c r="S3" s="146"/>
      <c r="T3" s="146"/>
      <c r="U3" s="146"/>
      <c r="V3" s="146"/>
      <c r="W3" s="146"/>
      <c r="X3" s="146"/>
      <c r="Y3" s="146"/>
    </row>
    <row r="4" spans="1:39" ht="14.4" customHeight="1" x14ac:dyDescent="0.3">
      <c r="B4" t="s">
        <v>827</v>
      </c>
      <c r="C4" s="146"/>
      <c r="D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</row>
    <row r="5" spans="1:39" ht="14.4" customHeight="1" x14ac:dyDescent="0.3">
      <c r="B5" s="5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</row>
    <row r="6" spans="1:39" ht="28.8" x14ac:dyDescent="0.3">
      <c r="B6" s="271" t="s">
        <v>179</v>
      </c>
      <c r="C6" s="222"/>
      <c r="D6" s="416" t="s">
        <v>817</v>
      </c>
      <c r="E6" s="269" t="s">
        <v>57</v>
      </c>
      <c r="F6" s="269" t="s">
        <v>58</v>
      </c>
      <c r="G6" s="180" t="s">
        <v>818</v>
      </c>
      <c r="H6" s="180" t="s">
        <v>819</v>
      </c>
      <c r="I6" s="269" t="s">
        <v>820</v>
      </c>
      <c r="K6" s="416" t="s">
        <v>817</v>
      </c>
      <c r="L6" s="269" t="s">
        <v>57</v>
      </c>
      <c r="M6" s="269" t="s">
        <v>58</v>
      </c>
      <c r="N6" s="180" t="s">
        <v>818</v>
      </c>
      <c r="O6" s="180" t="s">
        <v>819</v>
      </c>
      <c r="P6" s="269" t="s">
        <v>820</v>
      </c>
      <c r="Q6" s="146"/>
      <c r="R6" s="146"/>
      <c r="S6" s="146"/>
      <c r="T6" s="146"/>
      <c r="U6" s="146"/>
      <c r="V6" s="146"/>
      <c r="W6" s="146"/>
      <c r="X6" s="146"/>
      <c r="Y6" s="146"/>
      <c r="AI6" s="299"/>
      <c r="AJ6" s="299"/>
      <c r="AK6" s="299"/>
      <c r="AL6" s="299"/>
      <c r="AM6" s="299"/>
    </row>
    <row r="7" spans="1:39" x14ac:dyDescent="0.3">
      <c r="B7" s="233" t="s">
        <v>179</v>
      </c>
      <c r="C7" s="183"/>
      <c r="D7" s="384">
        <f>'Inputs and eligible population'!F38</f>
        <v>0</v>
      </c>
      <c r="E7" s="384">
        <f>'Inputs and eligible population'!G38</f>
        <v>0</v>
      </c>
      <c r="F7" s="384">
        <f>'Inputs and eligible population'!H38</f>
        <v>0</v>
      </c>
      <c r="G7" s="384">
        <f>'Inputs and eligible population'!I38</f>
        <v>0</v>
      </c>
      <c r="H7" s="384">
        <f>'Inputs and eligible population'!J38</f>
        <v>0</v>
      </c>
      <c r="I7" s="384">
        <f>'Inputs and eligible population'!K38</f>
        <v>0</v>
      </c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AI7" s="299"/>
      <c r="AJ7" s="299"/>
      <c r="AK7" s="299"/>
      <c r="AL7" s="299"/>
      <c r="AM7" s="299"/>
    </row>
    <row r="8" spans="1:39" x14ac:dyDescent="0.3">
      <c r="B8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AI8" s="299"/>
      <c r="AJ8" s="299"/>
      <c r="AK8" s="299"/>
      <c r="AL8" s="299"/>
      <c r="AM8" s="299"/>
    </row>
    <row r="9" spans="1:39" x14ac:dyDescent="0.3">
      <c r="B9" s="292" t="s">
        <v>828</v>
      </c>
      <c r="C9" s="431"/>
      <c r="D9" s="431"/>
      <c r="E9" s="432"/>
      <c r="F9" s="431"/>
      <c r="G9" s="433"/>
      <c r="H9" s="434"/>
      <c r="I9" s="434"/>
      <c r="J9" s="542"/>
      <c r="K9" s="265" t="s">
        <v>183</v>
      </c>
      <c r="L9" s="265" t="s">
        <v>183</v>
      </c>
      <c r="M9" s="265" t="s">
        <v>183</v>
      </c>
      <c r="N9" s="265" t="s">
        <v>183</v>
      </c>
      <c r="O9" s="265" t="s">
        <v>183</v>
      </c>
      <c r="P9" s="265" t="s">
        <v>183</v>
      </c>
      <c r="Q9" s="146"/>
      <c r="R9" s="146"/>
      <c r="S9" s="146"/>
      <c r="T9" s="146"/>
      <c r="U9" s="146"/>
      <c r="V9" s="146"/>
      <c r="W9" s="146"/>
      <c r="X9" s="146"/>
      <c r="Y9" s="146"/>
      <c r="AI9" s="299"/>
      <c r="AJ9" s="299"/>
      <c r="AK9" s="299"/>
      <c r="AL9" s="299"/>
      <c r="AM9" s="299"/>
    </row>
    <row r="10" spans="1:39" x14ac:dyDescent="0.3">
      <c r="A10" s="308"/>
      <c r="B10" s="447" t="str">
        <f>B22</f>
        <v>First attendances</v>
      </c>
      <c r="C10" s="424"/>
      <c r="D10" s="414">
        <f>D29</f>
        <v>0</v>
      </c>
      <c r="E10" s="414">
        <f>E29</f>
        <v>0</v>
      </c>
      <c r="F10" s="414">
        <f t="shared" ref="F10:I10" si="0">F29</f>
        <v>0</v>
      </c>
      <c r="G10" s="414">
        <f t="shared" si="0"/>
        <v>0</v>
      </c>
      <c r="H10" s="414">
        <f t="shared" si="0"/>
        <v>0</v>
      </c>
      <c r="I10" s="414">
        <f t="shared" si="0"/>
        <v>0</v>
      </c>
      <c r="K10" s="221"/>
      <c r="L10" s="221"/>
      <c r="M10" s="221"/>
      <c r="N10" s="221"/>
      <c r="O10" s="413"/>
      <c r="P10" s="413"/>
      <c r="Q10" s="146"/>
      <c r="R10" s="146"/>
      <c r="S10" s="146"/>
      <c r="T10" s="146"/>
      <c r="U10" s="146"/>
      <c r="V10" s="146"/>
      <c r="W10" s="146"/>
      <c r="X10" s="146"/>
      <c r="Y10" s="146"/>
      <c r="AI10" s="299"/>
      <c r="AJ10" s="299"/>
      <c r="AK10" s="299"/>
      <c r="AL10" s="299"/>
      <c r="AM10" s="299"/>
    </row>
    <row r="11" spans="1:39" x14ac:dyDescent="0.3">
      <c r="A11" s="308"/>
      <c r="B11" s="447" t="str">
        <f>B32</f>
        <v>Follow up attendances</v>
      </c>
      <c r="C11" s="424"/>
      <c r="D11" s="414">
        <f>D39</f>
        <v>0</v>
      </c>
      <c r="E11" s="414">
        <f t="shared" ref="E11:I11" si="1">E39</f>
        <v>0</v>
      </c>
      <c r="F11" s="414">
        <f t="shared" si="1"/>
        <v>0</v>
      </c>
      <c r="G11" s="414">
        <f t="shared" si="1"/>
        <v>0</v>
      </c>
      <c r="H11" s="414">
        <f t="shared" si="1"/>
        <v>0</v>
      </c>
      <c r="I11" s="414">
        <f t="shared" si="1"/>
        <v>0</v>
      </c>
      <c r="K11" s="221"/>
      <c r="L11" s="221"/>
      <c r="M11" s="221"/>
      <c r="N11" s="221"/>
      <c r="O11" s="413"/>
      <c r="P11" s="413"/>
      <c r="Q11" s="146"/>
      <c r="R11" s="146"/>
      <c r="S11" s="146"/>
      <c r="T11" s="146"/>
      <c r="U11" s="146"/>
      <c r="V11" s="146"/>
      <c r="W11" s="146"/>
      <c r="X11" s="146"/>
      <c r="Y11" s="146"/>
      <c r="AI11" s="299"/>
      <c r="AJ11" s="299"/>
      <c r="AK11" s="299"/>
      <c r="AL11" s="299"/>
      <c r="AM11" s="299"/>
    </row>
    <row r="12" spans="1:39" x14ac:dyDescent="0.3">
      <c r="A12" s="300"/>
      <c r="B12" s="675" t="str">
        <f>B54</f>
        <v>Band 8a psycholigist appointments - duration of appointments (hours)</v>
      </c>
      <c r="C12" s="440"/>
      <c r="D12" s="415">
        <f>D61</f>
        <v>0</v>
      </c>
      <c r="E12" s="415">
        <f t="shared" ref="E12:I12" si="2">E61</f>
        <v>0</v>
      </c>
      <c r="F12" s="415">
        <f t="shared" si="2"/>
        <v>0</v>
      </c>
      <c r="G12" s="415">
        <f t="shared" si="2"/>
        <v>0</v>
      </c>
      <c r="H12" s="415">
        <f t="shared" si="2"/>
        <v>0</v>
      </c>
      <c r="I12" s="415">
        <f t="shared" si="2"/>
        <v>0</v>
      </c>
      <c r="K12" s="303">
        <f>K61</f>
        <v>0</v>
      </c>
      <c r="L12" s="303">
        <f t="shared" ref="L12:P12" si="3">L61</f>
        <v>0</v>
      </c>
      <c r="M12" s="303">
        <f t="shared" si="3"/>
        <v>0</v>
      </c>
      <c r="N12" s="303">
        <f t="shared" si="3"/>
        <v>0</v>
      </c>
      <c r="O12" s="303">
        <f t="shared" si="3"/>
        <v>0</v>
      </c>
      <c r="P12" s="303">
        <f t="shared" si="3"/>
        <v>0</v>
      </c>
      <c r="Q12" s="146"/>
      <c r="R12" s="146"/>
      <c r="S12" s="146"/>
      <c r="T12" s="146"/>
      <c r="U12" s="146"/>
      <c r="V12" s="146"/>
      <c r="W12" s="146"/>
      <c r="X12" s="146"/>
      <c r="Y12" s="146"/>
      <c r="AI12" s="299"/>
      <c r="AJ12" s="299"/>
      <c r="AK12" s="299"/>
      <c r="AL12" s="299"/>
      <c r="AM12" s="299"/>
    </row>
    <row r="13" spans="1:39" x14ac:dyDescent="0.3">
      <c r="A13" s="300"/>
      <c r="B13" s="675" t="str">
        <f>B64</f>
        <v>Band 7 psycholigist appointments - duration of appointments (hours)</v>
      </c>
      <c r="C13" s="440"/>
      <c r="D13" s="415">
        <f>D71</f>
        <v>0</v>
      </c>
      <c r="E13" s="415">
        <f t="shared" ref="E13:P13" si="4">E71</f>
        <v>0</v>
      </c>
      <c r="F13" s="415">
        <f t="shared" si="4"/>
        <v>0</v>
      </c>
      <c r="G13" s="415">
        <f t="shared" si="4"/>
        <v>0</v>
      </c>
      <c r="H13" s="415">
        <f t="shared" si="4"/>
        <v>0</v>
      </c>
      <c r="I13" s="415">
        <f t="shared" si="4"/>
        <v>0</v>
      </c>
      <c r="K13" s="303">
        <f t="shared" si="4"/>
        <v>0</v>
      </c>
      <c r="L13" s="303">
        <f t="shared" si="4"/>
        <v>0</v>
      </c>
      <c r="M13" s="303">
        <f t="shared" si="4"/>
        <v>0</v>
      </c>
      <c r="N13" s="303">
        <f t="shared" si="4"/>
        <v>0</v>
      </c>
      <c r="O13" s="303">
        <f t="shared" si="4"/>
        <v>0</v>
      </c>
      <c r="P13" s="303">
        <f t="shared" si="4"/>
        <v>0</v>
      </c>
      <c r="Q13" s="146"/>
      <c r="R13" s="146"/>
      <c r="S13" s="146"/>
      <c r="T13" s="146"/>
      <c r="U13" s="146"/>
      <c r="V13" s="146"/>
      <c r="W13" s="146"/>
      <c r="X13" s="146"/>
      <c r="Y13" s="146"/>
      <c r="AI13" s="299"/>
      <c r="AJ13" s="299"/>
      <c r="AK13" s="299"/>
      <c r="AL13" s="299"/>
      <c r="AM13" s="299"/>
    </row>
    <row r="14" spans="1:39" ht="30.75" customHeight="1" x14ac:dyDescent="0.3">
      <c r="A14" s="300"/>
      <c r="B14" s="437" t="str">
        <f>B74</f>
        <v>Band 6 mental health nurse/care co-ordinator appointments - duration of appointments (hours)</v>
      </c>
      <c r="C14" s="440"/>
      <c r="D14" s="415">
        <f>D81</f>
        <v>0</v>
      </c>
      <c r="E14" s="415">
        <f t="shared" ref="E14:I14" si="5">E81</f>
        <v>0</v>
      </c>
      <c r="F14" s="415">
        <f t="shared" si="5"/>
        <v>0</v>
      </c>
      <c r="G14" s="415">
        <f t="shared" si="5"/>
        <v>0</v>
      </c>
      <c r="H14" s="415">
        <f t="shared" si="5"/>
        <v>0</v>
      </c>
      <c r="I14" s="415">
        <f t="shared" si="5"/>
        <v>0</v>
      </c>
      <c r="K14" s="303">
        <f>K81</f>
        <v>0</v>
      </c>
      <c r="L14" s="303">
        <f t="shared" ref="L14:P14" si="6">L81</f>
        <v>0</v>
      </c>
      <c r="M14" s="303">
        <f t="shared" si="6"/>
        <v>0</v>
      </c>
      <c r="N14" s="303">
        <f t="shared" si="6"/>
        <v>0</v>
      </c>
      <c r="O14" s="303">
        <f t="shared" si="6"/>
        <v>0</v>
      </c>
      <c r="P14" s="303">
        <f t="shared" si="6"/>
        <v>0</v>
      </c>
      <c r="Q14" s="146"/>
      <c r="R14" s="146"/>
      <c r="S14" s="146"/>
      <c r="T14" s="146"/>
      <c r="U14" s="146"/>
      <c r="V14" s="146"/>
      <c r="W14" s="146"/>
      <c r="X14" s="146"/>
      <c r="Y14" s="146"/>
      <c r="AI14" s="299"/>
      <c r="AJ14" s="299"/>
      <c r="AK14" s="299"/>
      <c r="AL14" s="299"/>
      <c r="AM14" s="299"/>
    </row>
    <row r="15" spans="1:39" x14ac:dyDescent="0.3">
      <c r="A15" s="335"/>
      <c r="B15" s="438" t="str">
        <f>B86</f>
        <v>Appointments with MH specialty</v>
      </c>
      <c r="C15" s="441"/>
      <c r="D15" s="418">
        <f>D93</f>
        <v>0</v>
      </c>
      <c r="E15" s="418">
        <f t="shared" ref="E15:I15" si="7">E93</f>
        <v>0</v>
      </c>
      <c r="F15" s="418">
        <f t="shared" si="7"/>
        <v>0</v>
      </c>
      <c r="G15" s="418">
        <f t="shared" si="7"/>
        <v>0</v>
      </c>
      <c r="H15" s="418">
        <f t="shared" si="7"/>
        <v>0</v>
      </c>
      <c r="I15" s="418">
        <f t="shared" si="7"/>
        <v>0</v>
      </c>
      <c r="K15" s="303">
        <f>K93</f>
        <v>0</v>
      </c>
      <c r="L15" s="303">
        <f t="shared" ref="L15:P15" si="8">L93</f>
        <v>0</v>
      </c>
      <c r="M15" s="303">
        <f t="shared" si="8"/>
        <v>0</v>
      </c>
      <c r="N15" s="303">
        <f t="shared" si="8"/>
        <v>0</v>
      </c>
      <c r="O15" s="303">
        <f t="shared" si="8"/>
        <v>0</v>
      </c>
      <c r="P15" s="303">
        <f t="shared" si="8"/>
        <v>0</v>
      </c>
      <c r="Q15" s="146"/>
      <c r="R15" s="146"/>
      <c r="S15" s="146"/>
      <c r="T15" s="146"/>
      <c r="U15" s="146"/>
      <c r="V15" s="146"/>
      <c r="W15" s="146"/>
      <c r="X15" s="146"/>
      <c r="Y15" s="146"/>
      <c r="AI15" s="299"/>
      <c r="AJ15" s="299"/>
      <c r="AK15" s="299"/>
      <c r="AL15" s="299"/>
      <c r="AM15" s="299"/>
    </row>
    <row r="16" spans="1:39" x14ac:dyDescent="0.3">
      <c r="A16" s="301"/>
      <c r="B16" s="439" t="str">
        <f>B97</f>
        <v>Adverse events, various (cases)</v>
      </c>
      <c r="C16" s="423"/>
      <c r="D16" s="419">
        <f>D100</f>
        <v>0</v>
      </c>
      <c r="E16" s="419">
        <f t="shared" ref="E16:I16" si="9">E100</f>
        <v>0</v>
      </c>
      <c r="F16" s="419">
        <f t="shared" si="9"/>
        <v>0</v>
      </c>
      <c r="G16" s="419">
        <f t="shared" si="9"/>
        <v>0</v>
      </c>
      <c r="H16" s="419">
        <f t="shared" si="9"/>
        <v>0</v>
      </c>
      <c r="I16" s="419">
        <f t="shared" si="9"/>
        <v>0</v>
      </c>
      <c r="J16" s="146"/>
      <c r="K16" s="303">
        <f>K100</f>
        <v>0</v>
      </c>
      <c r="L16" s="303">
        <f>L100</f>
        <v>0</v>
      </c>
      <c r="M16" s="303">
        <f t="shared" ref="M16:P16" si="10">M100</f>
        <v>0</v>
      </c>
      <c r="N16" s="303">
        <f t="shared" si="10"/>
        <v>0</v>
      </c>
      <c r="O16" s="303">
        <f t="shared" si="10"/>
        <v>0</v>
      </c>
      <c r="P16" s="303">
        <f t="shared" si="10"/>
        <v>0</v>
      </c>
      <c r="Q16" s="146"/>
      <c r="R16" s="146"/>
      <c r="S16" s="146"/>
      <c r="T16" s="146"/>
      <c r="U16" s="146"/>
      <c r="V16" s="146"/>
      <c r="W16" s="146"/>
      <c r="X16" s="146"/>
      <c r="Y16" s="146"/>
    </row>
    <row r="17" spans="1:39" x14ac:dyDescent="0.3">
      <c r="B17" s="262"/>
      <c r="D17" s="299"/>
      <c r="F17" s="146"/>
      <c r="G17" s="146"/>
      <c r="H17" s="146"/>
      <c r="I17" s="146"/>
      <c r="J17" s="146"/>
      <c r="K17" s="304">
        <f>SUM(K10:K16)</f>
        <v>0</v>
      </c>
      <c r="L17" s="304">
        <f>SUM(L10:L16)</f>
        <v>0</v>
      </c>
      <c r="M17" s="304">
        <f t="shared" ref="M17:O17" si="11">SUM(M10:M16)</f>
        <v>0</v>
      </c>
      <c r="N17" s="304">
        <f t="shared" si="11"/>
        <v>0</v>
      </c>
      <c r="O17" s="304">
        <f t="shared" si="11"/>
        <v>0</v>
      </c>
      <c r="P17" s="304">
        <f>SUM(P10:P16)</f>
        <v>0</v>
      </c>
      <c r="Q17" s="146"/>
      <c r="R17" s="146"/>
      <c r="S17" s="146"/>
      <c r="T17" s="146"/>
      <c r="U17" s="146"/>
      <c r="V17" s="146"/>
      <c r="W17" s="146"/>
      <c r="X17" s="146"/>
      <c r="Y17" s="146"/>
    </row>
    <row r="18" spans="1:39" x14ac:dyDescent="0.3">
      <c r="B18" s="327"/>
      <c r="C18" s="327"/>
      <c r="D18" s="327"/>
      <c r="E18" s="327"/>
      <c r="F18" s="327"/>
      <c r="G18" s="327"/>
      <c r="H18" s="327"/>
      <c r="I18" s="327"/>
      <c r="J18" s="327"/>
      <c r="K18" s="327"/>
      <c r="O18" s="146"/>
      <c r="P18" s="146"/>
      <c r="Q18" s="146"/>
      <c r="R18" s="146"/>
      <c r="U18" s="146"/>
      <c r="V18" s="146"/>
      <c r="W18" s="146"/>
      <c r="X18" s="146"/>
      <c r="Y18" s="146"/>
      <c r="AI18" s="299"/>
      <c r="AJ18" s="299"/>
      <c r="AK18" s="299"/>
      <c r="AL18" s="299"/>
      <c r="AM18" s="299"/>
    </row>
    <row r="19" spans="1:39" x14ac:dyDescent="0.3">
      <c r="B19" s="376" t="s">
        <v>829</v>
      </c>
      <c r="C19" s="377"/>
      <c r="D19" s="377"/>
      <c r="E19" s="378"/>
      <c r="F19" s="377"/>
      <c r="G19" s="379"/>
      <c r="H19" s="380"/>
      <c r="I19" s="380"/>
      <c r="J19" s="380"/>
      <c r="K19" s="380"/>
      <c r="L19" s="380"/>
      <c r="M19" s="380"/>
      <c r="N19" s="380"/>
      <c r="O19" s="380"/>
      <c r="P19" s="381"/>
      <c r="Q19" s="146"/>
      <c r="R19" s="146"/>
      <c r="S19" s="146"/>
      <c r="T19" s="146"/>
      <c r="U19" s="146"/>
      <c r="V19" s="146"/>
      <c r="W19" s="146"/>
      <c r="X19" s="146"/>
      <c r="Y19" s="146"/>
      <c r="AI19" s="299"/>
      <c r="AJ19" s="299"/>
      <c r="AK19" s="299"/>
      <c r="AL19" s="299"/>
      <c r="AM19" s="299"/>
    </row>
    <row r="20" spans="1:39" x14ac:dyDescent="0.3">
      <c r="A20" s="308"/>
      <c r="B20" s="329"/>
      <c r="C20" s="313"/>
      <c r="D20" s="314"/>
      <c r="E20" s="315"/>
      <c r="F20" s="308"/>
      <c r="G20" s="308"/>
      <c r="H20" s="228"/>
      <c r="I20" s="228"/>
      <c r="J20" s="228"/>
      <c r="K20" s="228"/>
      <c r="L20" s="228"/>
      <c r="M20" s="228"/>
      <c r="N20" s="228"/>
      <c r="O20" s="228"/>
      <c r="P20" s="228"/>
      <c r="Q20" s="146"/>
      <c r="R20" s="146"/>
      <c r="S20" s="146"/>
      <c r="T20" s="146"/>
      <c r="U20" s="146"/>
      <c r="V20" s="146"/>
      <c r="W20" s="146"/>
      <c r="X20" s="146"/>
      <c r="Y20" s="146"/>
      <c r="AI20" s="299"/>
      <c r="AJ20" s="299"/>
      <c r="AK20" s="299"/>
      <c r="AL20" s="299"/>
      <c r="AM20" s="299"/>
    </row>
    <row r="21" spans="1:39" x14ac:dyDescent="0.3">
      <c r="A21" s="308"/>
      <c r="B21" s="328" t="s">
        <v>830</v>
      </c>
      <c r="C21" s="309"/>
      <c r="D21" s="309"/>
      <c r="E21" s="310"/>
      <c r="F21" s="311"/>
      <c r="G21" s="312"/>
      <c r="H21" s="312"/>
      <c r="I21" s="424"/>
      <c r="J21" s="425"/>
      <c r="K21" s="308"/>
      <c r="L21" s="308"/>
      <c r="M21" s="308"/>
      <c r="N21" s="308"/>
      <c r="O21" s="308"/>
      <c r="P21" s="228"/>
      <c r="Q21" s="146"/>
      <c r="R21" s="146"/>
      <c r="U21" s="146"/>
    </row>
    <row r="22" spans="1:39" x14ac:dyDescent="0.3">
      <c r="A22" s="316"/>
      <c r="B22" s="390" t="s">
        <v>196</v>
      </c>
      <c r="C22" s="391"/>
      <c r="D22" s="391"/>
      <c r="E22" s="391"/>
      <c r="F22" s="391"/>
      <c r="G22" s="391"/>
      <c r="H22" s="391"/>
      <c r="I22" s="227"/>
      <c r="J22" s="228"/>
      <c r="K22" s="228"/>
      <c r="L22" s="228"/>
      <c r="M22" s="228"/>
      <c r="N22" s="228"/>
      <c r="O22" s="228"/>
      <c r="P22" s="228"/>
      <c r="Q22" s="146"/>
      <c r="R22" s="146"/>
      <c r="S22" s="146"/>
      <c r="T22" s="146"/>
      <c r="U22" s="146"/>
      <c r="V22" s="146"/>
      <c r="W22" s="146"/>
      <c r="X22" s="146"/>
      <c r="Y22" s="146"/>
      <c r="AI22" s="299"/>
      <c r="AJ22" s="299"/>
      <c r="AK22" s="299"/>
      <c r="AL22" s="299"/>
      <c r="AM22" s="299"/>
    </row>
    <row r="23" spans="1:39" ht="28.8" x14ac:dyDescent="0.3">
      <c r="A23" s="316"/>
      <c r="B23" s="326" t="s">
        <v>831</v>
      </c>
      <c r="C23" s="181" t="s">
        <v>832</v>
      </c>
      <c r="D23" s="416" t="s">
        <v>817</v>
      </c>
      <c r="E23" s="269" t="s">
        <v>57</v>
      </c>
      <c r="F23" s="269" t="s">
        <v>58</v>
      </c>
      <c r="G23" s="180" t="s">
        <v>818</v>
      </c>
      <c r="H23" s="180" t="s">
        <v>819</v>
      </c>
      <c r="I23" s="269" t="s">
        <v>820</v>
      </c>
      <c r="J23" s="420"/>
      <c r="K23" s="228"/>
      <c r="L23" s="228"/>
      <c r="M23" s="228"/>
      <c r="N23" s="228"/>
      <c r="O23" s="228"/>
      <c r="P23" s="228"/>
      <c r="Q23" s="146"/>
      <c r="R23" s="146"/>
      <c r="S23" s="146"/>
      <c r="T23" s="146"/>
      <c r="U23" s="146"/>
      <c r="V23" s="146"/>
      <c r="W23" s="146"/>
      <c r="X23" s="146"/>
      <c r="Y23" s="146"/>
      <c r="AI23" s="299"/>
      <c r="AJ23" s="299"/>
      <c r="AK23" s="299"/>
      <c r="AL23" s="299"/>
      <c r="AM23" s="299"/>
    </row>
    <row r="24" spans="1:39" x14ac:dyDescent="0.3">
      <c r="A24" s="316"/>
      <c r="B24" s="605" t="str">
        <f>'Financial impact (cash)'!B13</f>
        <v>Cognitive behavioural therapy</v>
      </c>
      <c r="C24" s="606">
        <f>'Inputs and eligible population'!F67</f>
        <v>1</v>
      </c>
      <c r="D24" s="607">
        <f>'Financial impact (cash)'!D13*$C24</f>
        <v>0</v>
      </c>
      <c r="E24" s="607">
        <f>'Financial impact (cash)'!E13*$C24</f>
        <v>0</v>
      </c>
      <c r="F24" s="607">
        <f>'Financial impact (cash)'!F13*$C24</f>
        <v>0</v>
      </c>
      <c r="G24" s="607">
        <f>'Financial impact (cash)'!G13*$C24</f>
        <v>0</v>
      </c>
      <c r="H24" s="607">
        <f>'Financial impact (cash)'!H13*$C24</f>
        <v>0</v>
      </c>
      <c r="I24" s="607">
        <f>'Financial impact (cash)'!I13*$C24</f>
        <v>0</v>
      </c>
      <c r="J24" s="420"/>
      <c r="K24" s="228"/>
      <c r="L24" s="228"/>
      <c r="M24" s="228"/>
      <c r="N24" s="228"/>
      <c r="O24" s="228"/>
      <c r="P24" s="228"/>
      <c r="Q24" s="146"/>
      <c r="R24" s="146"/>
      <c r="S24" s="146"/>
      <c r="T24" s="146"/>
      <c r="U24" s="146"/>
      <c r="V24" s="146"/>
      <c r="W24" s="146"/>
      <c r="X24" s="146"/>
      <c r="Y24" s="146"/>
      <c r="AI24" s="299"/>
      <c r="AJ24" s="299"/>
      <c r="AK24" s="299"/>
      <c r="AL24" s="299"/>
      <c r="AM24" s="299"/>
    </row>
    <row r="25" spans="1:39" x14ac:dyDescent="0.3">
      <c r="A25" s="316"/>
      <c r="B25" s="605" t="str">
        <f>'Financial impact (cash)'!B14</f>
        <v>Family intervention</v>
      </c>
      <c r="C25" s="606">
        <f>'Inputs and eligible population'!G67</f>
        <v>1</v>
      </c>
      <c r="D25" s="607">
        <f>'Financial impact (cash)'!D14*$C25</f>
        <v>0</v>
      </c>
      <c r="E25" s="607">
        <f>'Financial impact (cash)'!E14*$C25</f>
        <v>0</v>
      </c>
      <c r="F25" s="607">
        <f>'Financial impact (cash)'!F14*$C25</f>
        <v>0</v>
      </c>
      <c r="G25" s="607">
        <f>'Financial impact (cash)'!G14*$C25</f>
        <v>0</v>
      </c>
      <c r="H25" s="607">
        <f>'Financial impact (cash)'!H14*$C25</f>
        <v>0</v>
      </c>
      <c r="I25" s="607">
        <f>'Financial impact (cash)'!I14*$C25</f>
        <v>0</v>
      </c>
      <c r="J25" s="420"/>
      <c r="K25" s="228"/>
      <c r="L25" s="228"/>
      <c r="M25" s="228"/>
      <c r="N25" s="228"/>
      <c r="O25" s="228"/>
      <c r="P25" s="228"/>
      <c r="Q25" s="146"/>
      <c r="R25" s="146"/>
      <c r="S25" s="146"/>
      <c r="T25" s="146"/>
      <c r="U25" s="146"/>
      <c r="V25" s="146"/>
      <c r="W25" s="146"/>
      <c r="X25" s="146"/>
      <c r="Y25" s="146"/>
      <c r="AI25" s="299"/>
      <c r="AJ25" s="299"/>
      <c r="AK25" s="299"/>
      <c r="AL25" s="299"/>
      <c r="AM25" s="299"/>
    </row>
    <row r="26" spans="1:39" x14ac:dyDescent="0.3">
      <c r="A26" s="316"/>
      <c r="B26" s="605" t="str">
        <f>'Financial impact (cash)'!B15</f>
        <v>AVATAR therapy</v>
      </c>
      <c r="C26" s="606">
        <f>'Inputs and eligible population'!H67</f>
        <v>1</v>
      </c>
      <c r="D26" s="607">
        <f>'Financial impact (cash)'!D15*$C26</f>
        <v>0</v>
      </c>
      <c r="E26" s="607">
        <f>'Financial impact (cash)'!E15*$C26</f>
        <v>0</v>
      </c>
      <c r="F26" s="607">
        <f>'Financial impact (cash)'!F15*$C26</f>
        <v>0</v>
      </c>
      <c r="G26" s="607">
        <f>'Financial impact (cash)'!G15*$C26</f>
        <v>0</v>
      </c>
      <c r="H26" s="607">
        <f>'Financial impact (cash)'!H15*$C26</f>
        <v>0</v>
      </c>
      <c r="I26" s="607">
        <f>'Financial impact (cash)'!I15*$C26</f>
        <v>0</v>
      </c>
      <c r="J26" s="420"/>
      <c r="K26" s="228"/>
      <c r="L26" s="228"/>
      <c r="M26" s="228"/>
      <c r="N26" s="228"/>
      <c r="O26" s="228"/>
      <c r="P26" s="228"/>
      <c r="Q26" s="146"/>
      <c r="R26" s="146"/>
      <c r="S26" s="146"/>
      <c r="T26" s="146"/>
      <c r="U26" s="146"/>
      <c r="V26" s="146"/>
      <c r="W26" s="146"/>
      <c r="X26" s="146"/>
      <c r="Y26" s="146"/>
      <c r="AI26" s="299"/>
      <c r="AJ26" s="299"/>
      <c r="AK26" s="299"/>
      <c r="AL26" s="299"/>
      <c r="AM26" s="299"/>
    </row>
    <row r="27" spans="1:39" x14ac:dyDescent="0.3">
      <c r="A27" s="316"/>
      <c r="B27" s="605" t="str">
        <f>'Financial impact (cash)'!B16</f>
        <v>SlowMo</v>
      </c>
      <c r="C27" s="606">
        <f>'Inputs and eligible population'!I67</f>
        <v>1</v>
      </c>
      <c r="D27" s="607">
        <f>'Financial impact (cash)'!D16*$C27</f>
        <v>0</v>
      </c>
      <c r="E27" s="607">
        <f>'Financial impact (cash)'!E16*$C27</f>
        <v>0</v>
      </c>
      <c r="F27" s="607">
        <f>'Financial impact (cash)'!F16*$C27</f>
        <v>0</v>
      </c>
      <c r="G27" s="607">
        <f>'Financial impact (cash)'!G16*$C27</f>
        <v>0</v>
      </c>
      <c r="H27" s="607">
        <f>'Financial impact (cash)'!H16*$C27</f>
        <v>0</v>
      </c>
      <c r="I27" s="607">
        <f>'Financial impact (cash)'!I16*$C27</f>
        <v>0</v>
      </c>
      <c r="J27" s="420"/>
      <c r="K27" s="228"/>
      <c r="L27" s="228"/>
      <c r="M27" s="228"/>
      <c r="N27" s="228"/>
      <c r="O27" s="228"/>
      <c r="P27" s="228"/>
      <c r="Q27" s="146"/>
      <c r="R27" s="146"/>
      <c r="S27" s="146"/>
      <c r="T27" s="146"/>
      <c r="U27" s="146"/>
      <c r="V27" s="146"/>
      <c r="W27" s="146"/>
      <c r="X27" s="146"/>
      <c r="Y27" s="146"/>
      <c r="AI27" s="299"/>
      <c r="AJ27" s="299"/>
      <c r="AK27" s="299"/>
      <c r="AL27" s="299"/>
      <c r="AM27" s="299"/>
    </row>
    <row r="28" spans="1:39" x14ac:dyDescent="0.3">
      <c r="A28" s="316"/>
      <c r="B28" s="605" t="str">
        <f>'Financial impact (cash)'!B17</f>
        <v>CareLoop</v>
      </c>
      <c r="C28" s="606">
        <f>'Inputs and eligible population'!J67</f>
        <v>1</v>
      </c>
      <c r="D28" s="607">
        <f>'Financial impact (cash)'!D17*$C28</f>
        <v>0</v>
      </c>
      <c r="E28" s="607">
        <f>'Financial impact (cash)'!E17*$C28</f>
        <v>0</v>
      </c>
      <c r="F28" s="607">
        <f>'Financial impact (cash)'!F17*$C28</f>
        <v>0</v>
      </c>
      <c r="G28" s="607">
        <f>'Financial impact (cash)'!G17*$C28</f>
        <v>0</v>
      </c>
      <c r="H28" s="607">
        <f>'Financial impact (cash)'!H17*$C28</f>
        <v>0</v>
      </c>
      <c r="I28" s="607">
        <f>'Financial impact (cash)'!I17*$C28</f>
        <v>0</v>
      </c>
      <c r="J28" s="420"/>
      <c r="K28" s="228"/>
      <c r="L28" s="228"/>
      <c r="M28" s="228"/>
      <c r="N28" s="228"/>
      <c r="O28" s="228"/>
      <c r="P28" s="228"/>
      <c r="Q28" s="146"/>
      <c r="R28" s="146"/>
      <c r="S28" s="146"/>
      <c r="T28" s="146"/>
      <c r="U28" s="146"/>
      <c r="V28" s="146"/>
      <c r="W28" s="146"/>
      <c r="X28" s="146"/>
      <c r="Y28" s="146"/>
      <c r="AI28" s="299"/>
      <c r="AJ28" s="299"/>
      <c r="AK28" s="299"/>
      <c r="AL28" s="299"/>
      <c r="AM28" s="299"/>
    </row>
    <row r="29" spans="1:39" x14ac:dyDescent="0.3">
      <c r="A29" s="316"/>
      <c r="B29" s="539"/>
      <c r="C29" s="296"/>
      <c r="D29" s="203">
        <f>SUM(D24:D28)</f>
        <v>0</v>
      </c>
      <c r="E29" s="203">
        <f t="shared" ref="E29:I29" si="12">SUM(E24:E28)</f>
        <v>0</v>
      </c>
      <c r="F29" s="203">
        <f t="shared" si="12"/>
        <v>0</v>
      </c>
      <c r="G29" s="203">
        <f t="shared" si="12"/>
        <v>0</v>
      </c>
      <c r="H29" s="203">
        <f t="shared" si="12"/>
        <v>0</v>
      </c>
      <c r="I29" s="203">
        <f t="shared" si="12"/>
        <v>0</v>
      </c>
      <c r="J29" s="420"/>
      <c r="K29" s="228"/>
      <c r="L29" s="228"/>
      <c r="M29" s="228"/>
      <c r="N29" s="228"/>
      <c r="O29" s="228"/>
      <c r="P29" s="228"/>
      <c r="Q29" s="146"/>
      <c r="R29" s="146"/>
      <c r="S29" s="146"/>
      <c r="T29" s="146"/>
      <c r="U29" s="146"/>
      <c r="V29" s="146"/>
      <c r="W29" s="146"/>
      <c r="X29" s="146"/>
      <c r="Y29" s="146"/>
      <c r="AI29" s="299"/>
      <c r="AJ29" s="299"/>
      <c r="AK29" s="299"/>
      <c r="AL29" s="299"/>
      <c r="AM29" s="299"/>
    </row>
    <row r="30" spans="1:39" x14ac:dyDescent="0.3">
      <c r="A30" s="316"/>
      <c r="B30" s="270"/>
      <c r="C30" s="270"/>
      <c r="D30" s="298" t="s">
        <v>833</v>
      </c>
      <c r="E30" s="203">
        <f>E29-$D$29</f>
        <v>0</v>
      </c>
      <c r="F30" s="203">
        <f>F29-$D$29</f>
        <v>0</v>
      </c>
      <c r="G30" s="203">
        <f>G29-$D$29</f>
        <v>0</v>
      </c>
      <c r="H30" s="203">
        <f>H29-$D$29</f>
        <v>0</v>
      </c>
      <c r="I30" s="203">
        <f>I29-$D$29</f>
        <v>0</v>
      </c>
      <c r="J30" s="420"/>
      <c r="K30" s="228"/>
      <c r="L30" s="228"/>
      <c r="M30" s="228"/>
      <c r="N30" s="228"/>
      <c r="O30" s="228"/>
      <c r="P30" s="228"/>
      <c r="Q30" s="146"/>
      <c r="R30" s="146"/>
      <c r="S30" s="146"/>
      <c r="T30" s="146"/>
      <c r="U30" s="146"/>
      <c r="V30" s="146"/>
      <c r="W30" s="146"/>
      <c r="X30" s="146"/>
      <c r="Y30" s="146"/>
      <c r="AI30" s="299"/>
      <c r="AJ30" s="299"/>
      <c r="AK30" s="299"/>
      <c r="AL30" s="299"/>
      <c r="AM30" s="299"/>
    </row>
    <row r="31" spans="1:39" x14ac:dyDescent="0.3">
      <c r="A31" s="308"/>
      <c r="B31" s="329"/>
      <c r="C31" s="313"/>
      <c r="D31" s="314"/>
      <c r="E31" s="315"/>
      <c r="F31" s="308"/>
      <c r="G31" s="308"/>
      <c r="H31" s="308"/>
      <c r="I31" s="312"/>
      <c r="J31" s="228"/>
      <c r="K31" s="228"/>
      <c r="L31" s="228"/>
      <c r="M31" s="228"/>
      <c r="N31" s="228"/>
      <c r="O31" s="228"/>
      <c r="P31" s="228"/>
      <c r="Q31" s="146"/>
      <c r="R31" s="146"/>
      <c r="S31" s="146"/>
      <c r="T31" s="146"/>
      <c r="U31" s="146"/>
      <c r="V31" s="146"/>
      <c r="W31" s="146"/>
      <c r="X31" s="146"/>
      <c r="Y31" s="146"/>
      <c r="AI31" s="299"/>
      <c r="AJ31" s="299"/>
      <c r="AK31" s="299"/>
      <c r="AL31" s="299"/>
      <c r="AM31" s="299"/>
    </row>
    <row r="32" spans="1:39" x14ac:dyDescent="0.3">
      <c r="A32" s="308"/>
      <c r="B32" s="540" t="s">
        <v>197</v>
      </c>
      <c r="C32" s="391"/>
      <c r="D32" s="391"/>
      <c r="E32" s="391"/>
      <c r="F32" s="391"/>
      <c r="G32" s="391"/>
      <c r="H32" s="391"/>
      <c r="I32" s="227"/>
      <c r="J32" s="228"/>
      <c r="K32" s="228"/>
      <c r="L32" s="228"/>
      <c r="M32" s="228"/>
      <c r="N32" s="228"/>
      <c r="O32" s="228"/>
      <c r="P32" s="228"/>
      <c r="Q32" s="146"/>
      <c r="R32" s="146"/>
      <c r="S32" s="146"/>
      <c r="T32" s="146"/>
      <c r="U32" s="146"/>
      <c r="V32" s="146"/>
      <c r="W32" s="146"/>
      <c r="X32" s="146"/>
      <c r="Y32" s="146"/>
      <c r="AI32" s="299"/>
      <c r="AJ32" s="299"/>
      <c r="AK32" s="299"/>
      <c r="AL32" s="299"/>
      <c r="AM32" s="299"/>
    </row>
    <row r="33" spans="1:39" ht="28.8" x14ac:dyDescent="0.3">
      <c r="A33" s="308"/>
      <c r="B33" s="295" t="s">
        <v>831</v>
      </c>
      <c r="C33" s="181" t="s">
        <v>832</v>
      </c>
      <c r="D33" s="416" t="s">
        <v>817</v>
      </c>
      <c r="E33" s="269" t="s">
        <v>57</v>
      </c>
      <c r="F33" s="269" t="s">
        <v>58</v>
      </c>
      <c r="G33" s="180" t="s">
        <v>818</v>
      </c>
      <c r="H33" s="180" t="s">
        <v>819</v>
      </c>
      <c r="I33" s="269" t="s">
        <v>820</v>
      </c>
      <c r="J33" s="228"/>
      <c r="K33" s="228"/>
      <c r="L33" s="228"/>
      <c r="M33" s="228"/>
      <c r="N33" s="228"/>
      <c r="O33" s="228"/>
      <c r="P33" s="228"/>
      <c r="Q33" s="146"/>
      <c r="R33" s="146"/>
      <c r="S33" s="146"/>
      <c r="T33" s="146"/>
      <c r="U33" s="146"/>
      <c r="V33" s="146"/>
      <c r="W33" s="146"/>
      <c r="X33" s="146"/>
      <c r="Y33" s="146"/>
      <c r="AI33" s="299"/>
      <c r="AJ33" s="299"/>
      <c r="AK33" s="299"/>
      <c r="AL33" s="299"/>
      <c r="AM33" s="299"/>
    </row>
    <row r="34" spans="1:39" x14ac:dyDescent="0.3">
      <c r="A34" s="308"/>
      <c r="B34" s="353" t="str">
        <f>'Financial impact (cash)'!B13</f>
        <v>Cognitive behavioural therapy</v>
      </c>
      <c r="C34" s="165">
        <f>'Inputs and eligible population'!F68</f>
        <v>15</v>
      </c>
      <c r="D34" s="141">
        <f>'Financial impact (cash)'!D13*$C34</f>
        <v>0</v>
      </c>
      <c r="E34" s="141">
        <f>'Financial impact (cash)'!E13*$C34</f>
        <v>0</v>
      </c>
      <c r="F34" s="141">
        <f>'Financial impact (cash)'!F13*$C34</f>
        <v>0</v>
      </c>
      <c r="G34" s="141">
        <f>'Financial impact (cash)'!G13*$C34</f>
        <v>0</v>
      </c>
      <c r="H34" s="141">
        <f>'Financial impact (cash)'!H13*$C34</f>
        <v>0</v>
      </c>
      <c r="I34" s="141">
        <f>'Financial impact (cash)'!I13*$C34</f>
        <v>0</v>
      </c>
      <c r="J34" s="228"/>
      <c r="K34" s="228"/>
      <c r="L34" s="228"/>
      <c r="M34" s="228"/>
      <c r="N34" s="228"/>
      <c r="O34" s="228"/>
      <c r="P34" s="228"/>
      <c r="Q34" s="146"/>
      <c r="R34" s="146"/>
      <c r="S34" s="146"/>
      <c r="T34" s="146"/>
      <c r="U34" s="146"/>
      <c r="V34" s="146"/>
      <c r="W34" s="146"/>
      <c r="X34" s="146"/>
      <c r="Y34" s="146"/>
      <c r="AI34" s="299"/>
      <c r="AJ34" s="299"/>
      <c r="AK34" s="299"/>
      <c r="AL34" s="299"/>
      <c r="AM34" s="299"/>
    </row>
    <row r="35" spans="1:39" x14ac:dyDescent="0.3">
      <c r="A35" s="308"/>
      <c r="B35" s="353" t="str">
        <f>'Financial impact (cash)'!B14</f>
        <v>Family intervention</v>
      </c>
      <c r="C35" s="165">
        <f>'Inputs and eligible population'!G68</f>
        <v>9</v>
      </c>
      <c r="D35" s="141">
        <f>'Financial impact (cash)'!D14*$C35</f>
        <v>0</v>
      </c>
      <c r="E35" s="141">
        <f>'Financial impact (cash)'!E14*$C35</f>
        <v>0</v>
      </c>
      <c r="F35" s="141">
        <f>'Financial impact (cash)'!F14*$C35</f>
        <v>0</v>
      </c>
      <c r="G35" s="141">
        <f>'Financial impact (cash)'!G14*$C35</f>
        <v>0</v>
      </c>
      <c r="H35" s="141">
        <f>'Financial impact (cash)'!H14*$C35</f>
        <v>0</v>
      </c>
      <c r="I35" s="141">
        <f>'Financial impact (cash)'!I14*$C35</f>
        <v>0</v>
      </c>
      <c r="J35" s="228"/>
      <c r="K35" s="228"/>
      <c r="L35" s="228"/>
      <c r="M35" s="228"/>
      <c r="N35" s="228"/>
      <c r="O35" s="228"/>
      <c r="P35" s="228"/>
      <c r="Q35" s="146"/>
      <c r="R35" s="146"/>
      <c r="S35" s="146"/>
      <c r="T35" s="146"/>
      <c r="U35" s="146"/>
      <c r="V35" s="146"/>
      <c r="W35" s="146"/>
      <c r="X35" s="146"/>
      <c r="Y35" s="146"/>
      <c r="AI35" s="299"/>
      <c r="AJ35" s="299"/>
      <c r="AK35" s="299"/>
      <c r="AL35" s="299"/>
      <c r="AM35" s="299"/>
    </row>
    <row r="36" spans="1:39" x14ac:dyDescent="0.3">
      <c r="A36" s="308"/>
      <c r="B36" s="353" t="str">
        <f>'Financial impact (cash)'!B15</f>
        <v>AVATAR therapy</v>
      </c>
      <c r="C36" s="165">
        <f>'Inputs and eligible population'!H68</f>
        <v>6</v>
      </c>
      <c r="D36" s="141">
        <f>'Financial impact (cash)'!D15*$C36</f>
        <v>0</v>
      </c>
      <c r="E36" s="141">
        <f>'Financial impact (cash)'!E15*$C36</f>
        <v>0</v>
      </c>
      <c r="F36" s="141">
        <f>'Financial impact (cash)'!F15*$C36</f>
        <v>0</v>
      </c>
      <c r="G36" s="141">
        <f>'Financial impact (cash)'!G15*$C36</f>
        <v>0</v>
      </c>
      <c r="H36" s="141">
        <f>'Financial impact (cash)'!H15*$C36</f>
        <v>0</v>
      </c>
      <c r="I36" s="141">
        <f>'Financial impact (cash)'!I15*$C36</f>
        <v>0</v>
      </c>
      <c r="J36" s="228"/>
      <c r="K36" s="228"/>
      <c r="L36" s="228"/>
      <c r="M36" s="228"/>
      <c r="N36" s="228"/>
      <c r="O36" s="228"/>
      <c r="P36" s="228"/>
      <c r="Q36" s="146"/>
      <c r="R36" s="146"/>
      <c r="S36" s="146"/>
      <c r="T36" s="146"/>
      <c r="U36" s="146"/>
      <c r="V36" s="146"/>
      <c r="W36" s="146"/>
      <c r="X36" s="146"/>
      <c r="Y36" s="146"/>
      <c r="AI36" s="299"/>
      <c r="AJ36" s="299"/>
      <c r="AK36" s="299"/>
      <c r="AL36" s="299"/>
      <c r="AM36" s="299"/>
    </row>
    <row r="37" spans="1:39" x14ac:dyDescent="0.3">
      <c r="A37" s="308"/>
      <c r="B37" s="353" t="str">
        <f>'Financial impact (cash)'!B16</f>
        <v>SlowMo</v>
      </c>
      <c r="C37" s="165">
        <f>'Inputs and eligible population'!I68</f>
        <v>7</v>
      </c>
      <c r="D37" s="141">
        <f>'Financial impact (cash)'!D16*$C$37</f>
        <v>0</v>
      </c>
      <c r="E37" s="141">
        <f>'Financial impact (cash)'!E16*$C$37</f>
        <v>0</v>
      </c>
      <c r="F37" s="141">
        <f>'Financial impact (cash)'!F16*$C$37</f>
        <v>0</v>
      </c>
      <c r="G37" s="141">
        <f>'Financial impact (cash)'!G16*$C$37</f>
        <v>0</v>
      </c>
      <c r="H37" s="141">
        <f>'Financial impact (cash)'!H16*$C$37</f>
        <v>0</v>
      </c>
      <c r="I37" s="141">
        <f>'Financial impact (cash)'!I16*$C$37</f>
        <v>0</v>
      </c>
      <c r="J37" s="228"/>
      <c r="K37" s="228"/>
      <c r="L37" s="228"/>
      <c r="M37" s="228"/>
      <c r="N37" s="228"/>
      <c r="O37" s="228"/>
      <c r="P37" s="228"/>
      <c r="Q37" s="146"/>
      <c r="R37" s="146"/>
      <c r="S37" s="146"/>
      <c r="T37" s="146"/>
      <c r="U37" s="146"/>
      <c r="V37" s="146"/>
      <c r="W37" s="146"/>
      <c r="X37" s="146"/>
      <c r="Y37" s="146"/>
      <c r="AI37" s="299"/>
      <c r="AJ37" s="299"/>
      <c r="AK37" s="299"/>
      <c r="AL37" s="299"/>
      <c r="AM37" s="299"/>
    </row>
    <row r="38" spans="1:39" x14ac:dyDescent="0.3">
      <c r="A38" s="308"/>
      <c r="B38" s="353" t="str">
        <f>'Financial impact (cash)'!B17</f>
        <v>CareLoop</v>
      </c>
      <c r="C38" s="165">
        <f>'Inputs and eligible population'!J68</f>
        <v>14</v>
      </c>
      <c r="D38" s="141">
        <f>'Financial impact (cash)'!D17*$C$38</f>
        <v>0</v>
      </c>
      <c r="E38" s="141">
        <f>'Financial impact (cash)'!E17*$C$38</f>
        <v>0</v>
      </c>
      <c r="F38" s="141">
        <f>'Financial impact (cash)'!F17*$C$38</f>
        <v>0</v>
      </c>
      <c r="G38" s="141">
        <f>'Financial impact (cash)'!G17*$C$38</f>
        <v>0</v>
      </c>
      <c r="H38" s="141">
        <f>'Financial impact (cash)'!H17*$C$38</f>
        <v>0</v>
      </c>
      <c r="I38" s="141">
        <f>'Financial impact (cash)'!I17*$C$38</f>
        <v>0</v>
      </c>
      <c r="J38" s="228"/>
      <c r="K38" s="228"/>
      <c r="L38" s="228"/>
      <c r="M38" s="228"/>
      <c r="N38" s="228"/>
      <c r="O38" s="228"/>
      <c r="P38" s="228"/>
      <c r="Q38" s="146"/>
      <c r="R38" s="146"/>
      <c r="S38" s="146"/>
      <c r="T38" s="146"/>
      <c r="U38" s="146"/>
      <c r="V38" s="146"/>
      <c r="W38" s="146"/>
      <c r="X38" s="146"/>
      <c r="Y38" s="146"/>
      <c r="AI38" s="299"/>
      <c r="AJ38" s="299"/>
      <c r="AK38" s="299"/>
      <c r="AL38" s="299"/>
      <c r="AM38" s="299"/>
    </row>
    <row r="39" spans="1:39" x14ac:dyDescent="0.3">
      <c r="A39" s="316"/>
      <c r="B39" s="539"/>
      <c r="C39" s="296"/>
      <c r="D39" s="203">
        <f>SUM(D34:D38)</f>
        <v>0</v>
      </c>
      <c r="E39" s="203">
        <f>SUM(E34:E38)</f>
        <v>0</v>
      </c>
      <c r="F39" s="203">
        <f t="shared" ref="F39:H39" si="13">SUM(F34:F38)</f>
        <v>0</v>
      </c>
      <c r="G39" s="203">
        <f t="shared" si="13"/>
        <v>0</v>
      </c>
      <c r="H39" s="203">
        <f t="shared" si="13"/>
        <v>0</v>
      </c>
      <c r="I39" s="203">
        <f>SUM(I34:I38)</f>
        <v>0</v>
      </c>
      <c r="J39" s="420"/>
      <c r="K39" s="228"/>
      <c r="L39" s="228"/>
      <c r="M39" s="228"/>
      <c r="N39" s="228"/>
      <c r="O39" s="228"/>
      <c r="P39" s="228"/>
      <c r="Q39" s="146"/>
      <c r="R39" s="146"/>
      <c r="S39" s="146"/>
      <c r="T39" s="146"/>
      <c r="U39" s="146"/>
      <c r="V39" s="146"/>
      <c r="W39" s="146"/>
      <c r="X39" s="146"/>
      <c r="Y39" s="146"/>
      <c r="AI39" s="299"/>
      <c r="AJ39" s="299"/>
      <c r="AK39" s="299"/>
      <c r="AL39" s="299"/>
      <c r="AM39" s="299"/>
    </row>
    <row r="40" spans="1:39" x14ac:dyDescent="0.3">
      <c r="A40" s="316"/>
      <c r="B40" s="270"/>
      <c r="C40" s="270"/>
      <c r="D40" s="298" t="s">
        <v>833</v>
      </c>
      <c r="E40" s="203">
        <f>E39-$D$39</f>
        <v>0</v>
      </c>
      <c r="F40" s="203">
        <f t="shared" ref="F40:I40" si="14">F39-$D$39</f>
        <v>0</v>
      </c>
      <c r="G40" s="203">
        <f t="shared" si="14"/>
        <v>0</v>
      </c>
      <c r="H40" s="203">
        <f t="shared" si="14"/>
        <v>0</v>
      </c>
      <c r="I40" s="203">
        <f t="shared" si="14"/>
        <v>0</v>
      </c>
      <c r="J40" s="420"/>
      <c r="K40" s="228"/>
      <c r="L40" s="228"/>
      <c r="M40" s="228"/>
      <c r="N40" s="228"/>
      <c r="O40" s="228"/>
      <c r="P40" s="228"/>
      <c r="Q40" s="146"/>
      <c r="R40" s="146"/>
      <c r="S40" s="146"/>
      <c r="T40" s="146"/>
      <c r="U40" s="146"/>
      <c r="V40" s="146"/>
      <c r="W40" s="146"/>
      <c r="X40" s="146"/>
      <c r="Y40" s="146"/>
      <c r="AI40" s="299"/>
      <c r="AJ40" s="299"/>
      <c r="AK40" s="299"/>
      <c r="AL40" s="299"/>
      <c r="AM40" s="299"/>
    </row>
    <row r="41" spans="1:39" ht="12" customHeight="1" x14ac:dyDescent="0.3">
      <c r="A41" s="308"/>
      <c r="B41" s="329"/>
      <c r="C41" s="313"/>
      <c r="D41" s="314"/>
      <c r="E41" s="315"/>
      <c r="F41" s="308"/>
      <c r="G41" s="308"/>
      <c r="H41" s="308"/>
      <c r="I41" s="308"/>
      <c r="J41" s="228"/>
      <c r="K41" s="228"/>
      <c r="L41" s="228"/>
      <c r="M41" s="228"/>
      <c r="N41" s="228"/>
      <c r="O41" s="228"/>
      <c r="P41" s="228"/>
      <c r="Q41" s="146"/>
      <c r="R41" s="146"/>
      <c r="S41" s="146"/>
      <c r="T41" s="146"/>
      <c r="U41" s="146"/>
      <c r="V41" s="146"/>
      <c r="W41" s="146"/>
      <c r="X41" s="146"/>
      <c r="Y41" s="146"/>
      <c r="AI41" s="299"/>
      <c r="AJ41" s="299"/>
      <c r="AK41" s="299"/>
      <c r="AL41" s="299"/>
      <c r="AM41" s="299"/>
    </row>
    <row r="42" spans="1:39" x14ac:dyDescent="0.3">
      <c r="A42" s="308"/>
      <c r="B42" s="329"/>
      <c r="C42" s="314"/>
      <c r="D42" s="313"/>
      <c r="E42" s="314"/>
      <c r="F42" s="315"/>
      <c r="G42" s="308"/>
      <c r="H42" s="308"/>
      <c r="I42" s="308"/>
      <c r="J42" s="228"/>
      <c r="K42" s="228"/>
      <c r="L42" s="228"/>
      <c r="M42" s="228"/>
      <c r="N42" s="228"/>
      <c r="O42" s="228"/>
      <c r="P42" s="228"/>
      <c r="Q42" s="146"/>
      <c r="R42" s="146"/>
      <c r="S42" s="146"/>
      <c r="T42" s="146"/>
      <c r="U42" s="146"/>
      <c r="V42" s="146"/>
      <c r="W42" s="146"/>
      <c r="X42" s="146"/>
      <c r="Y42" s="146"/>
      <c r="AI42" s="299"/>
      <c r="AJ42" s="299"/>
      <c r="AK42" s="299"/>
      <c r="AL42" s="299"/>
      <c r="AM42" s="299"/>
    </row>
    <row r="43" spans="1:39" x14ac:dyDescent="0.3">
      <c r="A43" s="316"/>
      <c r="B43" s="390" t="s">
        <v>834</v>
      </c>
      <c r="C43" s="391"/>
      <c r="D43" s="391"/>
      <c r="E43" s="391"/>
      <c r="F43" s="391"/>
      <c r="G43" s="391"/>
      <c r="H43" s="391"/>
      <c r="I43" s="391"/>
      <c r="J43" s="420"/>
      <c r="K43" s="228"/>
      <c r="L43" s="228"/>
      <c r="M43" s="228"/>
      <c r="N43" s="228"/>
      <c r="O43" s="228"/>
      <c r="P43" s="228"/>
      <c r="Q43" s="146"/>
      <c r="R43" s="146"/>
      <c r="S43" s="146"/>
      <c r="T43" s="146"/>
      <c r="U43" s="146"/>
      <c r="V43" s="146"/>
      <c r="W43" s="146"/>
      <c r="X43" s="146"/>
      <c r="Y43" s="146"/>
      <c r="AI43" s="299"/>
      <c r="AJ43" s="299"/>
      <c r="AK43" s="299"/>
      <c r="AL43" s="299"/>
      <c r="AM43" s="299"/>
    </row>
    <row r="44" spans="1:39" ht="28.8" x14ac:dyDescent="0.3">
      <c r="A44" s="316"/>
      <c r="B44" s="326" t="s">
        <v>831</v>
      </c>
      <c r="C44" s="181" t="s">
        <v>835</v>
      </c>
      <c r="D44" s="416" t="s">
        <v>817</v>
      </c>
      <c r="E44" s="269" t="s">
        <v>57</v>
      </c>
      <c r="F44" s="269" t="s">
        <v>58</v>
      </c>
      <c r="G44" s="180" t="s">
        <v>818</v>
      </c>
      <c r="H44" s="180" t="s">
        <v>819</v>
      </c>
      <c r="I44" s="269" t="s">
        <v>820</v>
      </c>
      <c r="J44" s="420"/>
      <c r="K44" s="228"/>
      <c r="L44" s="228"/>
      <c r="M44" s="228"/>
      <c r="N44" s="228"/>
      <c r="O44" s="228"/>
      <c r="P44" s="228"/>
      <c r="U44" s="146"/>
      <c r="AI44" s="299"/>
      <c r="AJ44" s="299"/>
      <c r="AK44" s="299"/>
      <c r="AL44" s="299"/>
      <c r="AM44" s="299"/>
    </row>
    <row r="45" spans="1:39" x14ac:dyDescent="0.3">
      <c r="A45" s="316"/>
      <c r="B45" s="353" t="str">
        <f>'Financial impact (cash)'!B13</f>
        <v>Cognitive behavioural therapy</v>
      </c>
      <c r="C45" s="307">
        <f>'Inputs and eligible population'!D45</f>
        <v>16</v>
      </c>
      <c r="D45" s="141">
        <f>D$7*'Inputs and eligible population'!D53*'Capacity (local prices)'!$C45</f>
        <v>0</v>
      </c>
      <c r="E45" s="141">
        <f>E$7*'Inputs and eligible population'!E53*'Capacity (local prices)'!$C45</f>
        <v>0</v>
      </c>
      <c r="F45" s="141">
        <f>F$7*'Inputs and eligible population'!F53*'Capacity (local prices)'!$C45</f>
        <v>0</v>
      </c>
      <c r="G45" s="141">
        <f>G$7*'Inputs and eligible population'!G53*'Capacity (local prices)'!$C45</f>
        <v>0</v>
      </c>
      <c r="H45" s="141">
        <f>H$7*'Inputs and eligible population'!H53*'Capacity (local prices)'!$C45</f>
        <v>0</v>
      </c>
      <c r="I45" s="141">
        <f>I$7*'Inputs and eligible population'!I53*'Capacity (local prices)'!$C45</f>
        <v>0</v>
      </c>
      <c r="J45" s="420"/>
      <c r="K45" s="228"/>
      <c r="L45" s="228"/>
      <c r="M45" s="228"/>
      <c r="N45" s="228"/>
      <c r="O45" s="228"/>
      <c r="P45" s="228"/>
      <c r="U45" s="146"/>
      <c r="AI45" s="299"/>
      <c r="AJ45" s="299"/>
      <c r="AK45" s="299"/>
      <c r="AL45" s="299"/>
      <c r="AM45" s="299"/>
    </row>
    <row r="46" spans="1:39" x14ac:dyDescent="0.3">
      <c r="A46" s="316"/>
      <c r="B46" s="353" t="str">
        <f>'Financial impact (cash)'!B14</f>
        <v>Family intervention</v>
      </c>
      <c r="C46" s="307">
        <f>'Inputs and eligible population'!D46</f>
        <v>10</v>
      </c>
      <c r="D46" s="141">
        <f>D$7*'Inputs and eligible population'!D54*'Capacity (local prices)'!$C46</f>
        <v>0</v>
      </c>
      <c r="E46" s="141">
        <f>E$7*'Inputs and eligible population'!E54*'Capacity (local prices)'!$C46</f>
        <v>0</v>
      </c>
      <c r="F46" s="141">
        <f>F$7*'Inputs and eligible population'!F54*'Capacity (local prices)'!$C46</f>
        <v>0</v>
      </c>
      <c r="G46" s="141">
        <f>G$7*'Inputs and eligible population'!G54*'Capacity (local prices)'!$C46</f>
        <v>0</v>
      </c>
      <c r="H46" s="141">
        <f>H$7*'Inputs and eligible population'!H54*'Capacity (local prices)'!$C46</f>
        <v>0</v>
      </c>
      <c r="I46" s="141">
        <f>I$7*'Inputs and eligible population'!I54*'Capacity (local prices)'!$C46</f>
        <v>0</v>
      </c>
      <c r="J46" s="420"/>
      <c r="K46" s="228"/>
      <c r="L46" s="228"/>
      <c r="M46" s="228"/>
      <c r="N46" s="228"/>
      <c r="O46" s="228"/>
      <c r="P46" s="228"/>
      <c r="U46" s="146"/>
      <c r="AI46" s="299"/>
      <c r="AJ46" s="299"/>
      <c r="AK46" s="299"/>
      <c r="AL46" s="299"/>
      <c r="AM46" s="299"/>
    </row>
    <row r="47" spans="1:39" x14ac:dyDescent="0.3">
      <c r="A47" s="316"/>
      <c r="B47" s="353" t="str">
        <f>'Financial impact (cash)'!B15</f>
        <v>AVATAR therapy</v>
      </c>
      <c r="C47" s="307">
        <f>'Inputs and eligible population'!D47</f>
        <v>7</v>
      </c>
      <c r="D47" s="141">
        <f>D$7*'Inputs and eligible population'!D55*'Capacity (local prices)'!$C47</f>
        <v>0</v>
      </c>
      <c r="E47" s="141">
        <f>E$7*'Inputs and eligible population'!E55*'Capacity (local prices)'!$C47</f>
        <v>0</v>
      </c>
      <c r="F47" s="141">
        <f>F$7*'Inputs and eligible population'!F55*'Capacity (local prices)'!$C47</f>
        <v>0</v>
      </c>
      <c r="G47" s="141">
        <f>G$7*'Inputs and eligible population'!G55*'Capacity (local prices)'!$C47</f>
        <v>0</v>
      </c>
      <c r="H47" s="141">
        <f>H$7*'Inputs and eligible population'!H55*'Capacity (local prices)'!$C47</f>
        <v>0</v>
      </c>
      <c r="I47" s="141">
        <f>I$7*'Inputs and eligible population'!I55*'Capacity (local prices)'!$C47</f>
        <v>0</v>
      </c>
      <c r="J47" s="420"/>
      <c r="K47" s="228"/>
      <c r="L47" s="228"/>
      <c r="M47" s="228"/>
      <c r="N47" s="228"/>
      <c r="O47" s="228"/>
      <c r="P47" s="228"/>
      <c r="U47" s="146"/>
      <c r="AI47" s="299"/>
      <c r="AJ47" s="299"/>
      <c r="AK47" s="299"/>
      <c r="AL47" s="299"/>
      <c r="AM47" s="299"/>
    </row>
    <row r="48" spans="1:39" x14ac:dyDescent="0.3">
      <c r="A48" s="316"/>
      <c r="B48" s="353" t="str">
        <f>'Financial impact (cash)'!B16</f>
        <v>SlowMo</v>
      </c>
      <c r="C48" s="307">
        <f>'Inputs and eligible population'!D48</f>
        <v>8</v>
      </c>
      <c r="D48" s="141">
        <f>D$7*'Inputs and eligible population'!D56*'Capacity (local prices)'!$C48</f>
        <v>0</v>
      </c>
      <c r="E48" s="141">
        <f>E$7*'Inputs and eligible population'!E56*'Capacity (local prices)'!$C48</f>
        <v>0</v>
      </c>
      <c r="F48" s="141">
        <f>F$7*'Inputs and eligible population'!F56*'Capacity (local prices)'!$C48</f>
        <v>0</v>
      </c>
      <c r="G48" s="141">
        <f>G$7*'Inputs and eligible population'!G56*'Capacity (local prices)'!$C48</f>
        <v>0</v>
      </c>
      <c r="H48" s="141">
        <f>H$7*'Inputs and eligible population'!H56*'Capacity (local prices)'!$C48</f>
        <v>0</v>
      </c>
      <c r="I48" s="141">
        <f>I$7*'Inputs and eligible population'!I56*'Capacity (local prices)'!$C48</f>
        <v>0</v>
      </c>
      <c r="J48" s="420"/>
      <c r="K48" s="228"/>
      <c r="L48" s="228"/>
      <c r="M48" s="228"/>
      <c r="N48" s="228"/>
      <c r="O48" s="228"/>
      <c r="P48" s="228"/>
      <c r="U48" s="146"/>
      <c r="AI48" s="299"/>
      <c r="AJ48" s="299"/>
      <c r="AK48" s="299"/>
      <c r="AL48" s="299"/>
      <c r="AM48" s="299"/>
    </row>
    <row r="49" spans="1:39" x14ac:dyDescent="0.3">
      <c r="A49" s="316"/>
      <c r="B49" s="353" t="str">
        <f>'Financial impact (cash)'!B17</f>
        <v>CareLoop</v>
      </c>
      <c r="C49" s="307">
        <f>'Inputs and eligible population'!D49</f>
        <v>15</v>
      </c>
      <c r="D49" s="141">
        <f>D$7*'Inputs and eligible population'!D57*'Capacity (local prices)'!$C49</f>
        <v>0</v>
      </c>
      <c r="E49" s="141">
        <f>E$7*'Inputs and eligible population'!E57*'Capacity (local prices)'!$C49</f>
        <v>0</v>
      </c>
      <c r="F49" s="141">
        <f>F$7*'Inputs and eligible population'!F57*'Capacity (local prices)'!$C49</f>
        <v>0</v>
      </c>
      <c r="G49" s="141">
        <f>G$7*'Inputs and eligible population'!G57*'Capacity (local prices)'!$C49</f>
        <v>0</v>
      </c>
      <c r="H49" s="141">
        <f>H$7*'Inputs and eligible population'!H57*'Capacity (local prices)'!$C49</f>
        <v>0</v>
      </c>
      <c r="I49" s="141">
        <f>I$7*'Inputs and eligible population'!I57*'Capacity (local prices)'!$C49</f>
        <v>0</v>
      </c>
      <c r="J49" s="308"/>
      <c r="K49" s="228"/>
      <c r="L49" s="308"/>
      <c r="M49" s="308"/>
      <c r="N49" s="308"/>
      <c r="O49" s="308"/>
      <c r="P49" s="308"/>
      <c r="U49" s="146"/>
      <c r="AI49" s="299"/>
      <c r="AJ49" s="299"/>
      <c r="AK49" s="299"/>
      <c r="AL49" s="299"/>
      <c r="AM49" s="299"/>
    </row>
    <row r="50" spans="1:39" x14ac:dyDescent="0.3">
      <c r="A50" s="316"/>
      <c r="B50" s="330"/>
      <c r="C50" s="330"/>
      <c r="D50" s="203">
        <f>SUM(D45:D49)</f>
        <v>0</v>
      </c>
      <c r="E50" s="203">
        <f t="shared" ref="E50:I50" si="15">SUM(E45:E49)</f>
        <v>0</v>
      </c>
      <c r="F50" s="203">
        <f t="shared" si="15"/>
        <v>0</v>
      </c>
      <c r="G50" s="203">
        <f t="shared" si="15"/>
        <v>0</v>
      </c>
      <c r="H50" s="203">
        <f t="shared" si="15"/>
        <v>0</v>
      </c>
      <c r="I50" s="203">
        <f t="shared" si="15"/>
        <v>0</v>
      </c>
      <c r="J50" s="308"/>
      <c r="K50" s="228"/>
      <c r="L50" s="308"/>
      <c r="M50" s="308"/>
      <c r="N50" s="308"/>
      <c r="O50" s="308"/>
      <c r="P50" s="308"/>
      <c r="U50" s="146"/>
      <c r="AI50" s="299"/>
      <c r="AJ50" s="299"/>
      <c r="AK50" s="299"/>
      <c r="AL50" s="299"/>
      <c r="AM50" s="299"/>
    </row>
    <row r="51" spans="1:39" x14ac:dyDescent="0.3">
      <c r="A51" s="316"/>
      <c r="B51" s="270"/>
      <c r="C51" s="270"/>
      <c r="D51" s="298" t="s">
        <v>836</v>
      </c>
      <c r="E51" s="203">
        <f>E50-$D$50</f>
        <v>0</v>
      </c>
      <c r="F51" s="203">
        <f>F50-$D$50</f>
        <v>0</v>
      </c>
      <c r="G51" s="203">
        <f>G50-$D$50</f>
        <v>0</v>
      </c>
      <c r="H51" s="203">
        <f>H50-$D$50</f>
        <v>0</v>
      </c>
      <c r="I51" s="203">
        <f>I50-$D$50</f>
        <v>0</v>
      </c>
      <c r="J51" s="308"/>
      <c r="K51" s="228"/>
      <c r="L51" s="308"/>
      <c r="M51" s="308"/>
      <c r="N51" s="308"/>
      <c r="O51" s="308"/>
      <c r="P51" s="308"/>
      <c r="R51" s="146"/>
      <c r="S51" s="146"/>
      <c r="T51" s="146"/>
      <c r="U51" s="146"/>
      <c r="V51" s="146"/>
      <c r="W51" s="146"/>
      <c r="X51" s="146"/>
      <c r="Y51" s="146"/>
      <c r="AI51" s="299"/>
      <c r="AJ51" s="299"/>
      <c r="AK51" s="299"/>
      <c r="AL51" s="299"/>
      <c r="AM51" s="299"/>
    </row>
    <row r="52" spans="1:39" x14ac:dyDescent="0.3">
      <c r="A52" s="308"/>
      <c r="B52" s="329"/>
      <c r="C52" s="314"/>
      <c r="D52" s="314"/>
      <c r="E52" s="315"/>
      <c r="F52" s="308"/>
      <c r="G52" s="308"/>
      <c r="H52" s="228"/>
      <c r="I52" s="228"/>
      <c r="J52" s="228"/>
      <c r="K52" s="228"/>
      <c r="L52" s="228"/>
      <c r="M52" s="228"/>
      <c r="N52" s="228"/>
      <c r="O52" s="228"/>
      <c r="P52" s="228"/>
      <c r="R52" s="146"/>
      <c r="S52" s="146"/>
      <c r="T52" s="146"/>
      <c r="U52" s="146"/>
      <c r="V52" s="146"/>
      <c r="W52" s="146"/>
      <c r="X52" s="146"/>
      <c r="Y52" s="146"/>
      <c r="AI52" s="299"/>
      <c r="AJ52" s="299"/>
      <c r="AK52" s="299"/>
      <c r="AL52" s="299"/>
      <c r="AM52" s="299"/>
    </row>
    <row r="53" spans="1:39" x14ac:dyDescent="0.3">
      <c r="A53" s="300"/>
      <c r="B53" s="331" t="s">
        <v>837</v>
      </c>
      <c r="C53" s="317"/>
      <c r="D53" s="317"/>
      <c r="E53" s="318"/>
      <c r="F53" s="319"/>
      <c r="G53" s="320"/>
      <c r="H53" s="320"/>
      <c r="I53" s="320"/>
      <c r="J53" s="426"/>
      <c r="K53" s="300"/>
      <c r="L53" s="300"/>
      <c r="M53" s="300"/>
      <c r="N53" s="300"/>
      <c r="O53" s="300"/>
      <c r="P53" s="230"/>
      <c r="U53" s="146"/>
    </row>
    <row r="54" spans="1:39" x14ac:dyDescent="0.3">
      <c r="A54" s="300"/>
      <c r="B54" s="392" t="s">
        <v>838</v>
      </c>
      <c r="C54" s="393"/>
      <c r="D54" s="393"/>
      <c r="E54" s="393"/>
      <c r="F54" s="393"/>
      <c r="G54" s="393"/>
      <c r="H54" s="393"/>
      <c r="I54" s="229"/>
      <c r="J54" s="422"/>
      <c r="K54" s="421"/>
      <c r="L54" s="421"/>
      <c r="M54" s="421"/>
      <c r="N54" s="421"/>
      <c r="O54" s="421"/>
      <c r="P54" s="421"/>
      <c r="U54" s="146"/>
    </row>
    <row r="55" spans="1:39" ht="74.400000000000006" customHeight="1" x14ac:dyDescent="0.3">
      <c r="A55" s="300"/>
      <c r="B55" s="295" t="s">
        <v>831</v>
      </c>
      <c r="C55" s="181" t="s">
        <v>839</v>
      </c>
      <c r="D55" s="416" t="s">
        <v>817</v>
      </c>
      <c r="E55" s="269" t="s">
        <v>57</v>
      </c>
      <c r="F55" s="269" t="s">
        <v>58</v>
      </c>
      <c r="G55" s="180" t="s">
        <v>818</v>
      </c>
      <c r="H55" s="180" t="s">
        <v>819</v>
      </c>
      <c r="I55" s="269" t="s">
        <v>820</v>
      </c>
      <c r="J55" s="300"/>
      <c r="K55" s="416" t="s">
        <v>817</v>
      </c>
      <c r="L55" s="557" t="s">
        <v>57</v>
      </c>
      <c r="M55" s="557" t="s">
        <v>58</v>
      </c>
      <c r="N55" s="417" t="s">
        <v>818</v>
      </c>
      <c r="O55" s="417" t="s">
        <v>819</v>
      </c>
      <c r="P55" s="557" t="s">
        <v>820</v>
      </c>
      <c r="U55" s="146"/>
    </row>
    <row r="56" spans="1:39" ht="13.5" customHeight="1" x14ac:dyDescent="0.3">
      <c r="A56" s="300"/>
      <c r="B56" s="353" t="str">
        <f>'Financial impact (cash)'!B13</f>
        <v>Cognitive behavioural therapy</v>
      </c>
      <c r="C56" s="307">
        <f>'Inputs and eligible population'!F$69</f>
        <v>16</v>
      </c>
      <c r="D56" s="141">
        <f>Summary!C8*'Capacity (local prices)'!$C56</f>
        <v>0</v>
      </c>
      <c r="E56" s="141">
        <f>Summary!D8*'Capacity (local prices)'!$C56</f>
        <v>0</v>
      </c>
      <c r="F56" s="141">
        <f>Summary!E8*'Capacity (local prices)'!$C56</f>
        <v>0</v>
      </c>
      <c r="G56" s="141">
        <f>Summary!F8*'Capacity (local prices)'!$C56</f>
        <v>0</v>
      </c>
      <c r="H56" s="141">
        <f>Summary!G8*'Capacity (local prices)'!$C56</f>
        <v>0</v>
      </c>
      <c r="I56" s="141">
        <f>Summary!H8*'Capacity (local prices)'!$C56</f>
        <v>0</v>
      </c>
      <c r="J56" s="300"/>
      <c r="K56" s="303">
        <f>(D56*'Inputs and eligible population'!$L$69)/1000</f>
        <v>0</v>
      </c>
      <c r="L56" s="303">
        <f>(E56*'Inputs and eligible population'!$L$69)/1000</f>
        <v>0</v>
      </c>
      <c r="M56" s="303">
        <f>(F56*'Inputs and eligible population'!$L$69)/1000</f>
        <v>0</v>
      </c>
      <c r="N56" s="303">
        <f>(G56*'Inputs and eligible population'!$L$69)/1000</f>
        <v>0</v>
      </c>
      <c r="O56" s="303">
        <f>(H56*'Inputs and eligible population'!$L$69)/1000</f>
        <v>0</v>
      </c>
      <c r="P56" s="303">
        <f>(I56*'Inputs and eligible population'!$L$69)/1000</f>
        <v>0</v>
      </c>
      <c r="U56" s="146"/>
    </row>
    <row r="57" spans="1:39" ht="13.5" customHeight="1" x14ac:dyDescent="0.3">
      <c r="A57" s="300"/>
      <c r="B57" s="353" t="str">
        <f>'Financial impact (cash)'!B14</f>
        <v>Family intervention</v>
      </c>
      <c r="C57" s="307">
        <f>'Inputs and eligible population'!G$69</f>
        <v>10</v>
      </c>
      <c r="D57" s="141">
        <f>Summary!C9*'Capacity (local prices)'!$C57</f>
        <v>0</v>
      </c>
      <c r="E57" s="141">
        <f>Summary!D9*'Capacity (local prices)'!$C57</f>
        <v>0</v>
      </c>
      <c r="F57" s="141">
        <f>Summary!E9*'Capacity (local prices)'!$C57</f>
        <v>0</v>
      </c>
      <c r="G57" s="141">
        <f>Summary!F9*'Capacity (local prices)'!$C57</f>
        <v>0</v>
      </c>
      <c r="H57" s="141">
        <f>Summary!G9*'Capacity (local prices)'!$C57</f>
        <v>0</v>
      </c>
      <c r="I57" s="141">
        <f>Summary!H9*'Capacity (local prices)'!$C57</f>
        <v>0</v>
      </c>
      <c r="J57" s="300"/>
      <c r="K57" s="303">
        <f>(D57*'Inputs and eligible population'!$L$69)/1000</f>
        <v>0</v>
      </c>
      <c r="L57" s="303">
        <f>(E57*'Inputs and eligible population'!$L$69)/1000</f>
        <v>0</v>
      </c>
      <c r="M57" s="303">
        <f>(F57*'Inputs and eligible population'!$L$69)/1000</f>
        <v>0</v>
      </c>
      <c r="N57" s="303">
        <f>(G57*'Inputs and eligible population'!$L$69)/1000</f>
        <v>0</v>
      </c>
      <c r="O57" s="303">
        <f>(H57*'Inputs and eligible population'!$L$69)/1000</f>
        <v>0</v>
      </c>
      <c r="P57" s="303">
        <f>(I57*'Inputs and eligible population'!$L$69)/1000</f>
        <v>0</v>
      </c>
      <c r="U57" s="146"/>
    </row>
    <row r="58" spans="1:39" x14ac:dyDescent="0.3">
      <c r="A58" s="300"/>
      <c r="B58" s="353" t="str">
        <f>'Financial impact (cash)'!B15</f>
        <v>AVATAR therapy</v>
      </c>
      <c r="C58" s="307">
        <f>'Inputs and eligible population'!H$69</f>
        <v>7</v>
      </c>
      <c r="D58" s="141">
        <f>Summary!C10*'Capacity (local prices)'!$C58</f>
        <v>0</v>
      </c>
      <c r="E58" s="141">
        <f>Summary!D10*'Capacity (local prices)'!$C58</f>
        <v>0</v>
      </c>
      <c r="F58" s="141">
        <f>Summary!E10*'Capacity (local prices)'!$C58</f>
        <v>0</v>
      </c>
      <c r="G58" s="141">
        <f>Summary!F10*'Capacity (local prices)'!$C58</f>
        <v>0</v>
      </c>
      <c r="H58" s="141">
        <f>Summary!G10*'Capacity (local prices)'!$C58</f>
        <v>0</v>
      </c>
      <c r="I58" s="141">
        <f>Summary!H10*'Capacity (local prices)'!$C58</f>
        <v>0</v>
      </c>
      <c r="J58" s="300"/>
      <c r="K58" s="303">
        <f>(D58*'Inputs and eligible population'!$L$69)/1000</f>
        <v>0</v>
      </c>
      <c r="L58" s="303">
        <f>(E58*'Inputs and eligible population'!$L$69)/1000</f>
        <v>0</v>
      </c>
      <c r="M58" s="303">
        <f>(F58*'Inputs and eligible population'!$L$69)/1000</f>
        <v>0</v>
      </c>
      <c r="N58" s="303">
        <f>(G58*'Inputs and eligible population'!$L$69)/1000</f>
        <v>0</v>
      </c>
      <c r="O58" s="303">
        <f>(H58*'Inputs and eligible population'!$L$69)/1000</f>
        <v>0</v>
      </c>
      <c r="P58" s="303">
        <f>(I58*'Inputs and eligible population'!$L$69)/1000</f>
        <v>0</v>
      </c>
      <c r="S58" s="146"/>
      <c r="T58" s="146"/>
      <c r="U58" s="146"/>
      <c r="V58" s="146"/>
      <c r="W58" s="146"/>
      <c r="X58" s="146"/>
      <c r="Y58" s="146"/>
      <c r="AI58" s="299"/>
      <c r="AJ58" s="299"/>
      <c r="AK58" s="299"/>
      <c r="AL58" s="299"/>
      <c r="AM58" s="299"/>
    </row>
    <row r="59" spans="1:39" x14ac:dyDescent="0.3">
      <c r="A59" s="300"/>
      <c r="B59" s="353" t="str">
        <f>'Financial impact (cash)'!B16</f>
        <v>SlowMo</v>
      </c>
      <c r="C59" s="307">
        <f>'Inputs and eligible population'!I$69</f>
        <v>10</v>
      </c>
      <c r="D59" s="141">
        <f>Summary!C11*'Capacity (local prices)'!$C59</f>
        <v>0</v>
      </c>
      <c r="E59" s="141">
        <f>Summary!D11*'Capacity (local prices)'!$C59</f>
        <v>0</v>
      </c>
      <c r="F59" s="141">
        <f>Summary!E11*'Capacity (local prices)'!$C59</f>
        <v>0</v>
      </c>
      <c r="G59" s="141">
        <f>Summary!F11*'Capacity (local prices)'!$C59</f>
        <v>0</v>
      </c>
      <c r="H59" s="141">
        <f>Summary!G11*'Capacity (local prices)'!$C59</f>
        <v>0</v>
      </c>
      <c r="I59" s="141">
        <f>Summary!H11*'Capacity (local prices)'!$C59</f>
        <v>0</v>
      </c>
      <c r="J59" s="300"/>
      <c r="K59" s="303">
        <f>(D59*'Inputs and eligible population'!$L$69)/1000</f>
        <v>0</v>
      </c>
      <c r="L59" s="303">
        <f>(E59*'Inputs and eligible population'!$L$69)/1000</f>
        <v>0</v>
      </c>
      <c r="M59" s="303">
        <f>(F59*'Inputs and eligible population'!$L$69)/1000</f>
        <v>0</v>
      </c>
      <c r="N59" s="303">
        <f>(G59*'Inputs and eligible population'!$L$69)/1000</f>
        <v>0</v>
      </c>
      <c r="O59" s="303">
        <f>(H59*'Inputs and eligible population'!$L$69)/1000</f>
        <v>0</v>
      </c>
      <c r="P59" s="303">
        <f>(I59*'Inputs and eligible population'!$L$69)/1000</f>
        <v>0</v>
      </c>
      <c r="S59" s="146"/>
      <c r="T59" s="146"/>
      <c r="U59" s="146"/>
      <c r="V59" s="146"/>
      <c r="W59" s="146"/>
      <c r="X59" s="146"/>
      <c r="Y59" s="146"/>
      <c r="AI59" s="299"/>
      <c r="AJ59" s="299"/>
      <c r="AK59" s="299"/>
      <c r="AL59" s="299"/>
      <c r="AM59" s="299"/>
    </row>
    <row r="60" spans="1:39" x14ac:dyDescent="0.3">
      <c r="A60" s="300"/>
      <c r="B60" s="353" t="str">
        <f>'Financial impact (cash)'!B17</f>
        <v>CareLoop</v>
      </c>
      <c r="C60" s="307">
        <f>'Inputs and eligible population'!J$69</f>
        <v>0</v>
      </c>
      <c r="D60" s="141">
        <f>Summary!C12*'Capacity (local prices)'!$C60</f>
        <v>0</v>
      </c>
      <c r="E60" s="141">
        <f>Summary!D12*'Capacity (local prices)'!$C60</f>
        <v>0</v>
      </c>
      <c r="F60" s="141">
        <f>Summary!E12*'Capacity (local prices)'!$C60</f>
        <v>0</v>
      </c>
      <c r="G60" s="141">
        <f>Summary!F12*'Capacity (local prices)'!$C60</f>
        <v>0</v>
      </c>
      <c r="H60" s="141">
        <f>Summary!G12*'Capacity (local prices)'!$C60</f>
        <v>0</v>
      </c>
      <c r="I60" s="141">
        <f>Summary!H12*'Capacity (local prices)'!$C60</f>
        <v>0</v>
      </c>
      <c r="J60" s="300"/>
      <c r="K60" s="303">
        <f>(D60*'Inputs and eligible population'!$L$69)/1000</f>
        <v>0</v>
      </c>
      <c r="L60" s="303">
        <f>(E60*'Inputs and eligible population'!$L$69)/1000</f>
        <v>0</v>
      </c>
      <c r="M60" s="303">
        <f>(F60*'Inputs and eligible population'!$L$69)/1000</f>
        <v>0</v>
      </c>
      <c r="N60" s="303">
        <f>(G60*'Inputs and eligible population'!$L$69)/1000</f>
        <v>0</v>
      </c>
      <c r="O60" s="303">
        <f>(H60*'Inputs and eligible population'!$L$69)/1000</f>
        <v>0</v>
      </c>
      <c r="P60" s="303">
        <f>(I60*'Inputs and eligible population'!$L$69)/1000</f>
        <v>0</v>
      </c>
      <c r="S60" s="146"/>
      <c r="T60" s="146"/>
      <c r="U60" s="146"/>
      <c r="V60" s="146"/>
      <c r="W60" s="146"/>
      <c r="X60" s="146"/>
      <c r="Y60" s="146"/>
      <c r="AI60" s="299"/>
      <c r="AJ60" s="299"/>
      <c r="AK60" s="299"/>
      <c r="AL60" s="299"/>
      <c r="AM60" s="299"/>
    </row>
    <row r="61" spans="1:39" x14ac:dyDescent="0.3">
      <c r="A61" s="300"/>
      <c r="B61" s="296" t="s">
        <v>840</v>
      </c>
      <c r="C61" s="330"/>
      <c r="D61" s="203">
        <f>SUM(D58:D60)</f>
        <v>0</v>
      </c>
      <c r="E61" s="203">
        <f t="shared" ref="E61:I61" si="16">SUM(E58:E60)</f>
        <v>0</v>
      </c>
      <c r="F61" s="203">
        <f t="shared" si="16"/>
        <v>0</v>
      </c>
      <c r="G61" s="203">
        <f t="shared" si="16"/>
        <v>0</v>
      </c>
      <c r="H61" s="203">
        <f t="shared" si="16"/>
        <v>0</v>
      </c>
      <c r="I61" s="203">
        <f t="shared" si="16"/>
        <v>0</v>
      </c>
      <c r="J61" s="300"/>
      <c r="K61" s="304">
        <f>SUM(K58:K60)</f>
        <v>0</v>
      </c>
      <c r="L61" s="304">
        <f t="shared" ref="L61:P61" si="17">SUM(L58:L60)</f>
        <v>0</v>
      </c>
      <c r="M61" s="304">
        <f t="shared" si="17"/>
        <v>0</v>
      </c>
      <c r="N61" s="304">
        <f t="shared" si="17"/>
        <v>0</v>
      </c>
      <c r="O61" s="304">
        <f t="shared" si="17"/>
        <v>0</v>
      </c>
      <c r="P61" s="304">
        <f t="shared" si="17"/>
        <v>0</v>
      </c>
      <c r="S61" s="146"/>
      <c r="T61" s="146"/>
      <c r="U61" s="146"/>
      <c r="V61" s="146"/>
      <c r="W61" s="146"/>
      <c r="X61" s="146"/>
      <c r="Y61" s="146"/>
      <c r="AI61" s="299"/>
      <c r="AJ61" s="299"/>
      <c r="AK61" s="299"/>
      <c r="AL61" s="299"/>
      <c r="AM61" s="299"/>
    </row>
    <row r="62" spans="1:39" x14ac:dyDescent="0.3">
      <c r="A62" s="300"/>
      <c r="B62" s="321"/>
      <c r="C62" s="270"/>
      <c r="D62" s="298" t="s">
        <v>841</v>
      </c>
      <c r="E62" s="203">
        <f>E61-$D$61</f>
        <v>0</v>
      </c>
      <c r="F62" s="203">
        <f>F61-$D$61</f>
        <v>0</v>
      </c>
      <c r="G62" s="203">
        <f>G61-$D$61</f>
        <v>0</v>
      </c>
      <c r="H62" s="203">
        <f>H61-$D$61</f>
        <v>0</v>
      </c>
      <c r="I62" s="203">
        <f>I61-$D$61</f>
        <v>0</v>
      </c>
      <c r="J62" s="300"/>
      <c r="K62" s="558"/>
      <c r="L62" s="304">
        <f>L61-$K$61</f>
        <v>0</v>
      </c>
      <c r="M62" s="304">
        <f t="shared" ref="M62:P62" si="18">M61-$K$61</f>
        <v>0</v>
      </c>
      <c r="N62" s="304">
        <f t="shared" si="18"/>
        <v>0</v>
      </c>
      <c r="O62" s="304">
        <f t="shared" si="18"/>
        <v>0</v>
      </c>
      <c r="P62" s="304">
        <f t="shared" si="18"/>
        <v>0</v>
      </c>
      <c r="S62" s="146"/>
      <c r="T62" s="146"/>
      <c r="U62" s="146"/>
      <c r="V62" s="146"/>
      <c r="W62" s="146"/>
      <c r="X62" s="146"/>
      <c r="Y62" s="146"/>
      <c r="AI62" s="299"/>
      <c r="AJ62" s="299"/>
      <c r="AK62" s="299"/>
      <c r="AL62" s="299"/>
      <c r="AM62" s="299"/>
    </row>
    <row r="63" spans="1:39" x14ac:dyDescent="0.3">
      <c r="A63" s="300"/>
      <c r="B63" s="232"/>
      <c r="C63" s="232"/>
      <c r="D63" s="608"/>
      <c r="E63" s="609"/>
      <c r="F63" s="609"/>
      <c r="G63" s="609"/>
      <c r="H63" s="609"/>
      <c r="I63" s="609"/>
      <c r="J63" s="300"/>
      <c r="K63" s="610"/>
      <c r="L63" s="611"/>
      <c r="M63" s="611"/>
      <c r="N63" s="611"/>
      <c r="O63" s="611"/>
      <c r="P63" s="611"/>
      <c r="S63" s="146"/>
      <c r="T63" s="146"/>
      <c r="U63" s="146"/>
      <c r="V63" s="146"/>
      <c r="W63" s="146"/>
      <c r="X63" s="146"/>
      <c r="Y63" s="146"/>
      <c r="AI63" s="299"/>
      <c r="AJ63" s="299"/>
      <c r="AK63" s="299"/>
      <c r="AL63" s="299"/>
      <c r="AM63" s="299"/>
    </row>
    <row r="64" spans="1:39" x14ac:dyDescent="0.3">
      <c r="A64" s="300"/>
      <c r="B64" s="392" t="s">
        <v>1003</v>
      </c>
      <c r="C64" s="393"/>
      <c r="D64" s="393"/>
      <c r="E64" s="393"/>
      <c r="F64" s="393"/>
      <c r="G64" s="393"/>
      <c r="H64" s="393"/>
      <c r="I64" s="229"/>
      <c r="J64" s="422"/>
      <c r="K64" s="421"/>
      <c r="L64" s="421"/>
      <c r="M64" s="421"/>
      <c r="N64" s="421"/>
      <c r="O64" s="421"/>
      <c r="P64" s="421"/>
      <c r="U64" s="146"/>
    </row>
    <row r="65" spans="1:39" ht="74.400000000000006" customHeight="1" x14ac:dyDescent="0.3">
      <c r="A65" s="300"/>
      <c r="B65" s="295" t="s">
        <v>831</v>
      </c>
      <c r="C65" s="181" t="s">
        <v>839</v>
      </c>
      <c r="D65" s="416" t="s">
        <v>817</v>
      </c>
      <c r="E65" s="269" t="s">
        <v>57</v>
      </c>
      <c r="F65" s="269" t="s">
        <v>58</v>
      </c>
      <c r="G65" s="180" t="s">
        <v>818</v>
      </c>
      <c r="H65" s="180" t="s">
        <v>819</v>
      </c>
      <c r="I65" s="269" t="s">
        <v>820</v>
      </c>
      <c r="J65" s="300"/>
      <c r="K65" s="416" t="s">
        <v>817</v>
      </c>
      <c r="L65" s="557" t="s">
        <v>57</v>
      </c>
      <c r="M65" s="557" t="s">
        <v>58</v>
      </c>
      <c r="N65" s="417" t="s">
        <v>818</v>
      </c>
      <c r="O65" s="417" t="s">
        <v>819</v>
      </c>
      <c r="P65" s="557" t="s">
        <v>820</v>
      </c>
      <c r="U65" s="146"/>
    </row>
    <row r="66" spans="1:39" ht="13.5" customHeight="1" x14ac:dyDescent="0.3">
      <c r="A66" s="300"/>
      <c r="B66" s="353" t="str">
        <f>'Financial impact (cash)'!B23</f>
        <v>AVATAR therapy</v>
      </c>
      <c r="C66" s="307">
        <f>'Inputs and eligible population'!F$70</f>
        <v>0</v>
      </c>
      <c r="D66" s="141">
        <f>Summary!C8*'Capacity (local prices)'!$C66</f>
        <v>0</v>
      </c>
      <c r="E66" s="141">
        <f>Summary!D8*'Capacity (local prices)'!$C66</f>
        <v>0</v>
      </c>
      <c r="F66" s="141">
        <f>Summary!E8*'Capacity (local prices)'!$C66</f>
        <v>0</v>
      </c>
      <c r="G66" s="141">
        <f>Summary!F8*'Capacity (local prices)'!$C66</f>
        <v>0</v>
      </c>
      <c r="H66" s="141">
        <f>Summary!G8*'Capacity (local prices)'!$C66</f>
        <v>0</v>
      </c>
      <c r="I66" s="141">
        <f>Summary!H8*'Capacity (local prices)'!$C66</f>
        <v>0</v>
      </c>
      <c r="J66" s="300"/>
      <c r="K66" s="303">
        <f>(D66*'Inputs and eligible population'!$L$69)/1000</f>
        <v>0</v>
      </c>
      <c r="L66" s="303">
        <f>(E66*'Inputs and eligible population'!$L$69)/1000</f>
        <v>0</v>
      </c>
      <c r="M66" s="303">
        <f>(F66*'Inputs and eligible population'!$L$69)/1000</f>
        <v>0</v>
      </c>
      <c r="N66" s="303">
        <f>(G66*'Inputs and eligible population'!$L$69)/1000</f>
        <v>0</v>
      </c>
      <c r="O66" s="303">
        <f>(H66*'Inputs and eligible population'!$L$69)/1000</f>
        <v>0</v>
      </c>
      <c r="P66" s="303">
        <f>(I66*'Inputs and eligible population'!$L$69)/1000</f>
        <v>0</v>
      </c>
      <c r="U66" s="146"/>
    </row>
    <row r="67" spans="1:39" ht="13.5" customHeight="1" x14ac:dyDescent="0.3">
      <c r="A67" s="300"/>
      <c r="B67" s="353" t="str">
        <f>'Financial impact (cash)'!B24</f>
        <v>SlowMo</v>
      </c>
      <c r="C67" s="307">
        <f>'Inputs and eligible population'!F$70</f>
        <v>0</v>
      </c>
      <c r="D67" s="141">
        <f>Summary!C9*'Capacity (local prices)'!$C67</f>
        <v>0</v>
      </c>
      <c r="E67" s="141">
        <f>Summary!D9*'Capacity (local prices)'!$C67</f>
        <v>0</v>
      </c>
      <c r="F67" s="141">
        <f>Summary!E9*'Capacity (local prices)'!$C67</f>
        <v>0</v>
      </c>
      <c r="G67" s="141">
        <f>Summary!F9*'Capacity (local prices)'!$C67</f>
        <v>0</v>
      </c>
      <c r="H67" s="141">
        <f>Summary!G9*'Capacity (local prices)'!$C67</f>
        <v>0</v>
      </c>
      <c r="I67" s="141">
        <f>Summary!H9*'Capacity (local prices)'!$C67</f>
        <v>0</v>
      </c>
      <c r="J67" s="300"/>
      <c r="K67" s="303">
        <f>(D67*'Inputs and eligible population'!$L$69)/1000</f>
        <v>0</v>
      </c>
      <c r="L67" s="303">
        <f>(E67*'Inputs and eligible population'!$L$69)/1000</f>
        <v>0</v>
      </c>
      <c r="M67" s="303">
        <f>(F67*'Inputs and eligible population'!$L$69)/1000</f>
        <v>0</v>
      </c>
      <c r="N67" s="303">
        <f>(G67*'Inputs and eligible population'!$L$69)/1000</f>
        <v>0</v>
      </c>
      <c r="O67" s="303">
        <f>(H67*'Inputs and eligible population'!$L$69)/1000</f>
        <v>0</v>
      </c>
      <c r="P67" s="303">
        <f>(I67*'Inputs and eligible population'!$L$69)/1000</f>
        <v>0</v>
      </c>
      <c r="U67" s="146"/>
    </row>
    <row r="68" spans="1:39" x14ac:dyDescent="0.3">
      <c r="A68" s="300"/>
      <c r="B68" s="353" t="str">
        <f>'Financial impact (cash)'!B25</f>
        <v>CareLoop</v>
      </c>
      <c r="C68" s="307">
        <f>'Inputs and eligible population'!F$70</f>
        <v>0</v>
      </c>
      <c r="D68" s="141">
        <f>Summary!C10*'Capacity (local prices)'!$C68</f>
        <v>0</v>
      </c>
      <c r="E68" s="141">
        <f>Summary!D10*'Capacity (local prices)'!$C68</f>
        <v>0</v>
      </c>
      <c r="F68" s="141">
        <f>Summary!E10*'Capacity (local prices)'!$C68</f>
        <v>0</v>
      </c>
      <c r="G68" s="141">
        <f>Summary!F10*'Capacity (local prices)'!$C68</f>
        <v>0</v>
      </c>
      <c r="H68" s="141">
        <f>Summary!G10*'Capacity (local prices)'!$C68</f>
        <v>0</v>
      </c>
      <c r="I68" s="141">
        <f>Summary!H10*'Capacity (local prices)'!$C68</f>
        <v>0</v>
      </c>
      <c r="J68" s="300"/>
      <c r="K68" s="303">
        <f>(D68*'Inputs and eligible population'!$L$69)/1000</f>
        <v>0</v>
      </c>
      <c r="L68" s="303">
        <f>(E68*'Inputs and eligible population'!$L$69)/1000</f>
        <v>0</v>
      </c>
      <c r="M68" s="303">
        <f>(F68*'Inputs and eligible population'!$L$69)/1000</f>
        <v>0</v>
      </c>
      <c r="N68" s="303">
        <f>(G68*'Inputs and eligible population'!$L$69)/1000</f>
        <v>0</v>
      </c>
      <c r="O68" s="303">
        <f>(H68*'Inputs and eligible population'!$L$69)/1000</f>
        <v>0</v>
      </c>
      <c r="P68" s="303">
        <f>(I68*'Inputs and eligible population'!$L$69)/1000</f>
        <v>0</v>
      </c>
      <c r="S68" s="146"/>
      <c r="T68" s="146"/>
      <c r="U68" s="146"/>
      <c r="V68" s="146"/>
      <c r="W68" s="146"/>
      <c r="X68" s="146"/>
      <c r="Y68" s="146"/>
      <c r="AI68" s="299"/>
      <c r="AJ68" s="299"/>
      <c r="AK68" s="299"/>
      <c r="AL68" s="299"/>
      <c r="AM68" s="299"/>
    </row>
    <row r="69" spans="1:39" x14ac:dyDescent="0.3">
      <c r="A69" s="300"/>
      <c r="B69" s="353" t="str">
        <f>'Financial impact (cash)'!B26</f>
        <v>Total</v>
      </c>
      <c r="C69" s="307">
        <f>'Inputs and eligible population'!F$70</f>
        <v>0</v>
      </c>
      <c r="D69" s="141">
        <f>Summary!C11*'Capacity (local prices)'!$C69</f>
        <v>0</v>
      </c>
      <c r="E69" s="141">
        <f>Summary!D11*'Capacity (local prices)'!$C69</f>
        <v>0</v>
      </c>
      <c r="F69" s="141">
        <f>Summary!E11*'Capacity (local prices)'!$C69</f>
        <v>0</v>
      </c>
      <c r="G69" s="141">
        <f>Summary!F11*'Capacity (local prices)'!$C69</f>
        <v>0</v>
      </c>
      <c r="H69" s="141">
        <f>Summary!G11*'Capacity (local prices)'!$C69</f>
        <v>0</v>
      </c>
      <c r="I69" s="141">
        <f>Summary!H11*'Capacity (local prices)'!$C69</f>
        <v>0</v>
      </c>
      <c r="J69" s="300"/>
      <c r="K69" s="303">
        <f>(D69*'Inputs and eligible population'!$L$69)/1000</f>
        <v>0</v>
      </c>
      <c r="L69" s="303">
        <f>(E69*'Inputs and eligible population'!$L$69)/1000</f>
        <v>0</v>
      </c>
      <c r="M69" s="303">
        <f>(F69*'Inputs and eligible population'!$L$69)/1000</f>
        <v>0</v>
      </c>
      <c r="N69" s="303">
        <f>(G69*'Inputs and eligible population'!$L$69)/1000</f>
        <v>0</v>
      </c>
      <c r="O69" s="303">
        <f>(H69*'Inputs and eligible population'!$L$69)/1000</f>
        <v>0</v>
      </c>
      <c r="P69" s="303">
        <f>(I69*'Inputs and eligible population'!$L$69)/1000</f>
        <v>0</v>
      </c>
      <c r="S69" s="146"/>
      <c r="T69" s="146"/>
      <c r="U69" s="146"/>
      <c r="V69" s="146"/>
      <c r="W69" s="146"/>
      <c r="X69" s="146"/>
      <c r="Y69" s="146"/>
      <c r="AI69" s="299"/>
      <c r="AJ69" s="299"/>
      <c r="AK69" s="299"/>
      <c r="AL69" s="299"/>
      <c r="AM69" s="299"/>
    </row>
    <row r="70" spans="1:39" x14ac:dyDescent="0.3">
      <c r="A70" s="300"/>
      <c r="B70" s="353" t="str">
        <f>'Financial impact (cash)'!B27</f>
        <v>Software resource impact (cash)</v>
      </c>
      <c r="C70" s="307">
        <f>'Inputs and eligible population'!F$70</f>
        <v>0</v>
      </c>
      <c r="D70" s="141">
        <f>Summary!C12*'Capacity (local prices)'!$C70</f>
        <v>0</v>
      </c>
      <c r="E70" s="141">
        <f>Summary!D12*'Capacity (local prices)'!$C70</f>
        <v>0</v>
      </c>
      <c r="F70" s="141">
        <f>Summary!E12*'Capacity (local prices)'!$C70</f>
        <v>0</v>
      </c>
      <c r="G70" s="141">
        <f>Summary!F12*'Capacity (local prices)'!$C70</f>
        <v>0</v>
      </c>
      <c r="H70" s="141">
        <f>Summary!G12*'Capacity (local prices)'!$C70</f>
        <v>0</v>
      </c>
      <c r="I70" s="141">
        <f>Summary!H12*'Capacity (local prices)'!$C70</f>
        <v>0</v>
      </c>
      <c r="J70" s="300"/>
      <c r="K70" s="303">
        <f>(D70*'Inputs and eligible population'!$L$69)/1000</f>
        <v>0</v>
      </c>
      <c r="L70" s="303">
        <f>(E70*'Inputs and eligible population'!$L$69)/1000</f>
        <v>0</v>
      </c>
      <c r="M70" s="303">
        <f>(F70*'Inputs and eligible population'!$L$69)/1000</f>
        <v>0</v>
      </c>
      <c r="N70" s="303">
        <f>(G70*'Inputs and eligible population'!$L$69)/1000</f>
        <v>0</v>
      </c>
      <c r="O70" s="303">
        <f>(H70*'Inputs and eligible population'!$L$69)/1000</f>
        <v>0</v>
      </c>
      <c r="P70" s="303">
        <f>(I70*'Inputs and eligible population'!$L$69)/1000</f>
        <v>0</v>
      </c>
      <c r="S70" s="146"/>
      <c r="T70" s="146"/>
      <c r="U70" s="146"/>
      <c r="V70" s="146"/>
      <c r="W70" s="146"/>
      <c r="X70" s="146"/>
      <c r="Y70" s="146"/>
      <c r="AI70" s="299"/>
      <c r="AJ70" s="299"/>
      <c r="AK70" s="299"/>
      <c r="AL70" s="299"/>
      <c r="AM70" s="299"/>
    </row>
    <row r="71" spans="1:39" x14ac:dyDescent="0.3">
      <c r="A71" s="300"/>
      <c r="B71" s="296" t="s">
        <v>840</v>
      </c>
      <c r="C71" s="330"/>
      <c r="D71" s="203">
        <f>SUM(D68:D70)</f>
        <v>0</v>
      </c>
      <c r="E71" s="203">
        <f t="shared" ref="E71:I71" si="19">SUM(E68:E70)</f>
        <v>0</v>
      </c>
      <c r="F71" s="203">
        <f t="shared" si="19"/>
        <v>0</v>
      </c>
      <c r="G71" s="203">
        <f t="shared" si="19"/>
        <v>0</v>
      </c>
      <c r="H71" s="203">
        <f t="shared" si="19"/>
        <v>0</v>
      </c>
      <c r="I71" s="203">
        <f t="shared" si="19"/>
        <v>0</v>
      </c>
      <c r="J71" s="300"/>
      <c r="K71" s="304">
        <f>SUM(K68:K70)</f>
        <v>0</v>
      </c>
      <c r="L71" s="304">
        <f t="shared" ref="L71:P71" si="20">SUM(L68:L70)</f>
        <v>0</v>
      </c>
      <c r="M71" s="304">
        <f t="shared" si="20"/>
        <v>0</v>
      </c>
      <c r="N71" s="304">
        <f t="shared" si="20"/>
        <v>0</v>
      </c>
      <c r="O71" s="304">
        <f t="shared" si="20"/>
        <v>0</v>
      </c>
      <c r="P71" s="304">
        <f t="shared" si="20"/>
        <v>0</v>
      </c>
      <c r="S71" s="146"/>
      <c r="T71" s="146"/>
      <c r="U71" s="146"/>
      <c r="V71" s="146"/>
      <c r="W71" s="146"/>
      <c r="X71" s="146"/>
      <c r="Y71" s="146"/>
      <c r="AI71" s="299"/>
      <c r="AJ71" s="299"/>
      <c r="AK71" s="299"/>
      <c r="AL71" s="299"/>
      <c r="AM71" s="299"/>
    </row>
    <row r="72" spans="1:39" x14ac:dyDescent="0.3">
      <c r="A72" s="300"/>
      <c r="B72" s="321"/>
      <c r="C72" s="270"/>
      <c r="D72" s="298" t="s">
        <v>841</v>
      </c>
      <c r="E72" s="203">
        <f>E71-$D$71</f>
        <v>0</v>
      </c>
      <c r="F72" s="203">
        <f t="shared" ref="F72:I72" si="21">F71-$D$71</f>
        <v>0</v>
      </c>
      <c r="G72" s="203">
        <f t="shared" si="21"/>
        <v>0</v>
      </c>
      <c r="H72" s="203">
        <f t="shared" si="21"/>
        <v>0</v>
      </c>
      <c r="I72" s="203">
        <f t="shared" si="21"/>
        <v>0</v>
      </c>
      <c r="J72" s="300"/>
      <c r="K72" s="558"/>
      <c r="L72" s="304">
        <f>L71-$K$71</f>
        <v>0</v>
      </c>
      <c r="M72" s="304">
        <f t="shared" ref="M72:P72" si="22">M71-$K$71</f>
        <v>0</v>
      </c>
      <c r="N72" s="304">
        <f t="shared" si="22"/>
        <v>0</v>
      </c>
      <c r="O72" s="304">
        <f t="shared" si="22"/>
        <v>0</v>
      </c>
      <c r="P72" s="304">
        <f t="shared" si="22"/>
        <v>0</v>
      </c>
      <c r="S72" s="146"/>
      <c r="T72" s="146"/>
      <c r="U72" s="146"/>
      <c r="V72" s="146"/>
      <c r="W72" s="146"/>
      <c r="X72" s="146"/>
      <c r="Y72" s="146"/>
      <c r="AI72" s="299"/>
      <c r="AJ72" s="299"/>
      <c r="AK72" s="299"/>
      <c r="AL72" s="299"/>
      <c r="AM72" s="299"/>
    </row>
    <row r="73" spans="1:39" x14ac:dyDescent="0.3">
      <c r="A73" s="300"/>
      <c r="B73" s="232"/>
      <c r="C73" s="232"/>
      <c r="D73" s="608"/>
      <c r="E73" s="609"/>
      <c r="F73" s="609"/>
      <c r="G73" s="609"/>
      <c r="H73" s="609"/>
      <c r="I73" s="609"/>
      <c r="J73" s="300"/>
      <c r="K73" s="610"/>
      <c r="L73" s="611"/>
      <c r="M73" s="611"/>
      <c r="N73" s="611"/>
      <c r="O73" s="611"/>
      <c r="P73" s="611"/>
      <c r="S73" s="146"/>
      <c r="T73" s="146"/>
      <c r="U73" s="146"/>
      <c r="V73" s="146"/>
      <c r="W73" s="146"/>
      <c r="X73" s="146"/>
      <c r="Y73" s="146"/>
      <c r="AI73" s="299"/>
      <c r="AJ73" s="299"/>
      <c r="AK73" s="299"/>
      <c r="AL73" s="299"/>
      <c r="AM73" s="299"/>
    </row>
    <row r="74" spans="1:39" x14ac:dyDescent="0.3">
      <c r="A74" s="300"/>
      <c r="B74" s="392" t="s">
        <v>842</v>
      </c>
      <c r="C74" s="393"/>
      <c r="D74" s="393"/>
      <c r="E74" s="393"/>
      <c r="F74" s="393"/>
      <c r="G74" s="393"/>
      <c r="H74" s="393"/>
      <c r="I74" s="229"/>
      <c r="J74" s="422"/>
      <c r="K74" s="421"/>
      <c r="L74" s="421"/>
      <c r="M74" s="421"/>
      <c r="N74" s="421"/>
      <c r="O74" s="421"/>
      <c r="P74" s="421"/>
      <c r="S74" s="146"/>
      <c r="T74" s="146"/>
      <c r="U74" s="146"/>
      <c r="V74" s="146"/>
      <c r="W74" s="146"/>
      <c r="X74" s="146"/>
      <c r="Y74" s="146"/>
      <c r="AI74" s="299"/>
      <c r="AJ74" s="299"/>
      <c r="AK74" s="299"/>
      <c r="AL74" s="299"/>
      <c r="AM74" s="299"/>
    </row>
    <row r="75" spans="1:39" ht="43.2" x14ac:dyDescent="0.3">
      <c r="A75" s="300"/>
      <c r="B75" s="295" t="s">
        <v>831</v>
      </c>
      <c r="C75" s="181" t="s">
        <v>843</v>
      </c>
      <c r="D75" s="416" t="s">
        <v>817</v>
      </c>
      <c r="E75" s="269" t="s">
        <v>57</v>
      </c>
      <c r="F75" s="269" t="s">
        <v>58</v>
      </c>
      <c r="G75" s="180" t="s">
        <v>818</v>
      </c>
      <c r="H75" s="180" t="s">
        <v>819</v>
      </c>
      <c r="I75" s="269" t="s">
        <v>820</v>
      </c>
      <c r="J75" s="300"/>
      <c r="K75" s="416" t="s">
        <v>817</v>
      </c>
      <c r="L75" s="557" t="s">
        <v>57</v>
      </c>
      <c r="M75" s="557" t="s">
        <v>58</v>
      </c>
      <c r="N75" s="417" t="s">
        <v>818</v>
      </c>
      <c r="O75" s="417" t="s">
        <v>819</v>
      </c>
      <c r="P75" s="557" t="s">
        <v>820</v>
      </c>
      <c r="S75" s="146"/>
      <c r="T75" s="146"/>
      <c r="U75" s="146"/>
      <c r="V75" s="146"/>
      <c r="W75" s="146"/>
      <c r="X75" s="146"/>
      <c r="Y75" s="146"/>
      <c r="AI75" s="299"/>
      <c r="AJ75" s="299"/>
      <c r="AK75" s="299"/>
      <c r="AL75" s="299"/>
      <c r="AM75" s="299"/>
    </row>
    <row r="76" spans="1:39" x14ac:dyDescent="0.3">
      <c r="A76" s="300"/>
      <c r="B76" s="353" t="str">
        <f>'Financial impact (cash)'!B13</f>
        <v>Cognitive behavioural therapy</v>
      </c>
      <c r="C76" s="307">
        <f>'Inputs and eligible population'!F$71</f>
        <v>0</v>
      </c>
      <c r="D76" s="141">
        <f>Summary!C8*'Capacity (local prices)'!$C76</f>
        <v>0</v>
      </c>
      <c r="E76" s="141">
        <f>Summary!D8*'Capacity (local prices)'!$C76</f>
        <v>0</v>
      </c>
      <c r="F76" s="141">
        <f>Summary!E8*'Capacity (local prices)'!$C76</f>
        <v>0</v>
      </c>
      <c r="G76" s="141">
        <f>Summary!F8*'Capacity (local prices)'!$C76</f>
        <v>0</v>
      </c>
      <c r="H76" s="141">
        <f>Summary!G8*'Capacity (local prices)'!$C76</f>
        <v>0</v>
      </c>
      <c r="I76" s="141">
        <f>Summary!H8*'Capacity (local prices)'!$C76</f>
        <v>0</v>
      </c>
      <c r="J76" s="300"/>
      <c r="K76" s="303">
        <f>(D76*'Inputs and eligible population'!$L$71)/1000</f>
        <v>0</v>
      </c>
      <c r="L76" s="303">
        <f>(E76*'Inputs and eligible population'!$L$71)/1000</f>
        <v>0</v>
      </c>
      <c r="M76" s="303">
        <f>(F76*'Inputs and eligible population'!$L$71)/1000</f>
        <v>0</v>
      </c>
      <c r="N76" s="303">
        <f>(G76*'Inputs and eligible population'!$L$71)/1000</f>
        <v>0</v>
      </c>
      <c r="O76" s="303">
        <f>(H76*'Inputs and eligible population'!$L$71)/1000</f>
        <v>0</v>
      </c>
      <c r="P76" s="303">
        <f>(I76*'Inputs and eligible population'!$L$71)/1000</f>
        <v>0</v>
      </c>
      <c r="S76" s="146"/>
      <c r="T76" s="146"/>
      <c r="U76" s="146"/>
      <c r="V76" s="146"/>
      <c r="W76" s="146"/>
      <c r="X76" s="146"/>
      <c r="Y76" s="146"/>
      <c r="AI76" s="299"/>
      <c r="AJ76" s="299"/>
      <c r="AK76" s="299"/>
      <c r="AL76" s="299"/>
      <c r="AM76" s="299"/>
    </row>
    <row r="77" spans="1:39" x14ac:dyDescent="0.3">
      <c r="A77" s="300"/>
      <c r="B77" s="353" t="str">
        <f>'Financial impact (cash)'!B14</f>
        <v>Family intervention</v>
      </c>
      <c r="C77" s="307">
        <f>'Inputs and eligible population'!G$71</f>
        <v>0</v>
      </c>
      <c r="D77" s="141">
        <f>Summary!C9*'Capacity (local prices)'!$C77</f>
        <v>0</v>
      </c>
      <c r="E77" s="141">
        <f>Summary!D9*'Capacity (local prices)'!$C77</f>
        <v>0</v>
      </c>
      <c r="F77" s="141">
        <f>Summary!E9*'Capacity (local prices)'!$C77</f>
        <v>0</v>
      </c>
      <c r="G77" s="141">
        <f>Summary!F9*'Capacity (local prices)'!$C77</f>
        <v>0</v>
      </c>
      <c r="H77" s="141">
        <f>Summary!G9*'Capacity (local prices)'!$C77</f>
        <v>0</v>
      </c>
      <c r="I77" s="141">
        <f>Summary!H9*'Capacity (local prices)'!$C77</f>
        <v>0</v>
      </c>
      <c r="J77" s="300"/>
      <c r="K77" s="303">
        <f>(D77*'Inputs and eligible population'!$L$71)/1000</f>
        <v>0</v>
      </c>
      <c r="L77" s="303">
        <f>(E77*'Inputs and eligible population'!$L$71)/1000</f>
        <v>0</v>
      </c>
      <c r="M77" s="303">
        <f>(F77*'Inputs and eligible population'!$L$71)/1000</f>
        <v>0</v>
      </c>
      <c r="N77" s="303">
        <f>(G77*'Inputs and eligible population'!$L$71)/1000</f>
        <v>0</v>
      </c>
      <c r="O77" s="303">
        <f>(H77*'Inputs and eligible population'!$L$71)/1000</f>
        <v>0</v>
      </c>
      <c r="P77" s="303">
        <f>(I77*'Inputs and eligible population'!$L$71)/1000</f>
        <v>0</v>
      </c>
      <c r="S77" s="146"/>
      <c r="T77" s="146"/>
      <c r="U77" s="146"/>
      <c r="V77" s="146"/>
      <c r="W77" s="146"/>
      <c r="X77" s="146"/>
      <c r="Y77" s="146"/>
      <c r="AI77" s="299"/>
      <c r="AJ77" s="299"/>
      <c r="AK77" s="299"/>
      <c r="AL77" s="299"/>
      <c r="AM77" s="299"/>
    </row>
    <row r="78" spans="1:39" x14ac:dyDescent="0.3">
      <c r="A78" s="300"/>
      <c r="B78" s="353" t="str">
        <f>'Financial impact (cash)'!B15</f>
        <v>AVATAR therapy</v>
      </c>
      <c r="C78" s="307">
        <f>'Inputs and eligible population'!H$71</f>
        <v>0</v>
      </c>
      <c r="D78" s="141">
        <f>Summary!C10*'Capacity (local prices)'!$C78</f>
        <v>0</v>
      </c>
      <c r="E78" s="141">
        <f>Summary!D10*'Capacity (local prices)'!$C78</f>
        <v>0</v>
      </c>
      <c r="F78" s="141">
        <f>Summary!E10*'Capacity (local prices)'!$C78</f>
        <v>0</v>
      </c>
      <c r="G78" s="141">
        <f>Summary!F10*'Capacity (local prices)'!$C78</f>
        <v>0</v>
      </c>
      <c r="H78" s="141">
        <f>Summary!G10*'Capacity (local prices)'!$C78</f>
        <v>0</v>
      </c>
      <c r="I78" s="141">
        <f>Summary!H10*'Capacity (local prices)'!$C78</f>
        <v>0</v>
      </c>
      <c r="J78" s="300"/>
      <c r="K78" s="303">
        <f>(D78*'Inputs and eligible population'!$L$71)/1000</f>
        <v>0</v>
      </c>
      <c r="L78" s="303">
        <f>(E78*'Inputs and eligible population'!$L$71)/1000</f>
        <v>0</v>
      </c>
      <c r="M78" s="303">
        <f>(F78*'Inputs and eligible population'!$L$71)/1000</f>
        <v>0</v>
      </c>
      <c r="N78" s="303">
        <f>(G78*'Inputs and eligible population'!$L$71)/1000</f>
        <v>0</v>
      </c>
      <c r="O78" s="303">
        <f>(H78*'Inputs and eligible population'!$L$71)/1000</f>
        <v>0</v>
      </c>
      <c r="P78" s="303">
        <f>(I78*'Inputs and eligible population'!$L$71)/1000</f>
        <v>0</v>
      </c>
      <c r="S78" s="146"/>
      <c r="T78" s="146"/>
      <c r="U78" s="146"/>
      <c r="V78" s="146"/>
      <c r="W78" s="146"/>
      <c r="X78" s="146"/>
      <c r="Y78" s="146"/>
      <c r="AI78" s="299"/>
      <c r="AJ78" s="299"/>
      <c r="AK78" s="299"/>
      <c r="AL78" s="299"/>
      <c r="AM78" s="299"/>
    </row>
    <row r="79" spans="1:39" x14ac:dyDescent="0.3">
      <c r="A79" s="300"/>
      <c r="B79" s="353" t="str">
        <f>'Financial impact (cash)'!B16</f>
        <v>SlowMo</v>
      </c>
      <c r="C79" s="307">
        <f>'Inputs and eligible population'!I$71</f>
        <v>0</v>
      </c>
      <c r="D79" s="141">
        <f>Summary!C11*'Capacity (local prices)'!$C79</f>
        <v>0</v>
      </c>
      <c r="E79" s="141">
        <f>Summary!D11*'Capacity (local prices)'!$C79</f>
        <v>0</v>
      </c>
      <c r="F79" s="141">
        <f>Summary!E11*'Capacity (local prices)'!$C79</f>
        <v>0</v>
      </c>
      <c r="G79" s="141">
        <f>Summary!F11*'Capacity (local prices)'!$C79</f>
        <v>0</v>
      </c>
      <c r="H79" s="141">
        <f>Summary!G11*'Capacity (local prices)'!$C79</f>
        <v>0</v>
      </c>
      <c r="I79" s="141">
        <f>Summary!H11*'Capacity (local prices)'!$C79</f>
        <v>0</v>
      </c>
      <c r="J79" s="300"/>
      <c r="K79" s="303">
        <f>(D79*'Inputs and eligible population'!$L$71)/1000</f>
        <v>0</v>
      </c>
      <c r="L79" s="303">
        <f>(E79*'Inputs and eligible population'!$L$71)/1000</f>
        <v>0</v>
      </c>
      <c r="M79" s="303">
        <f>(F79*'Inputs and eligible population'!$L$71)/1000</f>
        <v>0</v>
      </c>
      <c r="N79" s="303">
        <f>(G79*'Inputs and eligible population'!$L$71)/1000</f>
        <v>0</v>
      </c>
      <c r="O79" s="303">
        <f>(H79*'Inputs and eligible population'!$L$71)/1000</f>
        <v>0</v>
      </c>
      <c r="P79" s="303">
        <f>(I79*'Inputs and eligible population'!$L$71)/1000</f>
        <v>0</v>
      </c>
      <c r="S79" s="146"/>
      <c r="T79" s="146"/>
      <c r="U79" s="146"/>
      <c r="V79" s="146"/>
      <c r="W79" s="146"/>
      <c r="X79" s="146"/>
      <c r="Y79" s="146"/>
      <c r="AI79" s="299"/>
      <c r="AJ79" s="299"/>
      <c r="AK79" s="299"/>
      <c r="AL79" s="299"/>
      <c r="AM79" s="299"/>
    </row>
    <row r="80" spans="1:39" x14ac:dyDescent="0.3">
      <c r="A80" s="300"/>
      <c r="B80" s="353" t="str">
        <f>'Financial impact (cash)'!B17</f>
        <v>CareLoop</v>
      </c>
      <c r="C80" s="307">
        <f>'Inputs and eligible population'!J$71</f>
        <v>7.5</v>
      </c>
      <c r="D80" s="141">
        <f>Summary!C12*'Capacity (local prices)'!$C80</f>
        <v>0</v>
      </c>
      <c r="E80" s="141">
        <f>Summary!D12*'Capacity (local prices)'!$C80</f>
        <v>0</v>
      </c>
      <c r="F80" s="141">
        <f>Summary!E12*'Capacity (local prices)'!$C80</f>
        <v>0</v>
      </c>
      <c r="G80" s="141">
        <f>Summary!F12*'Capacity (local prices)'!$C80</f>
        <v>0</v>
      </c>
      <c r="H80" s="141">
        <f>Summary!G12*'Capacity (local prices)'!$C80</f>
        <v>0</v>
      </c>
      <c r="I80" s="141">
        <f>Summary!H12*'Capacity (local prices)'!$C80</f>
        <v>0</v>
      </c>
      <c r="J80" s="300"/>
      <c r="K80" s="303">
        <f>(D80*'Inputs and eligible population'!$L$71)/1000</f>
        <v>0</v>
      </c>
      <c r="L80" s="303">
        <f>(E80*'Inputs and eligible population'!$L$71)/1000</f>
        <v>0</v>
      </c>
      <c r="M80" s="303">
        <f>(F80*'Inputs and eligible population'!$L$71)/1000</f>
        <v>0</v>
      </c>
      <c r="N80" s="303">
        <f>(G80*'Inputs and eligible population'!$L$71)/1000</f>
        <v>0</v>
      </c>
      <c r="O80" s="303">
        <f>(H80*'Inputs and eligible population'!$L$71)/1000</f>
        <v>0</v>
      </c>
      <c r="P80" s="303">
        <f>(I80*'Inputs and eligible population'!$L$71)/1000</f>
        <v>0</v>
      </c>
      <c r="S80" s="146"/>
      <c r="T80" s="146"/>
      <c r="U80" s="146"/>
      <c r="V80" s="146"/>
      <c r="W80" s="146"/>
      <c r="X80" s="146"/>
      <c r="Y80" s="146"/>
      <c r="AI80" s="299"/>
      <c r="AJ80" s="299"/>
      <c r="AK80" s="299"/>
      <c r="AL80" s="299"/>
      <c r="AM80" s="299"/>
    </row>
    <row r="81" spans="1:39" x14ac:dyDescent="0.3">
      <c r="A81" s="300"/>
      <c r="B81" s="296" t="s">
        <v>840</v>
      </c>
      <c r="C81" s="330"/>
      <c r="D81" s="203">
        <f>SUM(D76:D80)</f>
        <v>0</v>
      </c>
      <c r="E81" s="203">
        <f t="shared" ref="E81:I81" si="23">SUM(E76:E80)</f>
        <v>0</v>
      </c>
      <c r="F81" s="203">
        <f t="shared" si="23"/>
        <v>0</v>
      </c>
      <c r="G81" s="203">
        <f t="shared" si="23"/>
        <v>0</v>
      </c>
      <c r="H81" s="203">
        <f t="shared" si="23"/>
        <v>0</v>
      </c>
      <c r="I81" s="203">
        <f t="shared" si="23"/>
        <v>0</v>
      </c>
      <c r="J81" s="300"/>
      <c r="K81" s="304">
        <f>SUM(K78:K80)</f>
        <v>0</v>
      </c>
      <c r="L81" s="304">
        <f t="shared" ref="L81:P81" si="24">SUM(L78:L80)</f>
        <v>0</v>
      </c>
      <c r="M81" s="304">
        <f t="shared" si="24"/>
        <v>0</v>
      </c>
      <c r="N81" s="304">
        <f t="shared" si="24"/>
        <v>0</v>
      </c>
      <c r="O81" s="304">
        <f t="shared" si="24"/>
        <v>0</v>
      </c>
      <c r="P81" s="304">
        <f t="shared" si="24"/>
        <v>0</v>
      </c>
      <c r="S81" s="146"/>
      <c r="T81" s="146"/>
      <c r="U81" s="146"/>
      <c r="V81" s="146"/>
      <c r="W81" s="146"/>
      <c r="X81" s="146"/>
      <c r="Y81" s="146"/>
      <c r="AI81" s="299"/>
      <c r="AJ81" s="299"/>
      <c r="AK81" s="299"/>
      <c r="AL81" s="299"/>
      <c r="AM81" s="299"/>
    </row>
    <row r="82" spans="1:39" x14ac:dyDescent="0.3">
      <c r="A82" s="300"/>
      <c r="B82" s="321"/>
      <c r="C82" s="270"/>
      <c r="D82" s="298" t="s">
        <v>841</v>
      </c>
      <c r="E82" s="203">
        <f>E81-$D$81</f>
        <v>0</v>
      </c>
      <c r="F82" s="203">
        <f>F81-$D$81</f>
        <v>0</v>
      </c>
      <c r="G82" s="203">
        <f>G81-$D$81</f>
        <v>0</v>
      </c>
      <c r="H82" s="203">
        <f>H81-$D$81</f>
        <v>0</v>
      </c>
      <c r="I82" s="203">
        <f>I81-$D$81</f>
        <v>0</v>
      </c>
      <c r="J82" s="300"/>
      <c r="K82" s="558"/>
      <c r="L82" s="304">
        <f>L81-$K$61</f>
        <v>0</v>
      </c>
      <c r="M82" s="304">
        <f t="shared" ref="M82:P82" si="25">M81-$K$61</f>
        <v>0</v>
      </c>
      <c r="N82" s="304">
        <f t="shared" si="25"/>
        <v>0</v>
      </c>
      <c r="O82" s="304">
        <f t="shared" si="25"/>
        <v>0</v>
      </c>
      <c r="P82" s="304">
        <f t="shared" si="25"/>
        <v>0</v>
      </c>
      <c r="S82" s="146"/>
      <c r="T82" s="146"/>
      <c r="U82" s="146"/>
      <c r="V82" s="146"/>
      <c r="W82" s="146"/>
      <c r="X82" s="146"/>
      <c r="Y82" s="146"/>
      <c r="AI82" s="299"/>
      <c r="AJ82" s="299"/>
      <c r="AK82" s="299"/>
      <c r="AL82" s="299"/>
      <c r="AM82" s="299"/>
    </row>
    <row r="83" spans="1:39" x14ac:dyDescent="0.3">
      <c r="A83" s="300"/>
      <c r="B83" s="332"/>
      <c r="C83" s="230"/>
      <c r="D83" s="230"/>
      <c r="E83" s="230"/>
      <c r="F83" s="230"/>
      <c r="G83" s="230"/>
      <c r="H83" s="230"/>
      <c r="I83" s="230"/>
      <c r="J83" s="230"/>
      <c r="K83" s="230"/>
      <c r="L83" s="230"/>
      <c r="M83" s="230"/>
      <c r="N83" s="230"/>
      <c r="O83" s="230"/>
      <c r="P83" s="230"/>
      <c r="S83" s="146"/>
      <c r="T83" s="146"/>
      <c r="U83" s="146"/>
      <c r="V83" s="146"/>
      <c r="W83" s="146"/>
      <c r="X83" s="146"/>
      <c r="Y83" s="146"/>
      <c r="AI83" s="299"/>
      <c r="AJ83" s="299"/>
      <c r="AK83" s="299"/>
      <c r="AL83" s="299"/>
      <c r="AM83" s="299"/>
    </row>
    <row r="84" spans="1:39" x14ac:dyDescent="0.3">
      <c r="A84" s="300"/>
      <c r="B84" s="332"/>
      <c r="C84" s="230"/>
      <c r="D84" s="230"/>
      <c r="E84" s="230"/>
      <c r="F84" s="230"/>
      <c r="G84" s="230"/>
      <c r="H84" s="230"/>
      <c r="I84" s="230"/>
      <c r="J84" s="300"/>
      <c r="K84" s="230"/>
      <c r="L84" s="230"/>
      <c r="M84" s="230"/>
      <c r="N84" s="230"/>
      <c r="O84" s="230"/>
      <c r="P84" s="230"/>
      <c r="Q84" s="146"/>
      <c r="S84" s="146"/>
      <c r="T84" s="146"/>
      <c r="U84" s="146"/>
      <c r="V84" s="146"/>
      <c r="W84" s="146"/>
      <c r="X84" s="146"/>
      <c r="Y84" s="146"/>
      <c r="AI84" s="299"/>
      <c r="AJ84" s="299"/>
      <c r="AK84" s="299"/>
      <c r="AL84" s="299"/>
      <c r="AM84" s="299"/>
    </row>
    <row r="85" spans="1:39" x14ac:dyDescent="0.3">
      <c r="A85" s="335"/>
      <c r="B85" s="336" t="s">
        <v>844</v>
      </c>
      <c r="C85" s="337"/>
      <c r="D85" s="337"/>
      <c r="E85" s="338"/>
      <c r="F85" s="339"/>
      <c r="G85" s="340"/>
      <c r="H85" s="340"/>
      <c r="I85" s="389"/>
      <c r="J85" s="335"/>
      <c r="K85" s="335"/>
      <c r="L85" s="335"/>
      <c r="M85" s="335"/>
      <c r="N85" s="335"/>
      <c r="O85" s="335"/>
      <c r="P85" s="403"/>
      <c r="Q85" s="146"/>
      <c r="S85" s="146"/>
      <c r="T85" s="146"/>
      <c r="U85" s="146"/>
      <c r="V85" s="146"/>
      <c r="W85" s="146"/>
      <c r="X85" s="146"/>
      <c r="Y85" s="146"/>
      <c r="AI85" s="299"/>
      <c r="AJ85" s="299"/>
      <c r="AK85" s="299"/>
      <c r="AL85" s="299"/>
      <c r="AM85" s="299"/>
    </row>
    <row r="86" spans="1:39" x14ac:dyDescent="0.3">
      <c r="A86" s="335"/>
      <c r="B86" s="394" t="s">
        <v>845</v>
      </c>
      <c r="C86" s="395"/>
      <c r="D86" s="395"/>
      <c r="E86" s="395"/>
      <c r="F86" s="395"/>
      <c r="G86" s="395"/>
      <c r="H86" s="395"/>
      <c r="I86" s="341"/>
      <c r="J86" s="403"/>
      <c r="K86" s="427"/>
      <c r="L86" s="427"/>
      <c r="M86" s="427"/>
      <c r="N86" s="427"/>
      <c r="O86" s="427"/>
      <c r="P86" s="427"/>
      <c r="Q86" s="146"/>
      <c r="S86" s="146"/>
      <c r="T86" s="146"/>
      <c r="U86" s="146"/>
      <c r="V86" s="146"/>
      <c r="W86" s="146"/>
      <c r="X86" s="146"/>
      <c r="Y86" s="146"/>
      <c r="AI86" s="299"/>
      <c r="AJ86" s="299"/>
      <c r="AK86" s="299"/>
      <c r="AL86" s="299"/>
      <c r="AM86" s="299"/>
    </row>
    <row r="87" spans="1:39" ht="43.2" x14ac:dyDescent="0.3">
      <c r="A87" s="335"/>
      <c r="B87" s="292" t="s">
        <v>831</v>
      </c>
      <c r="C87" s="181" t="s">
        <v>845</v>
      </c>
      <c r="D87" s="416" t="s">
        <v>817</v>
      </c>
      <c r="E87" s="269" t="s">
        <v>57</v>
      </c>
      <c r="F87" s="269" t="s">
        <v>58</v>
      </c>
      <c r="G87" s="180" t="s">
        <v>818</v>
      </c>
      <c r="H87" s="180" t="s">
        <v>819</v>
      </c>
      <c r="I87" s="269" t="s">
        <v>820</v>
      </c>
      <c r="J87" s="335"/>
      <c r="K87" s="416" t="s">
        <v>817</v>
      </c>
      <c r="L87" s="269" t="s">
        <v>57</v>
      </c>
      <c r="M87" s="269" t="s">
        <v>58</v>
      </c>
      <c r="N87" s="180" t="s">
        <v>818</v>
      </c>
      <c r="O87" s="180" t="s">
        <v>819</v>
      </c>
      <c r="P87" s="269" t="s">
        <v>820</v>
      </c>
      <c r="Q87" s="146"/>
      <c r="S87" s="146"/>
      <c r="T87" s="146"/>
      <c r="U87" s="146"/>
      <c r="V87" s="146"/>
      <c r="W87" s="146"/>
      <c r="X87" s="146"/>
      <c r="Y87" s="146"/>
      <c r="AI87" s="299"/>
      <c r="AJ87" s="299"/>
      <c r="AK87" s="299"/>
      <c r="AL87" s="299"/>
      <c r="AM87" s="299"/>
    </row>
    <row r="88" spans="1:39" x14ac:dyDescent="0.3">
      <c r="A88" s="335"/>
      <c r="B88" s="353" t="str">
        <f>'Financial impact (cash)'!B13</f>
        <v>Cognitive behavioural therapy</v>
      </c>
      <c r="C88" s="165">
        <f>'Inputs and eligible population'!F78</f>
        <v>0</v>
      </c>
      <c r="D88" s="141">
        <f>'Financial impact (cash)'!D13*'Capacity (local prices)'!$C88</f>
        <v>0</v>
      </c>
      <c r="E88" s="141">
        <f>'Financial impact (cash)'!E13*'Capacity (local prices)'!$C88</f>
        <v>0</v>
      </c>
      <c r="F88" s="141">
        <f>'Financial impact (cash)'!F13*'Capacity (local prices)'!$C88</f>
        <v>0</v>
      </c>
      <c r="G88" s="141">
        <f>'Financial impact (cash)'!G13*'Capacity (local prices)'!$C88</f>
        <v>0</v>
      </c>
      <c r="H88" s="141">
        <f>'Financial impact (cash)'!H13*'Capacity (local prices)'!$C88</f>
        <v>0</v>
      </c>
      <c r="I88" s="141">
        <f>'Financial impact (cash)'!I13*'Capacity (local prices)'!$C88</f>
        <v>0</v>
      </c>
      <c r="J88" s="335"/>
      <c r="K88" s="303">
        <f>(D88*'Inputs and eligible population'!$L$78)/1000</f>
        <v>0</v>
      </c>
      <c r="L88" s="303">
        <f>(E88*'Inputs and eligible population'!$L$78)/1000</f>
        <v>0</v>
      </c>
      <c r="M88" s="303">
        <f>(F88*'Inputs and eligible population'!$L$78)/1000</f>
        <v>0</v>
      </c>
      <c r="N88" s="303">
        <f>(G88*'Inputs and eligible population'!$L$78)/1000</f>
        <v>0</v>
      </c>
      <c r="O88" s="303">
        <f>(H88*'Inputs and eligible population'!$L$78)/1000</f>
        <v>0</v>
      </c>
      <c r="P88" s="303">
        <f>(I88*'Inputs and eligible population'!$L$78)/1000</f>
        <v>0</v>
      </c>
      <c r="Q88" s="146"/>
      <c r="S88" s="146"/>
      <c r="T88" s="146"/>
      <c r="U88" s="146"/>
      <c r="V88" s="146"/>
      <c r="W88" s="146"/>
      <c r="X88" s="146"/>
      <c r="Y88" s="146"/>
      <c r="AI88" s="299"/>
      <c r="AJ88" s="299"/>
      <c r="AK88" s="299"/>
      <c r="AL88" s="299"/>
      <c r="AM88" s="299"/>
    </row>
    <row r="89" spans="1:39" x14ac:dyDescent="0.3">
      <c r="A89" s="335"/>
      <c r="B89" s="353" t="str">
        <f>'Financial impact (cash)'!B14</f>
        <v>Family intervention</v>
      </c>
      <c r="C89" s="165">
        <f>'Inputs and eligible population'!G78</f>
        <v>0</v>
      </c>
      <c r="D89" s="141">
        <f>'Financial impact (cash)'!D14*'Capacity (local prices)'!$C89</f>
        <v>0</v>
      </c>
      <c r="E89" s="141">
        <f>'Financial impact (cash)'!E14*'Capacity (local prices)'!$C89</f>
        <v>0</v>
      </c>
      <c r="F89" s="141">
        <f>'Financial impact (cash)'!F14*'Capacity (local prices)'!$C89</f>
        <v>0</v>
      </c>
      <c r="G89" s="141">
        <f>'Financial impact (cash)'!G14*'Capacity (local prices)'!$C89</f>
        <v>0</v>
      </c>
      <c r="H89" s="141">
        <f>'Financial impact (cash)'!H14*'Capacity (local prices)'!$C89</f>
        <v>0</v>
      </c>
      <c r="I89" s="141">
        <f>'Financial impact (cash)'!I14*'Capacity (local prices)'!$C89</f>
        <v>0</v>
      </c>
      <c r="J89" s="335"/>
      <c r="K89" s="303">
        <f>(D89*'Inputs and eligible population'!$L$78)/1000</f>
        <v>0</v>
      </c>
      <c r="L89" s="303">
        <f>(E89*'Inputs and eligible population'!$L$78)/1000</f>
        <v>0</v>
      </c>
      <c r="M89" s="303">
        <f>(F89*'Inputs and eligible population'!$L$78)/1000</f>
        <v>0</v>
      </c>
      <c r="N89" s="303">
        <f>(G89*'Inputs and eligible population'!$L$78)/1000</f>
        <v>0</v>
      </c>
      <c r="O89" s="303">
        <f>(H89*'Inputs and eligible population'!$L$78)/1000</f>
        <v>0</v>
      </c>
      <c r="P89" s="303">
        <f>(I89*'Inputs and eligible population'!$L$78)/1000</f>
        <v>0</v>
      </c>
      <c r="Q89" s="146"/>
      <c r="S89" s="146"/>
      <c r="T89" s="146"/>
      <c r="U89" s="146"/>
      <c r="V89" s="146"/>
      <c r="W89" s="146"/>
      <c r="X89" s="146"/>
      <c r="Y89" s="146"/>
      <c r="AI89" s="299"/>
      <c r="AJ89" s="299"/>
      <c r="AK89" s="299"/>
      <c r="AL89" s="299"/>
      <c r="AM89" s="299"/>
    </row>
    <row r="90" spans="1:39" x14ac:dyDescent="0.3">
      <c r="A90" s="335"/>
      <c r="B90" s="353" t="str">
        <f>'Financial impact (cash)'!B15</f>
        <v>AVATAR therapy</v>
      </c>
      <c r="C90" s="165">
        <f>'Inputs and eligible population'!H78</f>
        <v>0</v>
      </c>
      <c r="D90" s="141">
        <f>'Financial impact (cash)'!D15*'Capacity (local prices)'!$C90</f>
        <v>0</v>
      </c>
      <c r="E90" s="141">
        <f>'Financial impact (cash)'!E15*'Capacity (local prices)'!$C90</f>
        <v>0</v>
      </c>
      <c r="F90" s="141">
        <f>'Financial impact (cash)'!F15*'Capacity (local prices)'!$C90</f>
        <v>0</v>
      </c>
      <c r="G90" s="141">
        <f>'Financial impact (cash)'!G15*'Capacity (local prices)'!$C90</f>
        <v>0</v>
      </c>
      <c r="H90" s="141">
        <f>'Financial impact (cash)'!H15*'Capacity (local prices)'!$C90</f>
        <v>0</v>
      </c>
      <c r="I90" s="141">
        <f>'Financial impact (cash)'!I15*'Capacity (local prices)'!$C90</f>
        <v>0</v>
      </c>
      <c r="J90" s="335"/>
      <c r="K90" s="303">
        <f>(D90*'Inputs and eligible population'!$L$78)/1000</f>
        <v>0</v>
      </c>
      <c r="L90" s="303">
        <f>(E90*'Inputs and eligible population'!$L$78)/1000</f>
        <v>0</v>
      </c>
      <c r="M90" s="303">
        <f>(F90*'Inputs and eligible population'!$L$78)/1000</f>
        <v>0</v>
      </c>
      <c r="N90" s="303">
        <f>(G90*'Inputs and eligible population'!$L$78)/1000</f>
        <v>0</v>
      </c>
      <c r="O90" s="303">
        <f>(H90*'Inputs and eligible population'!$L$78)/1000</f>
        <v>0</v>
      </c>
      <c r="P90" s="303">
        <f>(I90*'Inputs and eligible population'!$L$78)/1000</f>
        <v>0</v>
      </c>
      <c r="Q90" s="146"/>
      <c r="S90" s="146"/>
      <c r="T90" s="146"/>
      <c r="U90" s="146"/>
      <c r="V90" s="146"/>
      <c r="W90" s="146"/>
      <c r="X90" s="146"/>
      <c r="Y90" s="146"/>
      <c r="AI90" s="299"/>
      <c r="AJ90" s="299"/>
      <c r="AK90" s="299"/>
      <c r="AL90" s="299"/>
      <c r="AM90" s="299"/>
    </row>
    <row r="91" spans="1:39" x14ac:dyDescent="0.3">
      <c r="A91" s="335"/>
      <c r="B91" s="353" t="str">
        <f>'Financial impact (cash)'!B16</f>
        <v>SlowMo</v>
      </c>
      <c r="C91" s="165">
        <f>'Inputs and eligible population'!I78</f>
        <v>0</v>
      </c>
      <c r="D91" s="141">
        <f>'Financial impact (cash)'!D16*'Capacity (local prices)'!$C91</f>
        <v>0</v>
      </c>
      <c r="E91" s="141">
        <f>'Financial impact (cash)'!E16*'Capacity (local prices)'!$C91</f>
        <v>0</v>
      </c>
      <c r="F91" s="141">
        <f>'Financial impact (cash)'!F16*'Capacity (local prices)'!$C91</f>
        <v>0</v>
      </c>
      <c r="G91" s="141">
        <f>'Financial impact (cash)'!G16*'Capacity (local prices)'!$C91</f>
        <v>0</v>
      </c>
      <c r="H91" s="141">
        <f>'Financial impact (cash)'!H16*'Capacity (local prices)'!$C91</f>
        <v>0</v>
      </c>
      <c r="I91" s="141">
        <f>'Financial impact (cash)'!I16*'Capacity (local prices)'!$C91</f>
        <v>0</v>
      </c>
      <c r="J91" s="335"/>
      <c r="K91" s="303">
        <f>(D91*'Inputs and eligible population'!$L$78)/1000</f>
        <v>0</v>
      </c>
      <c r="L91" s="303">
        <f>(E91*'Inputs and eligible population'!$L$78)/1000</f>
        <v>0</v>
      </c>
      <c r="M91" s="303">
        <f>(F91*'Inputs and eligible population'!$L$78)/1000</f>
        <v>0</v>
      </c>
      <c r="N91" s="303">
        <f>(G91*'Inputs and eligible population'!$L$78)/1000</f>
        <v>0</v>
      </c>
      <c r="O91" s="303">
        <f>(H91*'Inputs and eligible population'!$L$78)/1000</f>
        <v>0</v>
      </c>
      <c r="P91" s="303">
        <f>(I91*'Inputs and eligible population'!$L$78)/1000</f>
        <v>0</v>
      </c>
      <c r="Q91" s="146"/>
      <c r="S91" s="146"/>
      <c r="T91" s="146"/>
      <c r="U91" s="146"/>
      <c r="V91" s="146"/>
      <c r="W91" s="146"/>
      <c r="X91" s="146"/>
      <c r="Y91" s="146"/>
      <c r="AI91" s="299"/>
      <c r="AJ91" s="299"/>
      <c r="AK91" s="299"/>
      <c r="AL91" s="299"/>
      <c r="AM91" s="299"/>
    </row>
    <row r="92" spans="1:39" x14ac:dyDescent="0.3">
      <c r="A92" s="335"/>
      <c r="B92" s="353" t="str">
        <f>'Financial impact (cash)'!B17</f>
        <v>CareLoop</v>
      </c>
      <c r="C92" s="165">
        <f>'Inputs and eligible population'!J78</f>
        <v>0</v>
      </c>
      <c r="D92" s="141">
        <f>'Financial impact (cash)'!D17*'Capacity (local prices)'!$C92</f>
        <v>0</v>
      </c>
      <c r="E92" s="141">
        <f>'Financial impact (cash)'!E17*'Capacity (local prices)'!$C92</f>
        <v>0</v>
      </c>
      <c r="F92" s="141">
        <f>'Financial impact (cash)'!F17*'Capacity (local prices)'!$C92</f>
        <v>0</v>
      </c>
      <c r="G92" s="141">
        <f>'Financial impact (cash)'!G17*'Capacity (local prices)'!$C92</f>
        <v>0</v>
      </c>
      <c r="H92" s="141">
        <f>'Financial impact (cash)'!H17*'Capacity (local prices)'!$C92</f>
        <v>0</v>
      </c>
      <c r="I92" s="141">
        <f>'Financial impact (cash)'!I17*'Capacity (local prices)'!$C92</f>
        <v>0</v>
      </c>
      <c r="J92" s="335"/>
      <c r="K92" s="303">
        <f>(D92*'Inputs and eligible population'!$L$78)/1000</f>
        <v>0</v>
      </c>
      <c r="L92" s="303">
        <f>(E92*'Inputs and eligible population'!$L$78)/1000</f>
        <v>0</v>
      </c>
      <c r="M92" s="303">
        <f>(F92*'Inputs and eligible population'!$L$78)/1000</f>
        <v>0</v>
      </c>
      <c r="N92" s="303">
        <f>(G92*'Inputs and eligible population'!$L$78)/1000</f>
        <v>0</v>
      </c>
      <c r="O92" s="303">
        <f>(H92*'Inputs and eligible population'!$L$78)/1000</f>
        <v>0</v>
      </c>
      <c r="P92" s="303">
        <f>(I92*'Inputs and eligible population'!$L$78)/1000</f>
        <v>0</v>
      </c>
      <c r="Q92" s="146"/>
      <c r="S92" s="146"/>
      <c r="T92" s="146"/>
      <c r="U92" s="146"/>
      <c r="V92" s="146"/>
      <c r="W92" s="146"/>
      <c r="X92" s="146"/>
      <c r="Y92" s="146"/>
      <c r="AI92" s="299"/>
      <c r="AJ92" s="299"/>
      <c r="AK92" s="299"/>
      <c r="AL92" s="299"/>
      <c r="AM92" s="299"/>
    </row>
    <row r="93" spans="1:39" x14ac:dyDescent="0.3">
      <c r="A93" s="335"/>
      <c r="B93" s="296"/>
      <c r="C93" s="221"/>
      <c r="D93" s="203">
        <f>SUM(D88:D92)</f>
        <v>0</v>
      </c>
      <c r="E93" s="203">
        <f t="shared" ref="E93:I93" si="26">SUM(E88:E92)</f>
        <v>0</v>
      </c>
      <c r="F93" s="203">
        <f t="shared" si="26"/>
        <v>0</v>
      </c>
      <c r="G93" s="203">
        <f t="shared" si="26"/>
        <v>0</v>
      </c>
      <c r="H93" s="203">
        <f t="shared" si="26"/>
        <v>0</v>
      </c>
      <c r="I93" s="203">
        <f t="shared" si="26"/>
        <v>0</v>
      </c>
      <c r="J93" s="335"/>
      <c r="K93" s="304">
        <f>SUM(K88:K92)</f>
        <v>0</v>
      </c>
      <c r="L93" s="304">
        <f t="shared" ref="L93:P93" si="27">SUM(L88:L92)</f>
        <v>0</v>
      </c>
      <c r="M93" s="304">
        <f t="shared" si="27"/>
        <v>0</v>
      </c>
      <c r="N93" s="304">
        <f t="shared" si="27"/>
        <v>0</v>
      </c>
      <c r="O93" s="304">
        <f t="shared" si="27"/>
        <v>0</v>
      </c>
      <c r="P93" s="304">
        <f t="shared" si="27"/>
        <v>0</v>
      </c>
      <c r="Q93" s="146"/>
      <c r="S93" s="146"/>
      <c r="T93" s="146"/>
      <c r="U93" s="146"/>
      <c r="V93" s="146"/>
      <c r="W93" s="146"/>
      <c r="X93" s="146"/>
      <c r="Y93" s="146"/>
      <c r="AI93" s="299"/>
      <c r="AJ93" s="299"/>
      <c r="AK93" s="299"/>
      <c r="AL93" s="299"/>
      <c r="AM93" s="299"/>
    </row>
    <row r="94" spans="1:39" x14ac:dyDescent="0.3">
      <c r="A94" s="335"/>
      <c r="B94" s="321"/>
      <c r="C94" s="270"/>
      <c r="D94" s="298" t="s">
        <v>846</v>
      </c>
      <c r="E94" s="203">
        <f>E93-$D$93</f>
        <v>0</v>
      </c>
      <c r="F94" s="203">
        <f>F93-$D$93</f>
        <v>0</v>
      </c>
      <c r="G94" s="203">
        <f>G93-$D$93</f>
        <v>0</v>
      </c>
      <c r="H94" s="203">
        <f>H93-$D$93</f>
        <v>0</v>
      </c>
      <c r="I94" s="203">
        <f>I93-$D$93</f>
        <v>0</v>
      </c>
      <c r="J94" s="335"/>
      <c r="K94" s="559"/>
      <c r="L94" s="304">
        <f>L93-$K$93</f>
        <v>0</v>
      </c>
      <c r="M94" s="304">
        <f t="shared" ref="M94:O94" si="28">M93-$K$93</f>
        <v>0</v>
      </c>
      <c r="N94" s="304">
        <f t="shared" si="28"/>
        <v>0</v>
      </c>
      <c r="O94" s="304">
        <f t="shared" si="28"/>
        <v>0</v>
      </c>
      <c r="P94" s="304">
        <f>P93-$K$93</f>
        <v>0</v>
      </c>
      <c r="U94" s="146"/>
    </row>
    <row r="95" spans="1:39" x14ac:dyDescent="0.3">
      <c r="A95" s="335"/>
      <c r="B95" s="335"/>
      <c r="C95" s="335"/>
      <c r="D95" s="335"/>
      <c r="E95" s="335"/>
      <c r="F95" s="335"/>
      <c r="G95" s="335"/>
      <c r="H95" s="335"/>
      <c r="I95" s="335"/>
      <c r="J95" s="335"/>
      <c r="K95" s="335"/>
      <c r="L95" s="335"/>
      <c r="M95" s="335"/>
      <c r="N95" s="335"/>
      <c r="O95" s="335"/>
      <c r="P95" s="335"/>
      <c r="U95" s="146"/>
    </row>
    <row r="96" spans="1:39" x14ac:dyDescent="0.3">
      <c r="A96" s="301"/>
      <c r="B96" s="333" t="s">
        <v>125</v>
      </c>
      <c r="C96" s="322"/>
      <c r="D96" s="323"/>
      <c r="E96" s="324"/>
      <c r="F96" s="325"/>
      <c r="G96" s="325"/>
      <c r="H96" s="325"/>
      <c r="I96" s="423"/>
      <c r="J96" s="430"/>
      <c r="K96" s="301"/>
      <c r="L96" s="301"/>
      <c r="M96" s="301"/>
      <c r="N96" s="301"/>
      <c r="O96" s="301"/>
      <c r="P96" s="301"/>
      <c r="Q96" s="146"/>
      <c r="S96" s="146"/>
      <c r="T96" s="146"/>
      <c r="U96" s="146"/>
      <c r="V96" s="146"/>
      <c r="W96" s="146"/>
      <c r="X96" s="146"/>
      <c r="Y96" s="146"/>
      <c r="AI96" s="299"/>
      <c r="AJ96" s="299"/>
      <c r="AK96" s="299"/>
      <c r="AL96" s="299"/>
      <c r="AM96" s="299"/>
    </row>
    <row r="97" spans="1:39" x14ac:dyDescent="0.3">
      <c r="A97" s="301"/>
      <c r="B97" s="396" t="s">
        <v>847</v>
      </c>
      <c r="C97" s="397"/>
      <c r="D97" s="397"/>
      <c r="E97" s="397"/>
      <c r="F97" s="397"/>
      <c r="G97" s="397"/>
      <c r="H97" s="397"/>
      <c r="I97" s="231"/>
      <c r="J97" s="428"/>
      <c r="K97" s="429"/>
      <c r="L97" s="429"/>
      <c r="M97" s="429"/>
      <c r="N97" s="429"/>
      <c r="O97" s="429"/>
      <c r="P97" s="429"/>
      <c r="Q97" s="146"/>
      <c r="S97" s="146"/>
      <c r="T97" s="146"/>
      <c r="U97" s="146"/>
      <c r="V97" s="146"/>
      <c r="W97" s="146"/>
      <c r="X97" s="146"/>
      <c r="Y97" s="146"/>
      <c r="AI97" s="299"/>
      <c r="AJ97" s="299"/>
      <c r="AK97" s="299"/>
      <c r="AL97" s="299"/>
      <c r="AM97" s="299"/>
    </row>
    <row r="98" spans="1:39" ht="28.8" x14ac:dyDescent="0.3">
      <c r="A98" s="301"/>
      <c r="B98" s="292"/>
      <c r="C98" s="222"/>
      <c r="D98" s="416" t="s">
        <v>817</v>
      </c>
      <c r="E98" s="269" t="s">
        <v>57</v>
      </c>
      <c r="F98" s="269" t="s">
        <v>58</v>
      </c>
      <c r="G98" s="180" t="s">
        <v>818</v>
      </c>
      <c r="H98" s="180" t="s">
        <v>819</v>
      </c>
      <c r="I98" s="269" t="s">
        <v>820</v>
      </c>
      <c r="J98" s="301"/>
      <c r="K98" s="416" t="s">
        <v>817</v>
      </c>
      <c r="L98" s="269" t="s">
        <v>57</v>
      </c>
      <c r="M98" s="269" t="s">
        <v>58</v>
      </c>
      <c r="N98" s="180" t="s">
        <v>818</v>
      </c>
      <c r="O98" s="180" t="s">
        <v>819</v>
      </c>
      <c r="P98" s="269" t="s">
        <v>820</v>
      </c>
      <c r="Q98" s="146"/>
      <c r="S98" s="146"/>
      <c r="T98" s="146"/>
      <c r="U98" s="146"/>
      <c r="V98" s="146"/>
      <c r="W98" s="146"/>
      <c r="X98" s="146"/>
      <c r="Y98" s="146"/>
      <c r="AI98" s="299"/>
      <c r="AJ98" s="299"/>
      <c r="AK98" s="299"/>
      <c r="AL98" s="299"/>
      <c r="AM98" s="299"/>
    </row>
    <row r="99" spans="1:39" x14ac:dyDescent="0.3">
      <c r="A99" s="301"/>
      <c r="B99" s="264" t="s">
        <v>172</v>
      </c>
      <c r="C99" s="183"/>
      <c r="D99" s="141">
        <f>('Inputs and eligible population'!$F$83*'Financial impact (cash)'!D13)+('Inputs and eligible population'!$G$83*'Financial impact (cash)'!D14)+('Inputs and eligible population'!$H$83*'Financial impact (cash)'!D15)+('Inputs and eligible population'!$I$83*'Financial impact (cash)'!D16)+('Inputs and eligible population'!$J$83*'Financial impact (cash)'!D17)</f>
        <v>0</v>
      </c>
      <c r="E99" s="141">
        <f>('Inputs and eligible population'!$F$83*'Financial impact (cash)'!E13)+('Inputs and eligible population'!$G$83*'Financial impact (cash)'!E14)+('Inputs and eligible population'!$H$83*'Financial impact (cash)'!E15)+('Inputs and eligible population'!$I$83*'Financial impact (cash)'!E16)+('Inputs and eligible population'!$J$83*'Financial impact (cash)'!E17)</f>
        <v>0</v>
      </c>
      <c r="F99" s="141">
        <f>('Inputs and eligible population'!$F$83*'Financial impact (cash)'!F13)+('Inputs and eligible population'!$G$83*'Financial impact (cash)'!F14)+('Inputs and eligible population'!$H$83*'Financial impact (cash)'!F15)+('Inputs and eligible population'!$I$83*'Financial impact (cash)'!F16)+('Inputs and eligible population'!$J$83*'Financial impact (cash)'!F17)</f>
        <v>0</v>
      </c>
      <c r="G99" s="141">
        <f>('Inputs and eligible population'!$F$83*'Financial impact (cash)'!G13)+('Inputs and eligible population'!$G$83*'Financial impact (cash)'!G14)+('Inputs and eligible population'!$H$83*'Financial impact (cash)'!G15)+('Inputs and eligible population'!$I$83*'Financial impact (cash)'!G16)+('Inputs and eligible population'!$J$83*'Financial impact (cash)'!G17)</f>
        <v>0</v>
      </c>
      <c r="H99" s="141">
        <f>('Inputs and eligible population'!$F$83*'Financial impact (cash)'!H13)+('Inputs and eligible population'!$G$83*'Financial impact (cash)'!H14)+('Inputs and eligible population'!$H$83*'Financial impact (cash)'!H15)+('Inputs and eligible population'!$I$83*'Financial impact (cash)'!H16)+('Inputs and eligible population'!$J$83*'Financial impact (cash)'!H17)</f>
        <v>0</v>
      </c>
      <c r="I99" s="141">
        <f>('Inputs and eligible population'!$F$83*'Financial impact (cash)'!I13)+('Inputs and eligible population'!$G$83*'Financial impact (cash)'!I14)+('Inputs and eligible population'!$H$83*'Financial impact (cash)'!I15)+('Inputs and eligible population'!$I$83*'Financial impact (cash)'!I16)+('Inputs and eligible population'!$J$83*'Financial impact (cash)'!I17)</f>
        <v>0</v>
      </c>
      <c r="J99" s="301"/>
      <c r="K99" s="303">
        <f>(D99*'Unit costs'!$I$41)/1000</f>
        <v>0</v>
      </c>
      <c r="L99" s="303">
        <f>(E99*'Unit costs'!$I$41)/1000</f>
        <v>0</v>
      </c>
      <c r="M99" s="303">
        <f>(F99*'Unit costs'!$I$41)/1000</f>
        <v>0</v>
      </c>
      <c r="N99" s="303">
        <f>(G99*'Unit costs'!$I$41)/1000</f>
        <v>0</v>
      </c>
      <c r="O99" s="303">
        <f>(H99*'Unit costs'!$I$41)/1000</f>
        <v>0</v>
      </c>
      <c r="P99" s="303">
        <f>(I99*'Unit costs'!$I$41)/1000</f>
        <v>0</v>
      </c>
      <c r="Q99" s="146"/>
      <c r="S99" s="146"/>
      <c r="T99" s="146"/>
      <c r="U99" s="146"/>
      <c r="V99" s="146"/>
      <c r="W99" s="146"/>
      <c r="X99" s="146"/>
      <c r="Y99" s="146"/>
      <c r="AI99" s="299"/>
      <c r="AJ99" s="299"/>
      <c r="AK99" s="299"/>
      <c r="AL99" s="299"/>
      <c r="AM99" s="299"/>
    </row>
    <row r="100" spans="1:39" x14ac:dyDescent="0.3">
      <c r="A100" s="301"/>
      <c r="B100" s="264" t="s">
        <v>173</v>
      </c>
      <c r="C100" s="183"/>
      <c r="D100" s="141">
        <f>('Inputs and eligible population'!$F$84*'Financial impact (cash)'!D13)+('Inputs and eligible population'!$G$84*'Financial impact (cash)'!D14)+('Inputs and eligible population'!$H$84*'Financial impact (cash)'!D15)+('Inputs and eligible population'!$I$84*'Financial impact (cash)'!D16)+('Inputs and eligible population'!$J$84*'Financial impact (cash)'!D17)</f>
        <v>0</v>
      </c>
      <c r="E100" s="141">
        <f>('Inputs and eligible population'!$F$84*'Financial impact (cash)'!E13)+('Inputs and eligible population'!$G$84*'Financial impact (cash)'!E14)+('Inputs and eligible population'!$H$84*'Financial impact (cash)'!E15)+('Inputs and eligible population'!$I$84*'Financial impact (cash)'!E16)+('Inputs and eligible population'!$J$84*'Financial impact (cash)'!E17)</f>
        <v>0</v>
      </c>
      <c r="F100" s="141">
        <f>('Inputs and eligible population'!$F$84*'Financial impact (cash)'!F13)+('Inputs and eligible population'!$G$84*'Financial impact (cash)'!F14)+('Inputs and eligible population'!$H$84*'Financial impact (cash)'!F15)+('Inputs and eligible population'!$I$84*'Financial impact (cash)'!F16)+('Inputs and eligible population'!$J$84*'Financial impact (cash)'!F17)</f>
        <v>0</v>
      </c>
      <c r="G100" s="141">
        <f>('Inputs and eligible population'!$F$84*'Financial impact (cash)'!G13)+('Inputs and eligible population'!$G$84*'Financial impact (cash)'!G14)+('Inputs and eligible population'!$H$84*'Financial impact (cash)'!G15)+('Inputs and eligible population'!$I$84*'Financial impact (cash)'!G16)+('Inputs and eligible population'!$J$84*'Financial impact (cash)'!G17)</f>
        <v>0</v>
      </c>
      <c r="H100" s="141">
        <f>('Inputs and eligible population'!$F$84*'Financial impact (cash)'!H13)+('Inputs and eligible population'!$G$84*'Financial impact (cash)'!H14)+('Inputs and eligible population'!$H$84*'Financial impact (cash)'!H15)+('Inputs and eligible population'!$I$84*'Financial impact (cash)'!H16)+('Inputs and eligible population'!$J$84*'Financial impact (cash)'!H17)</f>
        <v>0</v>
      </c>
      <c r="I100" s="141">
        <f>('Inputs and eligible population'!$F$84*'Financial impact (cash)'!I13)+('Inputs and eligible population'!$G$84*'Financial impact (cash)'!I14)+('Inputs and eligible population'!$H$84*'Financial impact (cash)'!I15)+('Inputs and eligible population'!$I$84*'Financial impact (cash)'!I16)+('Inputs and eligible population'!$J$84*'Financial impact (cash)'!I17)</f>
        <v>0</v>
      </c>
      <c r="J100" s="301"/>
      <c r="K100" s="303">
        <f>(D100*'Unit costs'!$I$42)/1000</f>
        <v>0</v>
      </c>
      <c r="L100" s="303">
        <f>(E100*'Unit costs'!$I$42)/1000</f>
        <v>0</v>
      </c>
      <c r="M100" s="303">
        <f>(F100*'Unit costs'!$I$42)/1000</f>
        <v>0</v>
      </c>
      <c r="N100" s="303">
        <f>(G100*'Unit costs'!$I$42)/1000</f>
        <v>0</v>
      </c>
      <c r="O100" s="303">
        <f>(H100*'Unit costs'!$I$42)/1000</f>
        <v>0</v>
      </c>
      <c r="P100" s="303">
        <f>(I100*'Unit costs'!$I$42)/1000</f>
        <v>0</v>
      </c>
      <c r="Q100" s="146"/>
      <c r="S100" s="146"/>
      <c r="T100" s="146"/>
      <c r="U100" s="146"/>
      <c r="V100" s="146"/>
      <c r="W100" s="146"/>
      <c r="X100" s="146"/>
      <c r="Y100" s="146"/>
      <c r="AI100" s="299"/>
      <c r="AJ100" s="299"/>
      <c r="AK100" s="299"/>
      <c r="AL100" s="299"/>
      <c r="AM100" s="299"/>
    </row>
    <row r="101" spans="1:39" x14ac:dyDescent="0.3">
      <c r="A101" s="301"/>
      <c r="B101" s="321"/>
      <c r="C101" s="222"/>
      <c r="D101" s="298" t="s">
        <v>848</v>
      </c>
      <c r="E101" s="203">
        <f>(E99+E100)-($D$99+$D$100)</f>
        <v>0</v>
      </c>
      <c r="F101" s="203">
        <f>(F99+F100)-($D$99+$D$100)</f>
        <v>0</v>
      </c>
      <c r="G101" s="203">
        <f>(G99+G100)-($D$99+$D$100)</f>
        <v>0</v>
      </c>
      <c r="H101" s="203">
        <f>(H99+H100)-($D$99+$D$100)</f>
        <v>0</v>
      </c>
      <c r="I101" s="203">
        <f>(I99+I100)-($D$99+$D$100)</f>
        <v>0</v>
      </c>
      <c r="J101" s="301"/>
      <c r="K101" s="560"/>
      <c r="L101" s="304">
        <f>(L99+L100)-($K$99+$K$100)</f>
        <v>0</v>
      </c>
      <c r="M101" s="304">
        <f>(M99+M100)-($K$99+$K$100)</f>
        <v>0</v>
      </c>
      <c r="N101" s="304">
        <f t="shared" ref="N101:O101" si="29">(N99+N100)-($K$99+$K$100)</f>
        <v>0</v>
      </c>
      <c r="O101" s="304">
        <f t="shared" si="29"/>
        <v>0</v>
      </c>
      <c r="P101" s="304">
        <f>(P99+P100)-($K$99+$K$100)</f>
        <v>0</v>
      </c>
    </row>
    <row r="102" spans="1:39" x14ac:dyDescent="0.3">
      <c r="A102" s="301"/>
      <c r="B102" s="301"/>
      <c r="C102" s="301"/>
      <c r="D102" s="301"/>
      <c r="E102" s="301"/>
      <c r="F102" s="301"/>
      <c r="G102" s="301"/>
      <c r="H102" s="301"/>
      <c r="I102" s="301"/>
      <c r="J102" s="301"/>
      <c r="K102" s="301"/>
      <c r="L102" s="301"/>
      <c r="M102" s="301"/>
      <c r="N102" s="301"/>
      <c r="O102" s="301"/>
      <c r="P102" s="301"/>
    </row>
    <row r="103" spans="1:39" x14ac:dyDescent="0.3">
      <c r="B103"/>
    </row>
    <row r="104" spans="1:39" x14ac:dyDescent="0.3">
      <c r="B104"/>
    </row>
    <row r="105" spans="1:39" x14ac:dyDescent="0.3">
      <c r="B105"/>
    </row>
    <row r="106" spans="1:39" x14ac:dyDescent="0.3">
      <c r="B106"/>
    </row>
    <row r="107" spans="1:39" x14ac:dyDescent="0.3">
      <c r="B107"/>
    </row>
  </sheetData>
  <sheetProtection algorithmName="SHA-512" hashValue="zgr6gGR+4gAwZIBAWttQt2lGysp2IVWCIU9bpsBqq1hVDKiq0BpKYfqh5a5FHpWrEfDss+b1XvXTnInh20RzcQ==" saltValue="9oQfn5xxdziMcO+OBKzYsA==" spinCount="100000" sheet="1" objects="1" scenarios="1"/>
  <protectedRanges>
    <protectedRange sqref="B99:B100" name="Range1"/>
  </protectedRanges>
  <pageMargins left="0.70866141732283472" right="0.70866141732283472" top="0.74803149606299213" bottom="0.74803149606299213" header="0.31496062992125984" footer="0.31496062992125984"/>
  <pageSetup paperSize="9" scale="34" fitToHeight="0" orientation="portrait" horizontalDpi="4294967293" r:id="rId1"/>
  <rowBreaks count="1" manualBreakCount="1">
    <brk id="84" min="1" max="1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D1CEA-8365-4487-8D0F-E381296D1AD8}">
  <sheetPr>
    <tabColor rgb="FFFF00FF"/>
  </sheetPr>
  <dimension ref="A1:HU113"/>
  <sheetViews>
    <sheetView zoomScale="80" zoomScaleNormal="80" workbookViewId="0"/>
  </sheetViews>
  <sheetFormatPr defaultColWidth="8.6640625" defaultRowHeight="14.4" x14ac:dyDescent="0.3"/>
  <cols>
    <col min="1" max="1" width="13.6640625" customWidth="1"/>
    <col min="3" max="4" width="11.88671875" customWidth="1"/>
    <col min="5" max="5" width="10.44140625" style="464" customWidth="1"/>
    <col min="6" max="7" width="11.88671875" customWidth="1"/>
    <col min="8" max="8" width="11.88671875" hidden="1" customWidth="1"/>
    <col min="9" max="9" width="8.88671875" hidden="1" customWidth="1"/>
    <col min="10" max="10" width="9.44140625" hidden="1" customWidth="1"/>
    <col min="11" max="11" width="10.44140625" hidden="1" customWidth="1"/>
    <col min="12" max="12" width="10.5546875" hidden="1" customWidth="1"/>
    <col min="13" max="13" width="11.44140625" hidden="1" customWidth="1"/>
    <col min="14" max="14" width="11.88671875" hidden="1" customWidth="1"/>
    <col min="15" max="15" width="11.88671875" customWidth="1"/>
    <col min="16" max="16" width="24.44140625" bestFit="1" customWidth="1"/>
    <col min="17" max="17" width="31.6640625" bestFit="1" customWidth="1"/>
    <col min="18" max="18" width="15.109375" style="465" bestFit="1" customWidth="1"/>
    <col min="19" max="20" width="9" hidden="1" customWidth="1"/>
    <col min="21" max="22" width="9" customWidth="1"/>
    <col min="23" max="23" width="17.88671875" customWidth="1"/>
    <col min="24" max="24" width="12.5546875" customWidth="1"/>
    <col min="25" max="25" width="23.109375" customWidth="1"/>
    <col min="26" max="27" width="5.44140625" customWidth="1"/>
    <col min="28" max="28" width="13.33203125" customWidth="1"/>
    <col min="29" max="29" width="14.33203125" customWidth="1"/>
    <col min="30" max="30" width="10.44140625" customWidth="1"/>
  </cols>
  <sheetData>
    <row r="1" spans="1:22" ht="29.1" customHeight="1" x14ac:dyDescent="0.3"/>
    <row r="3" spans="1:22" ht="15" thickBot="1" x14ac:dyDescent="0.35">
      <c r="B3" s="693" t="s">
        <v>849</v>
      </c>
      <c r="C3" s="694"/>
      <c r="D3" s="694"/>
      <c r="E3" s="694"/>
      <c r="F3" s="694"/>
      <c r="G3" s="695"/>
      <c r="H3" s="696" t="s">
        <v>387</v>
      </c>
      <c r="I3" s="697"/>
      <c r="J3" s="697"/>
      <c r="K3" s="697"/>
      <c r="L3" s="697"/>
      <c r="M3" s="697"/>
      <c r="N3" s="698"/>
      <c r="O3" s="466"/>
      <c r="P3" s="466"/>
    </row>
    <row r="4" spans="1:22" ht="57" customHeight="1" x14ac:dyDescent="0.3">
      <c r="A4" s="509" t="s">
        <v>155</v>
      </c>
      <c r="B4" s="517" t="s">
        <v>850</v>
      </c>
      <c r="C4" s="518" t="s">
        <v>851</v>
      </c>
      <c r="D4" s="518" t="s">
        <v>852</v>
      </c>
      <c r="E4" s="519" t="s">
        <v>853</v>
      </c>
      <c r="F4" s="518" t="s">
        <v>854</v>
      </c>
      <c r="G4" s="520" t="s">
        <v>855</v>
      </c>
      <c r="H4" s="512" t="s">
        <v>851</v>
      </c>
      <c r="I4" s="513" t="s">
        <v>856</v>
      </c>
      <c r="J4" s="513" t="s">
        <v>387</v>
      </c>
      <c r="K4" s="513" t="s">
        <v>852</v>
      </c>
      <c r="L4" s="513" t="s">
        <v>853</v>
      </c>
      <c r="M4" s="513" t="s">
        <v>854</v>
      </c>
      <c r="N4" s="514" t="s">
        <v>855</v>
      </c>
      <c r="O4" s="467"/>
      <c r="P4" s="487" t="s">
        <v>155</v>
      </c>
      <c r="Q4" s="490" t="s">
        <v>857</v>
      </c>
      <c r="R4" s="487" t="s">
        <v>855</v>
      </c>
      <c r="S4" s="488" t="s">
        <v>858</v>
      </c>
      <c r="T4" s="488" t="s">
        <v>859</v>
      </c>
      <c r="U4" s="488" t="s">
        <v>860</v>
      </c>
      <c r="V4" s="491" t="s">
        <v>861</v>
      </c>
    </row>
    <row r="5" spans="1:22" x14ac:dyDescent="0.3">
      <c r="A5" s="510">
        <v>2</v>
      </c>
      <c r="B5" s="492" t="s">
        <v>862</v>
      </c>
      <c r="C5" s="468">
        <v>22383.9</v>
      </c>
      <c r="D5" s="468">
        <f>(C5-$B$110)*0.138</f>
        <v>1833.1782000000003</v>
      </c>
      <c r="E5" s="493">
        <f t="shared" ref="E5:E68" si="0">C5*0.005</f>
        <v>111.91950000000001</v>
      </c>
      <c r="F5" s="468">
        <f t="shared" ref="F5:F68" si="1">C5*0.2068</f>
        <v>4628.9905200000003</v>
      </c>
      <c r="G5" s="494">
        <f t="shared" ref="G5:G68" si="2">SUM(C5:F5)</f>
        <v>28957.988220000003</v>
      </c>
      <c r="H5" s="515">
        <f t="shared" ref="H5:H68" si="3">C5</f>
        <v>22383.9</v>
      </c>
      <c r="I5" s="516">
        <v>5132.4000000000005</v>
      </c>
      <c r="J5" s="516">
        <f t="shared" ref="J5:J68" si="4">C5+I5</f>
        <v>27516.300000000003</v>
      </c>
      <c r="K5" s="516">
        <f>(J5-$B$109)*0.138</f>
        <v>3797.2494000000006</v>
      </c>
      <c r="L5" s="516">
        <f t="shared" ref="L5:L68" si="5">J5*0.005</f>
        <v>137.58150000000001</v>
      </c>
      <c r="M5" s="516">
        <f t="shared" ref="M5:M68" si="6">J5*0.2068</f>
        <v>5690.3708400000005</v>
      </c>
      <c r="N5" s="516">
        <f t="shared" ref="N5:N68" si="7">SUM(J5:M5)</f>
        <v>37141.501740000007</v>
      </c>
      <c r="O5" s="469"/>
      <c r="P5" s="468" t="s">
        <v>863</v>
      </c>
      <c r="Q5" s="165" t="s">
        <v>864</v>
      </c>
      <c r="R5" s="484">
        <f>G5</f>
        <v>28957.988220000003</v>
      </c>
      <c r="S5" s="485">
        <v>0.41</v>
      </c>
      <c r="T5" s="485">
        <v>0.83</v>
      </c>
      <c r="U5" s="508">
        <v>1560</v>
      </c>
      <c r="V5" s="489">
        <f>ROUND(R5/U5,2)</f>
        <v>18.559999999999999</v>
      </c>
    </row>
    <row r="6" spans="1:22" x14ac:dyDescent="0.3">
      <c r="A6" s="510">
        <v>2</v>
      </c>
      <c r="B6" s="492" t="s">
        <v>865</v>
      </c>
      <c r="C6" s="468">
        <v>22383.9</v>
      </c>
      <c r="D6" s="468">
        <f t="shared" ref="D6:D69" si="8">(C6-$B$110)*0.138</f>
        <v>1833.1782000000003</v>
      </c>
      <c r="E6" s="493">
        <f t="shared" si="0"/>
        <v>111.91950000000001</v>
      </c>
      <c r="F6" s="468">
        <f t="shared" si="1"/>
        <v>4628.9905200000003</v>
      </c>
      <c r="G6" s="494">
        <f t="shared" si="2"/>
        <v>28957.988220000003</v>
      </c>
      <c r="H6" s="515">
        <f t="shared" si="3"/>
        <v>22383.9</v>
      </c>
      <c r="I6" s="516">
        <v>5132.4000000000005</v>
      </c>
      <c r="J6" s="516">
        <f t="shared" si="4"/>
        <v>27516.300000000003</v>
      </c>
      <c r="K6" s="516">
        <f t="shared" ref="K6:K69" si="9">(J6-$B$109)*0.138</f>
        <v>3797.2494000000006</v>
      </c>
      <c r="L6" s="516">
        <f t="shared" si="5"/>
        <v>137.58150000000001</v>
      </c>
      <c r="M6" s="516">
        <f t="shared" si="6"/>
        <v>5690.3708400000005</v>
      </c>
      <c r="N6" s="516">
        <f>SUM(J6:M6)</f>
        <v>37141.501740000007</v>
      </c>
      <c r="O6" s="469"/>
      <c r="P6" s="468" t="s">
        <v>863</v>
      </c>
      <c r="Q6" s="165" t="s">
        <v>866</v>
      </c>
      <c r="R6" s="484">
        <f>G8</f>
        <v>28957.988220000003</v>
      </c>
      <c r="S6" s="485">
        <v>0.41</v>
      </c>
      <c r="T6" s="485">
        <v>0.83</v>
      </c>
      <c r="U6" s="508">
        <v>1560</v>
      </c>
      <c r="V6" s="489">
        <f t="shared" ref="V6:V41" si="10">ROUND(R6/U6,2)</f>
        <v>18.559999999999999</v>
      </c>
    </row>
    <row r="7" spans="1:22" x14ac:dyDescent="0.3">
      <c r="A7" s="510">
        <v>2</v>
      </c>
      <c r="B7" s="492" t="s">
        <v>867</v>
      </c>
      <c r="C7" s="468">
        <v>22383.9</v>
      </c>
      <c r="D7" s="468">
        <f t="shared" si="8"/>
        <v>1833.1782000000003</v>
      </c>
      <c r="E7" s="493">
        <f t="shared" si="0"/>
        <v>111.91950000000001</v>
      </c>
      <c r="F7" s="468">
        <f t="shared" si="1"/>
        <v>4628.9905200000003</v>
      </c>
      <c r="G7" s="494">
        <f t="shared" si="2"/>
        <v>28957.988220000003</v>
      </c>
      <c r="H7" s="515">
        <f t="shared" si="3"/>
        <v>22383.9</v>
      </c>
      <c r="I7" s="516">
        <v>5132.4000000000005</v>
      </c>
      <c r="J7" s="516">
        <f t="shared" si="4"/>
        <v>27516.300000000003</v>
      </c>
      <c r="K7" s="516">
        <f t="shared" si="9"/>
        <v>3797.2494000000006</v>
      </c>
      <c r="L7" s="516">
        <f t="shared" si="5"/>
        <v>137.58150000000001</v>
      </c>
      <c r="M7" s="516">
        <f t="shared" si="6"/>
        <v>5690.3708400000005</v>
      </c>
      <c r="N7" s="516">
        <f t="shared" si="7"/>
        <v>37141.501740000007</v>
      </c>
      <c r="O7" s="469"/>
      <c r="P7" s="468" t="s">
        <v>863</v>
      </c>
      <c r="Q7" s="165" t="s">
        <v>868</v>
      </c>
      <c r="R7" s="484">
        <f>G11</f>
        <v>28957.988220000003</v>
      </c>
      <c r="S7" s="485">
        <v>0.41</v>
      </c>
      <c r="T7" s="485">
        <v>0.83</v>
      </c>
      <c r="U7" s="508">
        <v>1560</v>
      </c>
      <c r="V7" s="489">
        <f t="shared" si="10"/>
        <v>18.559999999999999</v>
      </c>
    </row>
    <row r="8" spans="1:22" x14ac:dyDescent="0.3">
      <c r="A8" s="510">
        <v>2</v>
      </c>
      <c r="B8" s="492" t="s">
        <v>869</v>
      </c>
      <c r="C8" s="468">
        <v>22383.9</v>
      </c>
      <c r="D8" s="468">
        <f t="shared" si="8"/>
        <v>1833.1782000000003</v>
      </c>
      <c r="E8" s="493">
        <f t="shared" si="0"/>
        <v>111.91950000000001</v>
      </c>
      <c r="F8" s="468">
        <f t="shared" si="1"/>
        <v>4628.9905200000003</v>
      </c>
      <c r="G8" s="494">
        <f t="shared" si="2"/>
        <v>28957.988220000003</v>
      </c>
      <c r="H8" s="515">
        <f t="shared" si="3"/>
        <v>22383.9</v>
      </c>
      <c r="I8" s="516">
        <v>5132.4000000000005</v>
      </c>
      <c r="J8" s="516">
        <f t="shared" si="4"/>
        <v>27516.300000000003</v>
      </c>
      <c r="K8" s="516">
        <f t="shared" si="9"/>
        <v>3797.2494000000006</v>
      </c>
      <c r="L8" s="516">
        <f t="shared" si="5"/>
        <v>137.58150000000001</v>
      </c>
      <c r="M8" s="516">
        <f t="shared" si="6"/>
        <v>5690.3708400000005</v>
      </c>
      <c r="N8" s="516">
        <f t="shared" si="7"/>
        <v>37141.501740000007</v>
      </c>
      <c r="O8" s="469"/>
      <c r="P8" s="468" t="s">
        <v>870</v>
      </c>
      <c r="Q8" s="165" t="s">
        <v>871</v>
      </c>
      <c r="R8" s="484">
        <f>G12</f>
        <v>29541.911700000001</v>
      </c>
      <c r="S8" s="485">
        <v>0.35</v>
      </c>
      <c r="T8" s="485">
        <v>0.69</v>
      </c>
      <c r="U8" s="508">
        <v>1560</v>
      </c>
      <c r="V8" s="489">
        <f t="shared" si="10"/>
        <v>18.940000000000001</v>
      </c>
    </row>
    <row r="9" spans="1:22" x14ac:dyDescent="0.3">
      <c r="A9" s="510">
        <v>2</v>
      </c>
      <c r="B9" s="492" t="s">
        <v>872</v>
      </c>
      <c r="C9" s="468">
        <v>22383.9</v>
      </c>
      <c r="D9" s="468">
        <f t="shared" si="8"/>
        <v>1833.1782000000003</v>
      </c>
      <c r="E9" s="493">
        <f t="shared" si="0"/>
        <v>111.91950000000001</v>
      </c>
      <c r="F9" s="468">
        <f t="shared" si="1"/>
        <v>4628.9905200000003</v>
      </c>
      <c r="G9" s="494">
        <f t="shared" si="2"/>
        <v>28957.988220000003</v>
      </c>
      <c r="H9" s="515">
        <f t="shared" si="3"/>
        <v>22383.9</v>
      </c>
      <c r="I9" s="516">
        <v>5132.4000000000005</v>
      </c>
      <c r="J9" s="516">
        <f t="shared" si="4"/>
        <v>27516.300000000003</v>
      </c>
      <c r="K9" s="516">
        <f t="shared" si="9"/>
        <v>3797.2494000000006</v>
      </c>
      <c r="L9" s="516">
        <f t="shared" si="5"/>
        <v>137.58150000000001</v>
      </c>
      <c r="M9" s="516">
        <f t="shared" si="6"/>
        <v>5690.3708400000005</v>
      </c>
      <c r="N9" s="516">
        <f t="shared" si="7"/>
        <v>37141.501740000007</v>
      </c>
      <c r="O9" s="469"/>
      <c r="P9" s="468" t="s">
        <v>870</v>
      </c>
      <c r="Q9" s="165" t="s">
        <v>873</v>
      </c>
      <c r="R9" s="484">
        <f>G15</f>
        <v>31592.730330000006</v>
      </c>
      <c r="S9" s="485">
        <v>0.35</v>
      </c>
      <c r="T9" s="485">
        <v>0.69</v>
      </c>
      <c r="U9" s="508">
        <v>1560</v>
      </c>
      <c r="V9" s="489">
        <f t="shared" si="10"/>
        <v>20.25</v>
      </c>
    </row>
    <row r="10" spans="1:22" x14ac:dyDescent="0.3">
      <c r="A10" s="510">
        <v>2</v>
      </c>
      <c r="B10" s="492" t="s">
        <v>874</v>
      </c>
      <c r="C10" s="468">
        <v>22383.9</v>
      </c>
      <c r="D10" s="468">
        <f t="shared" si="8"/>
        <v>1833.1782000000003</v>
      </c>
      <c r="E10" s="493">
        <f t="shared" si="0"/>
        <v>111.91950000000001</v>
      </c>
      <c r="F10" s="468">
        <f t="shared" si="1"/>
        <v>4628.9905200000003</v>
      </c>
      <c r="G10" s="494">
        <f t="shared" si="2"/>
        <v>28957.988220000003</v>
      </c>
      <c r="H10" s="515">
        <f t="shared" si="3"/>
        <v>22383.9</v>
      </c>
      <c r="I10" s="516">
        <v>5132.4000000000005</v>
      </c>
      <c r="J10" s="516">
        <f t="shared" si="4"/>
        <v>27516.300000000003</v>
      </c>
      <c r="K10" s="516">
        <f t="shared" si="9"/>
        <v>3797.2494000000006</v>
      </c>
      <c r="L10" s="516">
        <f t="shared" si="5"/>
        <v>137.58150000000001</v>
      </c>
      <c r="M10" s="516">
        <f t="shared" si="6"/>
        <v>5690.3708400000005</v>
      </c>
      <c r="N10" s="516">
        <f t="shared" si="7"/>
        <v>37141.501740000007</v>
      </c>
      <c r="O10" s="469"/>
      <c r="P10" s="468" t="s">
        <v>870</v>
      </c>
      <c r="Q10" s="165" t="s">
        <v>875</v>
      </c>
      <c r="R10" s="484">
        <f>G18</f>
        <v>31592.730330000006</v>
      </c>
      <c r="S10" s="485">
        <v>0.35</v>
      </c>
      <c r="T10" s="485">
        <v>0.69</v>
      </c>
      <c r="U10" s="508">
        <v>1560</v>
      </c>
      <c r="V10" s="489">
        <f t="shared" si="10"/>
        <v>20.25</v>
      </c>
    </row>
    <row r="11" spans="1:22" x14ac:dyDescent="0.3">
      <c r="A11" s="510">
        <v>2</v>
      </c>
      <c r="B11" s="492" t="s">
        <v>876</v>
      </c>
      <c r="C11" s="468">
        <v>22383.9</v>
      </c>
      <c r="D11" s="468">
        <f t="shared" si="8"/>
        <v>1833.1782000000003</v>
      </c>
      <c r="E11" s="493">
        <f t="shared" si="0"/>
        <v>111.91950000000001</v>
      </c>
      <c r="F11" s="468">
        <f t="shared" si="1"/>
        <v>4628.9905200000003</v>
      </c>
      <c r="G11" s="494">
        <f t="shared" si="2"/>
        <v>28957.988220000003</v>
      </c>
      <c r="H11" s="515">
        <f t="shared" si="3"/>
        <v>22383.9</v>
      </c>
      <c r="I11" s="516">
        <v>5132.4000000000005</v>
      </c>
      <c r="J11" s="516">
        <f t="shared" si="4"/>
        <v>27516.300000000003</v>
      </c>
      <c r="K11" s="516">
        <f t="shared" si="9"/>
        <v>3797.2494000000006</v>
      </c>
      <c r="L11" s="516">
        <f t="shared" si="5"/>
        <v>137.58150000000001</v>
      </c>
      <c r="M11" s="516">
        <f t="shared" si="6"/>
        <v>5690.3708400000005</v>
      </c>
      <c r="N11" s="516">
        <f t="shared" si="7"/>
        <v>37141.501740000007</v>
      </c>
      <c r="O11" s="469"/>
      <c r="P11" s="468" t="s">
        <v>877</v>
      </c>
      <c r="Q11" s="165" t="s">
        <v>878</v>
      </c>
      <c r="R11" s="484">
        <f>G19</f>
        <v>32686.878210000003</v>
      </c>
      <c r="S11" s="485">
        <v>0.3</v>
      </c>
      <c r="T11" s="485">
        <v>0.6</v>
      </c>
      <c r="U11" s="508">
        <v>1560</v>
      </c>
      <c r="V11" s="489">
        <f t="shared" si="10"/>
        <v>20.95</v>
      </c>
    </row>
    <row r="12" spans="1:22" x14ac:dyDescent="0.3">
      <c r="A12" s="510">
        <v>3</v>
      </c>
      <c r="B12" s="492" t="s">
        <v>879</v>
      </c>
      <c r="C12" s="468">
        <v>22816.5</v>
      </c>
      <c r="D12" s="468">
        <f t="shared" si="8"/>
        <v>1892.8770000000002</v>
      </c>
      <c r="E12" s="493">
        <f t="shared" si="0"/>
        <v>114.0825</v>
      </c>
      <c r="F12" s="468">
        <f t="shared" si="1"/>
        <v>4718.4522000000006</v>
      </c>
      <c r="G12" s="494">
        <f t="shared" si="2"/>
        <v>29541.911700000001</v>
      </c>
      <c r="H12" s="515">
        <f t="shared" si="3"/>
        <v>22816.5</v>
      </c>
      <c r="I12" s="516">
        <v>5132.4000000000005</v>
      </c>
      <c r="J12" s="516">
        <f t="shared" si="4"/>
        <v>27948.9</v>
      </c>
      <c r="K12" s="516">
        <f t="shared" si="9"/>
        <v>3856.9482000000007</v>
      </c>
      <c r="L12" s="516">
        <f t="shared" si="5"/>
        <v>139.74450000000002</v>
      </c>
      <c r="M12" s="516">
        <f t="shared" si="6"/>
        <v>5779.8325200000008</v>
      </c>
      <c r="N12" s="516">
        <f t="shared" si="7"/>
        <v>37725.425220000005</v>
      </c>
      <c r="O12" s="469"/>
      <c r="P12" s="468" t="s">
        <v>877</v>
      </c>
      <c r="Q12" s="165" t="s">
        <v>880</v>
      </c>
      <c r="R12" s="484">
        <f>G22</f>
        <v>35993.415780000003</v>
      </c>
      <c r="S12" s="485">
        <v>0.3</v>
      </c>
      <c r="T12" s="485">
        <v>0.6</v>
      </c>
      <c r="U12" s="508">
        <v>1560</v>
      </c>
      <c r="V12" s="489">
        <f t="shared" si="10"/>
        <v>23.07</v>
      </c>
    </row>
    <row r="13" spans="1:22" x14ac:dyDescent="0.3">
      <c r="A13" s="510">
        <v>3</v>
      </c>
      <c r="B13" s="492" t="s">
        <v>881</v>
      </c>
      <c r="C13" s="468">
        <v>22816.5</v>
      </c>
      <c r="D13" s="468">
        <f t="shared" si="8"/>
        <v>1892.8770000000002</v>
      </c>
      <c r="E13" s="493">
        <f t="shared" si="0"/>
        <v>114.0825</v>
      </c>
      <c r="F13" s="468">
        <f t="shared" si="1"/>
        <v>4718.4522000000006</v>
      </c>
      <c r="G13" s="494">
        <f t="shared" si="2"/>
        <v>29541.911700000001</v>
      </c>
      <c r="H13" s="515">
        <f t="shared" si="3"/>
        <v>22816.5</v>
      </c>
      <c r="I13" s="516">
        <v>5132.4000000000005</v>
      </c>
      <c r="J13" s="516">
        <f t="shared" si="4"/>
        <v>27948.9</v>
      </c>
      <c r="K13" s="516">
        <f t="shared" si="9"/>
        <v>3856.9482000000007</v>
      </c>
      <c r="L13" s="516">
        <f t="shared" si="5"/>
        <v>139.74450000000002</v>
      </c>
      <c r="M13" s="516">
        <f t="shared" si="6"/>
        <v>5779.8325200000008</v>
      </c>
      <c r="N13" s="516">
        <f t="shared" si="7"/>
        <v>37725.425220000005</v>
      </c>
      <c r="O13" s="469"/>
      <c r="P13" s="468" t="s">
        <v>877</v>
      </c>
      <c r="Q13" s="165" t="s">
        <v>882</v>
      </c>
      <c r="R13" s="484">
        <f>G25</f>
        <v>35993.415780000003</v>
      </c>
      <c r="S13" s="485">
        <v>0.3</v>
      </c>
      <c r="T13" s="485">
        <v>0.6</v>
      </c>
      <c r="U13" s="508">
        <v>1560</v>
      </c>
      <c r="V13" s="489">
        <f t="shared" si="10"/>
        <v>23.07</v>
      </c>
    </row>
    <row r="14" spans="1:22" x14ac:dyDescent="0.3">
      <c r="A14" s="510">
        <v>3</v>
      </c>
      <c r="B14" s="492" t="s">
        <v>883</v>
      </c>
      <c r="C14" s="468">
        <v>24335.850000000002</v>
      </c>
      <c r="D14" s="468">
        <f t="shared" si="8"/>
        <v>2102.5473000000006</v>
      </c>
      <c r="E14" s="493">
        <f t="shared" si="0"/>
        <v>121.67925000000001</v>
      </c>
      <c r="F14" s="468">
        <f t="shared" si="1"/>
        <v>5032.6537800000006</v>
      </c>
      <c r="G14" s="494">
        <f t="shared" si="2"/>
        <v>31592.730330000006</v>
      </c>
      <c r="H14" s="515">
        <f t="shared" si="3"/>
        <v>24335.850000000002</v>
      </c>
      <c r="I14" s="516">
        <v>5132.4000000000005</v>
      </c>
      <c r="J14" s="516">
        <f t="shared" si="4"/>
        <v>29468.250000000004</v>
      </c>
      <c r="K14" s="516">
        <f t="shared" si="9"/>
        <v>4066.6185000000009</v>
      </c>
      <c r="L14" s="516">
        <f t="shared" si="5"/>
        <v>147.34125000000003</v>
      </c>
      <c r="M14" s="516">
        <f t="shared" si="6"/>
        <v>6094.0341000000008</v>
      </c>
      <c r="N14" s="516">
        <f t="shared" si="7"/>
        <v>39776.243849999999</v>
      </c>
      <c r="O14" s="469"/>
      <c r="P14" s="468" t="s">
        <v>884</v>
      </c>
      <c r="Q14" s="165" t="s">
        <v>885</v>
      </c>
      <c r="R14" s="484">
        <f>G26</f>
        <v>37088.980949999997</v>
      </c>
      <c r="S14" s="485">
        <v>0.3</v>
      </c>
      <c r="T14" s="485">
        <v>0.6</v>
      </c>
      <c r="U14" s="508">
        <v>1560</v>
      </c>
      <c r="V14" s="489">
        <f t="shared" si="10"/>
        <v>23.77</v>
      </c>
    </row>
    <row r="15" spans="1:22" x14ac:dyDescent="0.3">
      <c r="A15" s="510">
        <v>3</v>
      </c>
      <c r="B15" s="492" t="s">
        <v>886</v>
      </c>
      <c r="C15" s="468">
        <v>24335.850000000002</v>
      </c>
      <c r="D15" s="468">
        <f t="shared" si="8"/>
        <v>2102.5473000000006</v>
      </c>
      <c r="E15" s="493">
        <f t="shared" si="0"/>
        <v>121.67925000000001</v>
      </c>
      <c r="F15" s="468">
        <f t="shared" si="1"/>
        <v>5032.6537800000006</v>
      </c>
      <c r="G15" s="494">
        <f t="shared" si="2"/>
        <v>31592.730330000006</v>
      </c>
      <c r="H15" s="515">
        <f t="shared" si="3"/>
        <v>24335.850000000002</v>
      </c>
      <c r="I15" s="516">
        <v>5132.4000000000005</v>
      </c>
      <c r="J15" s="516">
        <f t="shared" si="4"/>
        <v>29468.250000000004</v>
      </c>
      <c r="K15" s="516">
        <f t="shared" si="9"/>
        <v>4066.6185000000009</v>
      </c>
      <c r="L15" s="516">
        <f t="shared" si="5"/>
        <v>147.34125000000003</v>
      </c>
      <c r="M15" s="516">
        <f t="shared" si="6"/>
        <v>6094.0341000000008</v>
      </c>
      <c r="N15" s="516">
        <f t="shared" si="7"/>
        <v>39776.243849999999</v>
      </c>
      <c r="O15" s="469"/>
      <c r="P15" s="468" t="s">
        <v>884</v>
      </c>
      <c r="Q15" s="165" t="s">
        <v>887</v>
      </c>
      <c r="R15" s="484">
        <f>G29</f>
        <v>40100.722199999997</v>
      </c>
      <c r="S15" s="485">
        <v>0.3</v>
      </c>
      <c r="T15" s="485">
        <v>0.6</v>
      </c>
      <c r="U15" s="508">
        <v>1560</v>
      </c>
      <c r="V15" s="489">
        <f t="shared" si="10"/>
        <v>25.71</v>
      </c>
    </row>
    <row r="16" spans="1:22" x14ac:dyDescent="0.3">
      <c r="A16" s="510">
        <v>3</v>
      </c>
      <c r="B16" s="492" t="s">
        <v>888</v>
      </c>
      <c r="C16" s="468">
        <v>24335.850000000002</v>
      </c>
      <c r="D16" s="468">
        <f t="shared" si="8"/>
        <v>2102.5473000000006</v>
      </c>
      <c r="E16" s="493">
        <f t="shared" si="0"/>
        <v>121.67925000000001</v>
      </c>
      <c r="F16" s="468">
        <f t="shared" si="1"/>
        <v>5032.6537800000006</v>
      </c>
      <c r="G16" s="494">
        <f t="shared" si="2"/>
        <v>31592.730330000006</v>
      </c>
      <c r="H16" s="515">
        <f t="shared" si="3"/>
        <v>24335.850000000002</v>
      </c>
      <c r="I16" s="516">
        <v>5132.4000000000005</v>
      </c>
      <c r="J16" s="516">
        <f t="shared" si="4"/>
        <v>29468.250000000004</v>
      </c>
      <c r="K16" s="516">
        <f t="shared" si="9"/>
        <v>4066.6185000000009</v>
      </c>
      <c r="L16" s="516">
        <f t="shared" si="5"/>
        <v>147.34125000000003</v>
      </c>
      <c r="M16" s="516">
        <f t="shared" si="6"/>
        <v>6094.0341000000008</v>
      </c>
      <c r="N16" s="516">
        <f t="shared" si="7"/>
        <v>39776.243849999999</v>
      </c>
      <c r="O16" s="469"/>
      <c r="P16" s="468" t="s">
        <v>884</v>
      </c>
      <c r="Q16" s="165" t="s">
        <v>889</v>
      </c>
      <c r="R16" s="484">
        <f>G33</f>
        <v>45421.22886000001</v>
      </c>
      <c r="S16" s="485">
        <v>0.3</v>
      </c>
      <c r="T16" s="485">
        <v>0.6</v>
      </c>
      <c r="U16" s="508">
        <v>1560</v>
      </c>
      <c r="V16" s="489">
        <f t="shared" si="10"/>
        <v>29.12</v>
      </c>
    </row>
    <row r="17" spans="1:22" x14ac:dyDescent="0.3">
      <c r="A17" s="510">
        <v>3</v>
      </c>
      <c r="B17" s="492" t="s">
        <v>890</v>
      </c>
      <c r="C17" s="468">
        <v>24335.850000000002</v>
      </c>
      <c r="D17" s="468">
        <f t="shared" si="8"/>
        <v>2102.5473000000006</v>
      </c>
      <c r="E17" s="493">
        <f t="shared" si="0"/>
        <v>121.67925000000001</v>
      </c>
      <c r="F17" s="468">
        <f t="shared" si="1"/>
        <v>5032.6537800000006</v>
      </c>
      <c r="G17" s="494">
        <f t="shared" si="2"/>
        <v>31592.730330000006</v>
      </c>
      <c r="H17" s="515">
        <f t="shared" si="3"/>
        <v>24335.850000000002</v>
      </c>
      <c r="I17" s="516">
        <v>5132.4000000000005</v>
      </c>
      <c r="J17" s="516">
        <f t="shared" si="4"/>
        <v>29468.250000000004</v>
      </c>
      <c r="K17" s="516">
        <f t="shared" si="9"/>
        <v>4066.6185000000009</v>
      </c>
      <c r="L17" s="516">
        <f t="shared" si="5"/>
        <v>147.34125000000003</v>
      </c>
      <c r="M17" s="516">
        <f t="shared" si="6"/>
        <v>6094.0341000000008</v>
      </c>
      <c r="N17" s="516">
        <f t="shared" si="7"/>
        <v>39776.243849999999</v>
      </c>
      <c r="O17" s="469"/>
      <c r="P17" s="468" t="s">
        <v>891</v>
      </c>
      <c r="Q17" s="165" t="s">
        <v>892</v>
      </c>
      <c r="R17" s="484">
        <f>G34</f>
        <v>46515.37674</v>
      </c>
      <c r="S17" s="485">
        <v>0.3</v>
      </c>
      <c r="T17" s="485">
        <v>0.6</v>
      </c>
      <c r="U17" s="508">
        <v>1560</v>
      </c>
      <c r="V17" s="489">
        <f t="shared" si="10"/>
        <v>29.82</v>
      </c>
    </row>
    <row r="18" spans="1:22" x14ac:dyDescent="0.3">
      <c r="A18" s="510">
        <v>3</v>
      </c>
      <c r="B18" s="492" t="s">
        <v>893</v>
      </c>
      <c r="C18" s="468">
        <v>24335.850000000002</v>
      </c>
      <c r="D18" s="468">
        <f t="shared" si="8"/>
        <v>2102.5473000000006</v>
      </c>
      <c r="E18" s="493">
        <f t="shared" si="0"/>
        <v>121.67925000000001</v>
      </c>
      <c r="F18" s="468">
        <f t="shared" si="1"/>
        <v>5032.6537800000006</v>
      </c>
      <c r="G18" s="494">
        <f t="shared" si="2"/>
        <v>31592.730330000006</v>
      </c>
      <c r="H18" s="515">
        <f t="shared" si="3"/>
        <v>24335.850000000002</v>
      </c>
      <c r="I18" s="516">
        <v>5132.4000000000005</v>
      </c>
      <c r="J18" s="516">
        <f t="shared" si="4"/>
        <v>29468.250000000004</v>
      </c>
      <c r="K18" s="516">
        <f t="shared" si="9"/>
        <v>4066.6185000000009</v>
      </c>
      <c r="L18" s="516">
        <f t="shared" si="5"/>
        <v>147.34125000000003</v>
      </c>
      <c r="M18" s="516">
        <f t="shared" si="6"/>
        <v>6094.0341000000008</v>
      </c>
      <c r="N18" s="516">
        <f t="shared" si="7"/>
        <v>39776.243849999999</v>
      </c>
      <c r="O18" s="469"/>
      <c r="P18" s="468" t="s">
        <v>891</v>
      </c>
      <c r="Q18" s="165" t="s">
        <v>106</v>
      </c>
      <c r="R18" s="484">
        <f>G38</f>
        <v>49160.039879999989</v>
      </c>
      <c r="S18" s="485">
        <v>0.3</v>
      </c>
      <c r="T18" s="485">
        <v>0.6</v>
      </c>
      <c r="U18" s="508">
        <v>1560</v>
      </c>
      <c r="V18" s="489">
        <f t="shared" si="10"/>
        <v>31.51</v>
      </c>
    </row>
    <row r="19" spans="1:22" x14ac:dyDescent="0.3">
      <c r="A19" s="510">
        <v>4</v>
      </c>
      <c r="B19" s="492" t="s">
        <v>894</v>
      </c>
      <c r="C19" s="468">
        <v>25146.45</v>
      </c>
      <c r="D19" s="468">
        <f t="shared" si="8"/>
        <v>2214.4101000000005</v>
      </c>
      <c r="E19" s="493">
        <f t="shared" si="0"/>
        <v>125.73225000000001</v>
      </c>
      <c r="F19" s="468">
        <f t="shared" si="1"/>
        <v>5200.2858600000009</v>
      </c>
      <c r="G19" s="494">
        <f t="shared" si="2"/>
        <v>32686.878210000003</v>
      </c>
      <c r="H19" s="515">
        <f t="shared" si="3"/>
        <v>25146.45</v>
      </c>
      <c r="I19" s="516">
        <v>5132.4000000000005</v>
      </c>
      <c r="J19" s="516">
        <f t="shared" si="4"/>
        <v>30278.850000000002</v>
      </c>
      <c r="K19" s="516">
        <f t="shared" si="9"/>
        <v>4178.4813000000004</v>
      </c>
      <c r="L19" s="516">
        <f t="shared" si="5"/>
        <v>151.39425000000003</v>
      </c>
      <c r="M19" s="516">
        <f t="shared" si="6"/>
        <v>6261.6661800000011</v>
      </c>
      <c r="N19" s="516">
        <f t="shared" si="7"/>
        <v>40870.391730000003</v>
      </c>
      <c r="O19" s="469"/>
      <c r="P19" s="468" t="s">
        <v>891</v>
      </c>
      <c r="Q19" s="165" t="s">
        <v>895</v>
      </c>
      <c r="R19" s="484">
        <f>G42</f>
        <v>56269.166519999999</v>
      </c>
      <c r="S19" s="485">
        <v>0.3</v>
      </c>
      <c r="T19" s="485">
        <v>0.6</v>
      </c>
      <c r="U19" s="508">
        <v>1560</v>
      </c>
      <c r="V19" s="489">
        <f t="shared" si="10"/>
        <v>36.07</v>
      </c>
    </row>
    <row r="20" spans="1:22" x14ac:dyDescent="0.3">
      <c r="A20" s="510">
        <v>4</v>
      </c>
      <c r="B20" s="492" t="s">
        <v>896</v>
      </c>
      <c r="C20" s="468">
        <v>25146.45</v>
      </c>
      <c r="D20" s="468">
        <f t="shared" si="8"/>
        <v>2214.4101000000005</v>
      </c>
      <c r="E20" s="493">
        <f t="shared" si="0"/>
        <v>125.73225000000001</v>
      </c>
      <c r="F20" s="468">
        <f t="shared" si="1"/>
        <v>5200.2858600000009</v>
      </c>
      <c r="G20" s="494">
        <f t="shared" si="2"/>
        <v>32686.878210000003</v>
      </c>
      <c r="H20" s="515">
        <f t="shared" si="3"/>
        <v>25146.45</v>
      </c>
      <c r="I20" s="516">
        <v>5132.4000000000005</v>
      </c>
      <c r="J20" s="516">
        <f t="shared" si="4"/>
        <v>30278.850000000002</v>
      </c>
      <c r="K20" s="516">
        <f t="shared" si="9"/>
        <v>4178.4813000000004</v>
      </c>
      <c r="L20" s="516">
        <f t="shared" si="5"/>
        <v>151.39425000000003</v>
      </c>
      <c r="M20" s="516">
        <f t="shared" si="6"/>
        <v>6261.6661800000011</v>
      </c>
      <c r="N20" s="516">
        <f t="shared" si="7"/>
        <v>40870.391730000003</v>
      </c>
      <c r="O20" s="469"/>
      <c r="P20" s="468" t="s">
        <v>897</v>
      </c>
      <c r="Q20" s="165" t="s">
        <v>898</v>
      </c>
      <c r="R20" s="484">
        <f>G43</f>
        <v>57787.084110000011</v>
      </c>
      <c r="S20" s="485">
        <v>0.3</v>
      </c>
      <c r="T20" s="485">
        <v>0.6</v>
      </c>
      <c r="U20" s="508">
        <v>1560</v>
      </c>
      <c r="V20" s="489">
        <f t="shared" si="10"/>
        <v>37.04</v>
      </c>
    </row>
    <row r="21" spans="1:22" x14ac:dyDescent="0.3">
      <c r="A21" s="510">
        <v>4</v>
      </c>
      <c r="B21" s="492" t="s">
        <v>899</v>
      </c>
      <c r="C21" s="468">
        <v>25146.45</v>
      </c>
      <c r="D21" s="468">
        <f t="shared" si="8"/>
        <v>2214.4101000000005</v>
      </c>
      <c r="E21" s="493">
        <f t="shared" si="0"/>
        <v>125.73225000000001</v>
      </c>
      <c r="F21" s="468">
        <f t="shared" si="1"/>
        <v>5200.2858600000009</v>
      </c>
      <c r="G21" s="494">
        <f t="shared" si="2"/>
        <v>32686.878210000003</v>
      </c>
      <c r="H21" s="515">
        <f t="shared" si="3"/>
        <v>25146.45</v>
      </c>
      <c r="I21" s="516">
        <v>5132.4000000000005</v>
      </c>
      <c r="J21" s="516">
        <f t="shared" si="4"/>
        <v>30278.850000000002</v>
      </c>
      <c r="K21" s="516">
        <f t="shared" si="9"/>
        <v>4178.4813000000004</v>
      </c>
      <c r="L21" s="516">
        <f t="shared" si="5"/>
        <v>151.39425000000003</v>
      </c>
      <c r="M21" s="516">
        <f t="shared" si="6"/>
        <v>6261.6661800000011</v>
      </c>
      <c r="N21" s="516">
        <f t="shared" si="7"/>
        <v>40870.391730000003</v>
      </c>
      <c r="O21" s="469"/>
      <c r="P21" s="468" t="s">
        <v>897</v>
      </c>
      <c r="Q21" s="165" t="s">
        <v>104</v>
      </c>
      <c r="R21" s="484">
        <f>G47</f>
        <v>60830.005740000008</v>
      </c>
      <c r="S21" s="485">
        <v>0.3</v>
      </c>
      <c r="T21" s="485">
        <v>0.6</v>
      </c>
      <c r="U21" s="508">
        <v>1560</v>
      </c>
      <c r="V21" s="489">
        <f t="shared" si="10"/>
        <v>38.99</v>
      </c>
    </row>
    <row r="22" spans="1:22" x14ac:dyDescent="0.3">
      <c r="A22" s="510">
        <v>4</v>
      </c>
      <c r="B22" s="492" t="s">
        <v>900</v>
      </c>
      <c r="C22" s="468">
        <v>27596.100000000002</v>
      </c>
      <c r="D22" s="468">
        <f t="shared" si="8"/>
        <v>2552.4618000000005</v>
      </c>
      <c r="E22" s="493">
        <f t="shared" si="0"/>
        <v>137.98050000000001</v>
      </c>
      <c r="F22" s="468">
        <f t="shared" si="1"/>
        <v>5706.8734800000011</v>
      </c>
      <c r="G22" s="494">
        <f t="shared" si="2"/>
        <v>35993.415780000003</v>
      </c>
      <c r="H22" s="515">
        <f t="shared" si="3"/>
        <v>27596.100000000002</v>
      </c>
      <c r="I22" s="516">
        <v>5519.2200000000012</v>
      </c>
      <c r="J22" s="516">
        <f t="shared" si="4"/>
        <v>33115.320000000007</v>
      </c>
      <c r="K22" s="516">
        <f t="shared" si="9"/>
        <v>4569.9141600000012</v>
      </c>
      <c r="L22" s="516">
        <f t="shared" si="5"/>
        <v>165.57660000000004</v>
      </c>
      <c r="M22" s="516">
        <f t="shared" si="6"/>
        <v>6848.2481760000019</v>
      </c>
      <c r="N22" s="516">
        <f t="shared" si="7"/>
        <v>44699.058936000009</v>
      </c>
      <c r="O22" s="469"/>
      <c r="P22" s="468" t="s">
        <v>897</v>
      </c>
      <c r="Q22" s="165" t="s">
        <v>901</v>
      </c>
      <c r="R22" s="484">
        <f>G51</f>
        <v>66309.248879999999</v>
      </c>
      <c r="S22" s="485">
        <v>0.3</v>
      </c>
      <c r="T22" s="485">
        <v>0.6</v>
      </c>
      <c r="U22" s="508">
        <v>1560</v>
      </c>
      <c r="V22" s="489">
        <f t="shared" si="10"/>
        <v>42.51</v>
      </c>
    </row>
    <row r="23" spans="1:22" x14ac:dyDescent="0.3">
      <c r="A23" s="510">
        <v>4</v>
      </c>
      <c r="B23" s="492" t="s">
        <v>902</v>
      </c>
      <c r="C23" s="468">
        <v>27596.100000000002</v>
      </c>
      <c r="D23" s="468">
        <f t="shared" si="8"/>
        <v>2552.4618000000005</v>
      </c>
      <c r="E23" s="493">
        <f t="shared" si="0"/>
        <v>137.98050000000001</v>
      </c>
      <c r="F23" s="468">
        <f t="shared" si="1"/>
        <v>5706.8734800000011</v>
      </c>
      <c r="G23" s="494">
        <f t="shared" si="2"/>
        <v>35993.415780000003</v>
      </c>
      <c r="H23" s="515">
        <f t="shared" si="3"/>
        <v>27596.100000000002</v>
      </c>
      <c r="I23" s="516">
        <v>5519.2200000000012</v>
      </c>
      <c r="J23" s="516">
        <f t="shared" si="4"/>
        <v>33115.320000000007</v>
      </c>
      <c r="K23" s="516">
        <f t="shared" si="9"/>
        <v>4569.9141600000012</v>
      </c>
      <c r="L23" s="516">
        <f t="shared" si="5"/>
        <v>165.57660000000004</v>
      </c>
      <c r="M23" s="516">
        <f t="shared" si="6"/>
        <v>6848.2481760000019</v>
      </c>
      <c r="N23" s="516">
        <f t="shared" si="7"/>
        <v>44699.058936000009</v>
      </c>
      <c r="O23" s="469"/>
      <c r="P23" s="468" t="s">
        <v>903</v>
      </c>
      <c r="Q23" s="165" t="s">
        <v>904</v>
      </c>
      <c r="R23" s="484">
        <f>G52</f>
        <v>67519.61454000001</v>
      </c>
      <c r="S23" s="485">
        <v>0.3</v>
      </c>
      <c r="T23" s="485">
        <v>0.6</v>
      </c>
      <c r="U23" s="508">
        <v>1560</v>
      </c>
      <c r="V23" s="489">
        <f t="shared" si="10"/>
        <v>43.28</v>
      </c>
    </row>
    <row r="24" spans="1:22" x14ac:dyDescent="0.3">
      <c r="A24" s="510">
        <v>4</v>
      </c>
      <c r="B24" s="492" t="s">
        <v>905</v>
      </c>
      <c r="C24" s="468">
        <v>27596.100000000002</v>
      </c>
      <c r="D24" s="468">
        <f t="shared" si="8"/>
        <v>2552.4618000000005</v>
      </c>
      <c r="E24" s="493">
        <f t="shared" si="0"/>
        <v>137.98050000000001</v>
      </c>
      <c r="F24" s="468">
        <f t="shared" si="1"/>
        <v>5706.8734800000011</v>
      </c>
      <c r="G24" s="494">
        <f t="shared" si="2"/>
        <v>35993.415780000003</v>
      </c>
      <c r="H24" s="515">
        <f t="shared" si="3"/>
        <v>27596.100000000002</v>
      </c>
      <c r="I24" s="516">
        <v>5519.2200000000012</v>
      </c>
      <c r="J24" s="516">
        <f t="shared" si="4"/>
        <v>33115.320000000007</v>
      </c>
      <c r="K24" s="516">
        <f t="shared" si="9"/>
        <v>4569.9141600000012</v>
      </c>
      <c r="L24" s="516">
        <f t="shared" si="5"/>
        <v>165.57660000000004</v>
      </c>
      <c r="M24" s="516">
        <f t="shared" si="6"/>
        <v>6848.2481760000019</v>
      </c>
      <c r="N24" s="516">
        <f t="shared" si="7"/>
        <v>44699.058936000009</v>
      </c>
      <c r="O24" s="469"/>
      <c r="P24" s="468" t="s">
        <v>903</v>
      </c>
      <c r="Q24" s="165" t="s">
        <v>102</v>
      </c>
      <c r="R24" s="484">
        <f>G54</f>
        <v>67519.61454000001</v>
      </c>
      <c r="S24" s="485">
        <v>0.3</v>
      </c>
      <c r="T24" s="485">
        <v>0.6</v>
      </c>
      <c r="U24" s="508">
        <v>1560</v>
      </c>
      <c r="V24" s="489">
        <f t="shared" si="10"/>
        <v>43.28</v>
      </c>
    </row>
    <row r="25" spans="1:22" x14ac:dyDescent="0.3">
      <c r="A25" s="510">
        <v>4</v>
      </c>
      <c r="B25" s="492" t="s">
        <v>906</v>
      </c>
      <c r="C25" s="468">
        <v>27596.100000000002</v>
      </c>
      <c r="D25" s="468">
        <f t="shared" si="8"/>
        <v>2552.4618000000005</v>
      </c>
      <c r="E25" s="493">
        <f t="shared" si="0"/>
        <v>137.98050000000001</v>
      </c>
      <c r="F25" s="468">
        <f t="shared" si="1"/>
        <v>5706.8734800000011</v>
      </c>
      <c r="G25" s="494">
        <f t="shared" si="2"/>
        <v>35993.415780000003</v>
      </c>
      <c r="H25" s="515">
        <f t="shared" si="3"/>
        <v>27596.100000000002</v>
      </c>
      <c r="I25" s="516">
        <v>5519.2200000000012</v>
      </c>
      <c r="J25" s="516">
        <f t="shared" si="4"/>
        <v>33115.320000000007</v>
      </c>
      <c r="K25" s="516">
        <f t="shared" si="9"/>
        <v>4569.9141600000012</v>
      </c>
      <c r="L25" s="516">
        <f t="shared" si="5"/>
        <v>165.57660000000004</v>
      </c>
      <c r="M25" s="516">
        <f t="shared" si="6"/>
        <v>6848.2481760000019</v>
      </c>
      <c r="N25" s="516">
        <f t="shared" si="7"/>
        <v>44699.058936000009</v>
      </c>
      <c r="O25" s="469"/>
      <c r="P25" s="468" t="s">
        <v>903</v>
      </c>
      <c r="Q25" s="165" t="s">
        <v>907</v>
      </c>
      <c r="R25" s="484">
        <f>G57</f>
        <v>76155.162510000009</v>
      </c>
      <c r="S25" s="485">
        <v>0.3</v>
      </c>
      <c r="T25" s="485">
        <v>0.6</v>
      </c>
      <c r="U25" s="508">
        <v>1560</v>
      </c>
      <c r="V25" s="489">
        <f t="shared" si="10"/>
        <v>48.82</v>
      </c>
    </row>
    <row r="26" spans="1:22" x14ac:dyDescent="0.3">
      <c r="A26" s="510">
        <v>5</v>
      </c>
      <c r="B26" s="492" t="s">
        <v>908</v>
      </c>
      <c r="C26" s="468">
        <v>28407.75</v>
      </c>
      <c r="D26" s="468">
        <f t="shared" si="8"/>
        <v>2664.4695000000002</v>
      </c>
      <c r="E26" s="493">
        <f t="shared" si="0"/>
        <v>142.03874999999999</v>
      </c>
      <c r="F26" s="468">
        <f t="shared" si="1"/>
        <v>5874.7227000000003</v>
      </c>
      <c r="G26" s="494">
        <f t="shared" si="2"/>
        <v>37088.980949999997</v>
      </c>
      <c r="H26" s="515">
        <f t="shared" si="3"/>
        <v>28407.75</v>
      </c>
      <c r="I26" s="516">
        <v>5681.55</v>
      </c>
      <c r="J26" s="516">
        <f t="shared" si="4"/>
        <v>34089.300000000003</v>
      </c>
      <c r="K26" s="516">
        <f t="shared" si="9"/>
        <v>4704.3234000000011</v>
      </c>
      <c r="L26" s="516">
        <f t="shared" si="5"/>
        <v>170.44650000000001</v>
      </c>
      <c r="M26" s="516">
        <f t="shared" si="6"/>
        <v>7049.6672400000007</v>
      </c>
      <c r="N26" s="516">
        <f t="shared" si="7"/>
        <v>46013.737140000005</v>
      </c>
      <c r="O26" s="469"/>
      <c r="P26" s="468" t="s">
        <v>909</v>
      </c>
      <c r="Q26" s="165" t="s">
        <v>910</v>
      </c>
      <c r="R26" s="484">
        <f>G58</f>
        <v>78344.875560000015</v>
      </c>
      <c r="S26" s="485">
        <v>0.3</v>
      </c>
      <c r="T26" s="485">
        <v>0.6</v>
      </c>
      <c r="U26" s="508">
        <v>1560</v>
      </c>
      <c r="V26" s="489">
        <f t="shared" si="10"/>
        <v>50.22</v>
      </c>
    </row>
    <row r="27" spans="1:22" x14ac:dyDescent="0.3">
      <c r="A27" s="510">
        <v>5</v>
      </c>
      <c r="B27" s="492" t="s">
        <v>911</v>
      </c>
      <c r="C27" s="468">
        <v>28407.75</v>
      </c>
      <c r="D27" s="468">
        <f t="shared" si="8"/>
        <v>2664.4695000000002</v>
      </c>
      <c r="E27" s="493">
        <f t="shared" si="0"/>
        <v>142.03874999999999</v>
      </c>
      <c r="F27" s="468">
        <f t="shared" si="1"/>
        <v>5874.7227000000003</v>
      </c>
      <c r="G27" s="494">
        <f t="shared" si="2"/>
        <v>37088.980949999997</v>
      </c>
      <c r="H27" s="515">
        <f t="shared" si="3"/>
        <v>28407.75</v>
      </c>
      <c r="I27" s="516">
        <v>5681.55</v>
      </c>
      <c r="J27" s="516">
        <f t="shared" si="4"/>
        <v>34089.300000000003</v>
      </c>
      <c r="K27" s="516">
        <f t="shared" si="9"/>
        <v>4704.3234000000011</v>
      </c>
      <c r="L27" s="516">
        <f t="shared" si="5"/>
        <v>170.44650000000001</v>
      </c>
      <c r="M27" s="516">
        <f t="shared" si="6"/>
        <v>7049.6672400000007</v>
      </c>
      <c r="N27" s="516">
        <f t="shared" si="7"/>
        <v>46013.737140000005</v>
      </c>
      <c r="O27" s="469"/>
      <c r="P27" s="468" t="s">
        <v>909</v>
      </c>
      <c r="Q27" s="165" t="s">
        <v>912</v>
      </c>
      <c r="R27" s="484">
        <f>G60</f>
        <v>78344.875560000015</v>
      </c>
      <c r="S27" s="485">
        <v>0.3</v>
      </c>
      <c r="T27" s="485">
        <v>0.6</v>
      </c>
      <c r="U27" s="508">
        <v>1560</v>
      </c>
      <c r="V27" s="489">
        <f t="shared" si="10"/>
        <v>50.22</v>
      </c>
    </row>
    <row r="28" spans="1:22" x14ac:dyDescent="0.3">
      <c r="A28" s="510">
        <v>5</v>
      </c>
      <c r="B28" s="492" t="s">
        <v>913</v>
      </c>
      <c r="C28" s="468">
        <v>30639</v>
      </c>
      <c r="D28" s="468">
        <f t="shared" si="8"/>
        <v>2972.3820000000001</v>
      </c>
      <c r="E28" s="493">
        <f t="shared" si="0"/>
        <v>153.19499999999999</v>
      </c>
      <c r="F28" s="468">
        <f t="shared" si="1"/>
        <v>6336.1451999999999</v>
      </c>
      <c r="G28" s="494">
        <f t="shared" si="2"/>
        <v>40100.722199999997</v>
      </c>
      <c r="H28" s="515">
        <f t="shared" si="3"/>
        <v>30639</v>
      </c>
      <c r="I28" s="516">
        <v>6127.8</v>
      </c>
      <c r="J28" s="516">
        <f t="shared" si="4"/>
        <v>36766.800000000003</v>
      </c>
      <c r="K28" s="516">
        <f t="shared" si="9"/>
        <v>5073.818400000001</v>
      </c>
      <c r="L28" s="516">
        <f t="shared" si="5"/>
        <v>183.83400000000003</v>
      </c>
      <c r="M28" s="516">
        <f t="shared" si="6"/>
        <v>7603.374240000001</v>
      </c>
      <c r="N28" s="516">
        <f t="shared" si="7"/>
        <v>49627.826640000014</v>
      </c>
      <c r="O28" s="469"/>
      <c r="P28" s="468" t="s">
        <v>909</v>
      </c>
      <c r="Q28" s="165" t="s">
        <v>914</v>
      </c>
      <c r="R28" s="484">
        <f>G63</f>
        <v>91239.379980000012</v>
      </c>
      <c r="S28" s="485">
        <v>0.3</v>
      </c>
      <c r="T28" s="485">
        <v>0.6</v>
      </c>
      <c r="U28" s="508">
        <v>1560</v>
      </c>
      <c r="V28" s="489">
        <f t="shared" si="10"/>
        <v>58.49</v>
      </c>
    </row>
    <row r="29" spans="1:22" x14ac:dyDescent="0.3">
      <c r="A29" s="510">
        <v>5</v>
      </c>
      <c r="B29" s="492" t="s">
        <v>915</v>
      </c>
      <c r="C29" s="468">
        <v>30639</v>
      </c>
      <c r="D29" s="468">
        <f t="shared" si="8"/>
        <v>2972.3820000000001</v>
      </c>
      <c r="E29" s="493">
        <f t="shared" si="0"/>
        <v>153.19499999999999</v>
      </c>
      <c r="F29" s="468">
        <f t="shared" si="1"/>
        <v>6336.1451999999999</v>
      </c>
      <c r="G29" s="494">
        <f t="shared" si="2"/>
        <v>40100.722199999997</v>
      </c>
      <c r="H29" s="515">
        <f t="shared" si="3"/>
        <v>30639</v>
      </c>
      <c r="I29" s="516">
        <v>6127.8</v>
      </c>
      <c r="J29" s="516">
        <f t="shared" si="4"/>
        <v>36766.800000000003</v>
      </c>
      <c r="K29" s="516">
        <f t="shared" si="9"/>
        <v>5073.818400000001</v>
      </c>
      <c r="L29" s="516">
        <f t="shared" si="5"/>
        <v>183.83400000000003</v>
      </c>
      <c r="M29" s="516">
        <f t="shared" si="6"/>
        <v>7603.374240000001</v>
      </c>
      <c r="N29" s="516">
        <f t="shared" si="7"/>
        <v>49627.826640000014</v>
      </c>
      <c r="O29" s="469"/>
      <c r="P29" s="468" t="s">
        <v>916</v>
      </c>
      <c r="Q29" s="165" t="s">
        <v>917</v>
      </c>
      <c r="R29" s="484">
        <f>G64</f>
        <v>93793.336559999996</v>
      </c>
      <c r="S29" s="485">
        <v>0.3</v>
      </c>
      <c r="T29" s="485">
        <v>0.6</v>
      </c>
      <c r="U29" s="508">
        <v>1560</v>
      </c>
      <c r="V29" s="489">
        <f t="shared" si="10"/>
        <v>60.12</v>
      </c>
    </row>
    <row r="30" spans="1:22" x14ac:dyDescent="0.3">
      <c r="A30" s="510">
        <v>5</v>
      </c>
      <c r="B30" s="492" t="s">
        <v>918</v>
      </c>
      <c r="C30" s="468">
        <v>34580.700000000004</v>
      </c>
      <c r="D30" s="468">
        <f t="shared" si="8"/>
        <v>3516.336600000001</v>
      </c>
      <c r="E30" s="493">
        <f t="shared" si="0"/>
        <v>172.90350000000004</v>
      </c>
      <c r="F30" s="468">
        <f t="shared" si="1"/>
        <v>7151.2887600000013</v>
      </c>
      <c r="G30" s="494">
        <f t="shared" si="2"/>
        <v>45421.22886000001</v>
      </c>
      <c r="H30" s="515">
        <f t="shared" si="3"/>
        <v>34580.700000000004</v>
      </c>
      <c r="I30" s="516">
        <v>6916.14</v>
      </c>
      <c r="J30" s="516">
        <f t="shared" si="4"/>
        <v>41496.840000000004</v>
      </c>
      <c r="K30" s="516">
        <f t="shared" si="9"/>
        <v>5726.5639200000014</v>
      </c>
      <c r="L30" s="516">
        <f t="shared" si="5"/>
        <v>207.48420000000002</v>
      </c>
      <c r="M30" s="516">
        <f t="shared" si="6"/>
        <v>8581.5465120000008</v>
      </c>
      <c r="N30" s="516">
        <f t="shared" si="7"/>
        <v>56012.434632000004</v>
      </c>
      <c r="O30" s="469"/>
      <c r="P30" s="468" t="s">
        <v>916</v>
      </c>
      <c r="Q30" s="165" t="s">
        <v>919</v>
      </c>
      <c r="R30" s="484">
        <f>G66</f>
        <v>93793.336559999996</v>
      </c>
      <c r="S30" s="485">
        <v>0.3</v>
      </c>
      <c r="T30" s="485">
        <v>0.6</v>
      </c>
      <c r="U30" s="508">
        <v>1560</v>
      </c>
      <c r="V30" s="489">
        <f t="shared" si="10"/>
        <v>60.12</v>
      </c>
    </row>
    <row r="31" spans="1:22" x14ac:dyDescent="0.3">
      <c r="A31" s="510">
        <v>5</v>
      </c>
      <c r="B31" s="492" t="s">
        <v>920</v>
      </c>
      <c r="C31" s="468">
        <v>34580.700000000004</v>
      </c>
      <c r="D31" s="468">
        <f t="shared" si="8"/>
        <v>3516.336600000001</v>
      </c>
      <c r="E31" s="493">
        <f t="shared" si="0"/>
        <v>172.90350000000004</v>
      </c>
      <c r="F31" s="468">
        <f t="shared" si="1"/>
        <v>7151.2887600000013</v>
      </c>
      <c r="G31" s="494">
        <f t="shared" si="2"/>
        <v>45421.22886000001</v>
      </c>
      <c r="H31" s="515">
        <f t="shared" si="3"/>
        <v>34580.700000000004</v>
      </c>
      <c r="I31" s="516">
        <v>6916.14</v>
      </c>
      <c r="J31" s="516">
        <f t="shared" si="4"/>
        <v>41496.840000000004</v>
      </c>
      <c r="K31" s="516">
        <f t="shared" si="9"/>
        <v>5726.5639200000014</v>
      </c>
      <c r="L31" s="516">
        <f t="shared" si="5"/>
        <v>207.48420000000002</v>
      </c>
      <c r="M31" s="516">
        <f t="shared" si="6"/>
        <v>8581.5465120000008</v>
      </c>
      <c r="N31" s="516">
        <f t="shared" si="7"/>
        <v>56012.434632000004</v>
      </c>
      <c r="O31" s="469"/>
      <c r="P31" s="468" t="s">
        <v>916</v>
      </c>
      <c r="Q31" s="165" t="s">
        <v>921</v>
      </c>
      <c r="R31" s="484">
        <f>G69</f>
        <v>108263.86746000001</v>
      </c>
      <c r="S31" s="485">
        <v>0.3</v>
      </c>
      <c r="T31" s="485">
        <v>0.6</v>
      </c>
      <c r="U31" s="508">
        <v>1560</v>
      </c>
      <c r="V31" s="489">
        <f t="shared" si="10"/>
        <v>69.400000000000006</v>
      </c>
    </row>
    <row r="32" spans="1:22" x14ac:dyDescent="0.3">
      <c r="A32" s="510">
        <v>5</v>
      </c>
      <c r="B32" s="492" t="s">
        <v>922</v>
      </c>
      <c r="C32" s="468">
        <v>34580.700000000004</v>
      </c>
      <c r="D32" s="468">
        <f t="shared" si="8"/>
        <v>3516.336600000001</v>
      </c>
      <c r="E32" s="493">
        <f t="shared" si="0"/>
        <v>172.90350000000004</v>
      </c>
      <c r="F32" s="468">
        <f t="shared" si="1"/>
        <v>7151.2887600000013</v>
      </c>
      <c r="G32" s="494">
        <f t="shared" si="2"/>
        <v>45421.22886000001</v>
      </c>
      <c r="H32" s="515">
        <f t="shared" si="3"/>
        <v>34580.700000000004</v>
      </c>
      <c r="I32" s="516">
        <v>6916.14</v>
      </c>
      <c r="J32" s="516">
        <f t="shared" si="4"/>
        <v>41496.840000000004</v>
      </c>
      <c r="K32" s="516">
        <f t="shared" si="9"/>
        <v>5726.5639200000014</v>
      </c>
      <c r="L32" s="516">
        <f t="shared" si="5"/>
        <v>207.48420000000002</v>
      </c>
      <c r="M32" s="516">
        <f t="shared" si="6"/>
        <v>8581.5465120000008</v>
      </c>
      <c r="N32" s="516">
        <f t="shared" si="7"/>
        <v>56012.434632000004</v>
      </c>
      <c r="O32" s="469"/>
      <c r="P32" s="468" t="s">
        <v>923</v>
      </c>
      <c r="Q32" s="165" t="s">
        <v>924</v>
      </c>
      <c r="R32" s="484">
        <f>G70</f>
        <v>111549.14568</v>
      </c>
      <c r="S32" s="485">
        <v>0.3</v>
      </c>
      <c r="T32" s="485">
        <v>0.6</v>
      </c>
      <c r="U32" s="508">
        <v>1560</v>
      </c>
      <c r="V32" s="489">
        <f t="shared" si="10"/>
        <v>71.510000000000005</v>
      </c>
    </row>
    <row r="33" spans="1:23" x14ac:dyDescent="0.3">
      <c r="A33" s="510">
        <v>5</v>
      </c>
      <c r="B33" s="492" t="s">
        <v>925</v>
      </c>
      <c r="C33" s="468">
        <v>34580.700000000004</v>
      </c>
      <c r="D33" s="468">
        <f t="shared" si="8"/>
        <v>3516.336600000001</v>
      </c>
      <c r="E33" s="493">
        <f t="shared" si="0"/>
        <v>172.90350000000004</v>
      </c>
      <c r="F33" s="468">
        <f t="shared" si="1"/>
        <v>7151.2887600000013</v>
      </c>
      <c r="G33" s="494">
        <f t="shared" si="2"/>
        <v>45421.22886000001</v>
      </c>
      <c r="H33" s="515">
        <f t="shared" si="3"/>
        <v>34580.700000000004</v>
      </c>
      <c r="I33" s="516">
        <v>6916.14</v>
      </c>
      <c r="J33" s="516">
        <f t="shared" si="4"/>
        <v>41496.840000000004</v>
      </c>
      <c r="K33" s="516">
        <f t="shared" si="9"/>
        <v>5726.5639200000014</v>
      </c>
      <c r="L33" s="516">
        <f t="shared" si="5"/>
        <v>207.48420000000002</v>
      </c>
      <c r="M33" s="516">
        <f t="shared" si="6"/>
        <v>8581.5465120000008</v>
      </c>
      <c r="N33" s="516">
        <f t="shared" si="7"/>
        <v>56012.434632000004</v>
      </c>
      <c r="O33" s="469"/>
      <c r="P33" s="468" t="s">
        <v>923</v>
      </c>
      <c r="Q33" s="165" t="s">
        <v>926</v>
      </c>
      <c r="R33" s="484">
        <f>G72</f>
        <v>111549.14568</v>
      </c>
      <c r="S33" s="485">
        <v>0.3</v>
      </c>
      <c r="T33" s="485">
        <v>0.6</v>
      </c>
      <c r="U33" s="508">
        <v>1560</v>
      </c>
      <c r="V33" s="489">
        <f t="shared" si="10"/>
        <v>71.510000000000005</v>
      </c>
    </row>
    <row r="34" spans="1:23" x14ac:dyDescent="0.3">
      <c r="A34" s="510">
        <v>6</v>
      </c>
      <c r="B34" s="492" t="s">
        <v>927</v>
      </c>
      <c r="C34" s="468">
        <v>35391.300000000003</v>
      </c>
      <c r="D34" s="468">
        <f t="shared" si="8"/>
        <v>3628.1994000000009</v>
      </c>
      <c r="E34" s="493">
        <f t="shared" si="0"/>
        <v>176.95650000000001</v>
      </c>
      <c r="F34" s="468">
        <f t="shared" si="1"/>
        <v>7318.9208400000007</v>
      </c>
      <c r="G34" s="494">
        <f t="shared" si="2"/>
        <v>46515.37674</v>
      </c>
      <c r="H34" s="515">
        <f t="shared" si="3"/>
        <v>35391.300000000003</v>
      </c>
      <c r="I34" s="516">
        <v>7078.2600000000011</v>
      </c>
      <c r="J34" s="516">
        <f t="shared" si="4"/>
        <v>42469.560000000005</v>
      </c>
      <c r="K34" s="516">
        <f t="shared" si="9"/>
        <v>5860.7992800000011</v>
      </c>
      <c r="L34" s="516">
        <f t="shared" si="5"/>
        <v>212.34780000000003</v>
      </c>
      <c r="M34" s="516">
        <f t="shared" si="6"/>
        <v>8782.7050080000008</v>
      </c>
      <c r="N34" s="516">
        <f t="shared" si="7"/>
        <v>57325.412088000012</v>
      </c>
      <c r="O34" s="469"/>
      <c r="P34" s="468" t="s">
        <v>923</v>
      </c>
      <c r="Q34" s="165" t="s">
        <v>928</v>
      </c>
      <c r="R34" s="484">
        <f>G75</f>
        <v>128832.99723000001</v>
      </c>
      <c r="S34" s="485">
        <v>0.3</v>
      </c>
      <c r="T34" s="485">
        <v>0.6</v>
      </c>
      <c r="U34" s="508">
        <v>1560</v>
      </c>
      <c r="V34" s="489">
        <f t="shared" si="10"/>
        <v>82.59</v>
      </c>
    </row>
    <row r="35" spans="1:23" x14ac:dyDescent="0.3">
      <c r="A35" s="510">
        <v>6</v>
      </c>
      <c r="B35" s="492" t="s">
        <v>929</v>
      </c>
      <c r="C35" s="468">
        <v>35391.300000000003</v>
      </c>
      <c r="D35" s="468">
        <f t="shared" si="8"/>
        <v>3628.1994000000009</v>
      </c>
      <c r="E35" s="493">
        <f t="shared" si="0"/>
        <v>176.95650000000001</v>
      </c>
      <c r="F35" s="468">
        <f t="shared" si="1"/>
        <v>7318.9208400000007</v>
      </c>
      <c r="G35" s="494">
        <f t="shared" si="2"/>
        <v>46515.37674</v>
      </c>
      <c r="H35" s="515">
        <f t="shared" si="3"/>
        <v>35391.300000000003</v>
      </c>
      <c r="I35" s="516">
        <v>7078.2600000000011</v>
      </c>
      <c r="J35" s="516">
        <f t="shared" si="4"/>
        <v>42469.560000000005</v>
      </c>
      <c r="K35" s="516">
        <f t="shared" si="9"/>
        <v>5860.7992800000011</v>
      </c>
      <c r="L35" s="516">
        <f t="shared" si="5"/>
        <v>212.34780000000003</v>
      </c>
      <c r="M35" s="516">
        <f t="shared" si="6"/>
        <v>8782.7050080000008</v>
      </c>
      <c r="N35" s="516">
        <f t="shared" si="7"/>
        <v>57325.412088000012</v>
      </c>
      <c r="O35" s="469"/>
      <c r="P35" s="468" t="s">
        <v>930</v>
      </c>
      <c r="Q35" s="165" t="s">
        <v>931</v>
      </c>
      <c r="R35" s="484">
        <f>G76</f>
        <v>133578.08415000001</v>
      </c>
      <c r="S35" s="485">
        <v>0.3</v>
      </c>
      <c r="T35" s="485">
        <v>0.6</v>
      </c>
      <c r="U35" s="508">
        <v>1560</v>
      </c>
      <c r="V35" s="489">
        <f t="shared" si="10"/>
        <v>85.63</v>
      </c>
    </row>
    <row r="36" spans="1:23" x14ac:dyDescent="0.3">
      <c r="A36" s="510">
        <v>6</v>
      </c>
      <c r="B36" s="492" t="s">
        <v>932</v>
      </c>
      <c r="C36" s="468">
        <v>37350.6</v>
      </c>
      <c r="D36" s="468">
        <f t="shared" si="8"/>
        <v>3898.5828000000001</v>
      </c>
      <c r="E36" s="493">
        <f t="shared" si="0"/>
        <v>186.75299999999999</v>
      </c>
      <c r="F36" s="468">
        <f t="shared" si="1"/>
        <v>7724.1040800000001</v>
      </c>
      <c r="G36" s="494">
        <f t="shared" si="2"/>
        <v>49160.039879999989</v>
      </c>
      <c r="H36" s="515">
        <f t="shared" si="3"/>
        <v>37350.6</v>
      </c>
      <c r="I36" s="516">
        <v>7470.1200000000008</v>
      </c>
      <c r="J36" s="516">
        <f t="shared" si="4"/>
        <v>44820.72</v>
      </c>
      <c r="K36" s="516">
        <f t="shared" si="9"/>
        <v>6185.2593600000009</v>
      </c>
      <c r="L36" s="516">
        <f t="shared" si="5"/>
        <v>224.1036</v>
      </c>
      <c r="M36" s="516">
        <f t="shared" si="6"/>
        <v>9268.9248960000004</v>
      </c>
      <c r="N36" s="516">
        <f t="shared" si="7"/>
        <v>60499.007856000011</v>
      </c>
      <c r="O36" s="469"/>
      <c r="P36" s="468" t="s">
        <v>930</v>
      </c>
      <c r="Q36" s="165" t="s">
        <v>933</v>
      </c>
      <c r="R36" s="484">
        <f>G78</f>
        <v>133578.08415000001</v>
      </c>
      <c r="S36" s="485">
        <v>0.3</v>
      </c>
      <c r="T36" s="485">
        <v>0.6</v>
      </c>
      <c r="U36" s="508">
        <v>1560</v>
      </c>
      <c r="V36" s="489">
        <f t="shared" si="10"/>
        <v>85.63</v>
      </c>
    </row>
    <row r="37" spans="1:23" x14ac:dyDescent="0.3">
      <c r="A37" s="510">
        <v>6</v>
      </c>
      <c r="B37" s="492" t="s">
        <v>934</v>
      </c>
      <c r="C37" s="468">
        <v>37350.6</v>
      </c>
      <c r="D37" s="468">
        <f t="shared" si="8"/>
        <v>3898.5828000000001</v>
      </c>
      <c r="E37" s="493">
        <f t="shared" si="0"/>
        <v>186.75299999999999</v>
      </c>
      <c r="F37" s="468">
        <f t="shared" si="1"/>
        <v>7724.1040800000001</v>
      </c>
      <c r="G37" s="494">
        <f t="shared" si="2"/>
        <v>49160.039879999989</v>
      </c>
      <c r="H37" s="515">
        <f t="shared" si="3"/>
        <v>37350.6</v>
      </c>
      <c r="I37" s="516">
        <v>7470.1200000000008</v>
      </c>
      <c r="J37" s="516">
        <f t="shared" si="4"/>
        <v>44820.72</v>
      </c>
      <c r="K37" s="516">
        <f t="shared" si="9"/>
        <v>6185.2593600000009</v>
      </c>
      <c r="L37" s="516">
        <f t="shared" si="5"/>
        <v>224.1036</v>
      </c>
      <c r="M37" s="516">
        <f t="shared" si="6"/>
        <v>9268.9248960000004</v>
      </c>
      <c r="N37" s="516">
        <f t="shared" si="7"/>
        <v>60499.007856000011</v>
      </c>
      <c r="O37" s="469"/>
      <c r="P37" s="468" t="s">
        <v>930</v>
      </c>
      <c r="Q37" s="165" t="s">
        <v>935</v>
      </c>
      <c r="R37" s="484">
        <f>G81</f>
        <v>153902.02275</v>
      </c>
      <c r="S37" s="485">
        <v>0.3</v>
      </c>
      <c r="T37" s="485">
        <v>0.6</v>
      </c>
      <c r="U37" s="508">
        <v>1560</v>
      </c>
      <c r="V37" s="489">
        <f t="shared" si="10"/>
        <v>98.66</v>
      </c>
    </row>
    <row r="38" spans="1:23" x14ac:dyDescent="0.3">
      <c r="A38" s="510">
        <v>6</v>
      </c>
      <c r="B38" s="492" t="s">
        <v>936</v>
      </c>
      <c r="C38" s="468">
        <v>37350.6</v>
      </c>
      <c r="D38" s="468">
        <f t="shared" si="8"/>
        <v>3898.5828000000001</v>
      </c>
      <c r="E38" s="493">
        <f t="shared" si="0"/>
        <v>186.75299999999999</v>
      </c>
      <c r="F38" s="468">
        <f t="shared" si="1"/>
        <v>7724.1040800000001</v>
      </c>
      <c r="G38" s="494">
        <f t="shared" si="2"/>
        <v>49160.039879999989</v>
      </c>
      <c r="H38" s="515">
        <f t="shared" si="3"/>
        <v>37350.6</v>
      </c>
      <c r="I38" s="516">
        <v>7470.1200000000008</v>
      </c>
      <c r="J38" s="516">
        <f t="shared" si="4"/>
        <v>44820.72</v>
      </c>
      <c r="K38" s="516">
        <f t="shared" si="9"/>
        <v>6185.2593600000009</v>
      </c>
      <c r="L38" s="516">
        <f t="shared" si="5"/>
        <v>224.1036</v>
      </c>
      <c r="M38" s="516">
        <f t="shared" si="6"/>
        <v>9268.9248960000004</v>
      </c>
      <c r="N38" s="516">
        <f t="shared" si="7"/>
        <v>60499.007856000011</v>
      </c>
      <c r="O38" s="469"/>
      <c r="P38" s="468" t="s">
        <v>937</v>
      </c>
      <c r="Q38" s="165" t="s">
        <v>938</v>
      </c>
      <c r="R38" s="484">
        <f>G82</f>
        <v>118017.92720000001</v>
      </c>
      <c r="S38" s="486">
        <v>0</v>
      </c>
      <c r="T38" s="486">
        <v>0</v>
      </c>
      <c r="U38" s="508">
        <v>1344</v>
      </c>
      <c r="V38" s="489">
        <f t="shared" si="10"/>
        <v>87.81</v>
      </c>
    </row>
    <row r="39" spans="1:23" x14ac:dyDescent="0.3">
      <c r="A39" s="510">
        <v>6</v>
      </c>
      <c r="B39" s="492" t="s">
        <v>939</v>
      </c>
      <c r="C39" s="468">
        <v>42617.4</v>
      </c>
      <c r="D39" s="468">
        <f t="shared" si="8"/>
        <v>4625.4012000000002</v>
      </c>
      <c r="E39" s="493">
        <f t="shared" si="0"/>
        <v>213.08700000000002</v>
      </c>
      <c r="F39" s="468">
        <f t="shared" si="1"/>
        <v>8813.2783200000013</v>
      </c>
      <c r="G39" s="494">
        <f t="shared" si="2"/>
        <v>56269.166519999999</v>
      </c>
      <c r="H39" s="515">
        <f t="shared" si="3"/>
        <v>42617.4</v>
      </c>
      <c r="I39" s="516">
        <v>7745.85</v>
      </c>
      <c r="J39" s="516">
        <f t="shared" si="4"/>
        <v>50363.25</v>
      </c>
      <c r="K39" s="516">
        <f t="shared" si="9"/>
        <v>6950.1285000000007</v>
      </c>
      <c r="L39" s="516">
        <f t="shared" si="5"/>
        <v>251.81625</v>
      </c>
      <c r="M39" s="516">
        <f t="shared" si="6"/>
        <v>10415.1201</v>
      </c>
      <c r="N39" s="516">
        <f t="shared" si="7"/>
        <v>67980.314849999995</v>
      </c>
      <c r="O39" s="469"/>
      <c r="P39" s="468" t="s">
        <v>937</v>
      </c>
      <c r="Q39" s="165" t="s">
        <v>116</v>
      </c>
      <c r="R39" s="484">
        <f>G91</f>
        <v>141817.60079999999</v>
      </c>
      <c r="S39" s="486">
        <v>0</v>
      </c>
      <c r="T39" s="486">
        <v>0</v>
      </c>
      <c r="U39" s="508">
        <v>1344</v>
      </c>
      <c r="V39" s="489">
        <f t="shared" si="10"/>
        <v>105.52</v>
      </c>
    </row>
    <row r="40" spans="1:23" x14ac:dyDescent="0.3">
      <c r="A40" s="510">
        <v>6</v>
      </c>
      <c r="B40" s="492" t="s">
        <v>940</v>
      </c>
      <c r="C40" s="468">
        <v>42617.4</v>
      </c>
      <c r="D40" s="468">
        <f t="shared" si="8"/>
        <v>4625.4012000000002</v>
      </c>
      <c r="E40" s="493">
        <f t="shared" si="0"/>
        <v>213.08700000000002</v>
      </c>
      <c r="F40" s="468">
        <f t="shared" si="1"/>
        <v>8813.2783200000013</v>
      </c>
      <c r="G40" s="494">
        <f t="shared" si="2"/>
        <v>56269.166519999999</v>
      </c>
      <c r="H40" s="515">
        <f t="shared" si="3"/>
        <v>42617.4</v>
      </c>
      <c r="I40" s="516">
        <v>7745.85</v>
      </c>
      <c r="J40" s="516">
        <f t="shared" si="4"/>
        <v>50363.25</v>
      </c>
      <c r="K40" s="516">
        <f t="shared" si="9"/>
        <v>6950.1285000000007</v>
      </c>
      <c r="L40" s="516">
        <f t="shared" si="5"/>
        <v>251.81625</v>
      </c>
      <c r="M40" s="516">
        <f t="shared" si="6"/>
        <v>10415.1201</v>
      </c>
      <c r="N40" s="516">
        <f t="shared" si="7"/>
        <v>67980.314849999995</v>
      </c>
      <c r="O40" s="469"/>
      <c r="P40" s="468" t="s">
        <v>937</v>
      </c>
      <c r="Q40" s="165" t="s">
        <v>941</v>
      </c>
      <c r="R40" s="484">
        <f>G100</f>
        <v>159549.92340000003</v>
      </c>
      <c r="S40" s="486">
        <v>0</v>
      </c>
      <c r="T40" s="486">
        <v>0</v>
      </c>
      <c r="U40" s="508">
        <v>1344</v>
      </c>
      <c r="V40" s="489">
        <f t="shared" si="10"/>
        <v>118.71</v>
      </c>
    </row>
    <row r="41" spans="1:23" x14ac:dyDescent="0.3">
      <c r="A41" s="510">
        <v>6</v>
      </c>
      <c r="B41" s="492" t="s">
        <v>942</v>
      </c>
      <c r="C41" s="468">
        <v>42617.4</v>
      </c>
      <c r="D41" s="468">
        <f t="shared" si="8"/>
        <v>4625.4012000000002</v>
      </c>
      <c r="E41" s="493">
        <f t="shared" si="0"/>
        <v>213.08700000000002</v>
      </c>
      <c r="F41" s="468">
        <f t="shared" si="1"/>
        <v>8813.2783200000013</v>
      </c>
      <c r="G41" s="494">
        <f t="shared" si="2"/>
        <v>56269.166519999999</v>
      </c>
      <c r="H41" s="515">
        <f t="shared" si="3"/>
        <v>42617.4</v>
      </c>
      <c r="I41" s="516">
        <v>7745.85</v>
      </c>
      <c r="J41" s="516">
        <f t="shared" si="4"/>
        <v>50363.25</v>
      </c>
      <c r="K41" s="516">
        <f t="shared" si="9"/>
        <v>6950.1285000000007</v>
      </c>
      <c r="L41" s="516">
        <f t="shared" si="5"/>
        <v>251.81625</v>
      </c>
      <c r="M41" s="516">
        <f t="shared" si="6"/>
        <v>10415.1201</v>
      </c>
      <c r="N41" s="516">
        <f t="shared" si="7"/>
        <v>67980.314849999995</v>
      </c>
      <c r="O41" s="469"/>
      <c r="P41" s="468" t="s">
        <v>943</v>
      </c>
      <c r="Q41" s="165" t="s">
        <v>944</v>
      </c>
      <c r="R41" s="484">
        <f>E105</f>
        <v>205803.51999999999</v>
      </c>
      <c r="S41" s="486">
        <v>0</v>
      </c>
      <c r="T41" s="486">
        <v>0</v>
      </c>
      <c r="U41" s="508">
        <v>1344</v>
      </c>
      <c r="V41" s="489">
        <f t="shared" si="10"/>
        <v>153.13</v>
      </c>
    </row>
    <row r="42" spans="1:23" x14ac:dyDescent="0.3">
      <c r="A42" s="510">
        <v>6</v>
      </c>
      <c r="B42" s="492" t="s">
        <v>945</v>
      </c>
      <c r="C42" s="468">
        <v>42617.4</v>
      </c>
      <c r="D42" s="468">
        <f t="shared" si="8"/>
        <v>4625.4012000000002</v>
      </c>
      <c r="E42" s="493">
        <f t="shared" si="0"/>
        <v>213.08700000000002</v>
      </c>
      <c r="F42" s="468">
        <f t="shared" si="1"/>
        <v>8813.2783200000013</v>
      </c>
      <c r="G42" s="494">
        <f t="shared" si="2"/>
        <v>56269.166519999999</v>
      </c>
      <c r="H42" s="515">
        <f t="shared" si="3"/>
        <v>42617.4</v>
      </c>
      <c r="I42" s="516">
        <v>7745.85</v>
      </c>
      <c r="J42" s="516">
        <f t="shared" si="4"/>
        <v>50363.25</v>
      </c>
      <c r="K42" s="516">
        <f t="shared" si="9"/>
        <v>6950.1285000000007</v>
      </c>
      <c r="L42" s="516">
        <f t="shared" si="5"/>
        <v>251.81625</v>
      </c>
      <c r="M42" s="516">
        <f t="shared" si="6"/>
        <v>10415.1201</v>
      </c>
      <c r="N42" s="516">
        <f t="shared" si="7"/>
        <v>67980.314849999995</v>
      </c>
      <c r="O42" s="469"/>
      <c r="P42" s="207"/>
      <c r="R42"/>
    </row>
    <row r="43" spans="1:23" x14ac:dyDescent="0.3">
      <c r="A43" s="510">
        <v>7</v>
      </c>
      <c r="B43" s="492" t="s">
        <v>946</v>
      </c>
      <c r="C43" s="468">
        <v>43741.950000000004</v>
      </c>
      <c r="D43" s="468">
        <f t="shared" si="8"/>
        <v>4780.5891000000011</v>
      </c>
      <c r="E43" s="493">
        <f t="shared" si="0"/>
        <v>218.70975000000001</v>
      </c>
      <c r="F43" s="468">
        <f t="shared" si="1"/>
        <v>9045.8352600000017</v>
      </c>
      <c r="G43" s="494">
        <f t="shared" si="2"/>
        <v>57787.084110000011</v>
      </c>
      <c r="H43" s="515">
        <f t="shared" si="3"/>
        <v>43741.950000000004</v>
      </c>
      <c r="I43" s="516">
        <v>7745.85</v>
      </c>
      <c r="J43" s="516">
        <f t="shared" si="4"/>
        <v>51487.8</v>
      </c>
      <c r="K43" s="516">
        <f t="shared" si="9"/>
        <v>7105.3164000000006</v>
      </c>
      <c r="L43" s="516">
        <f t="shared" si="5"/>
        <v>257.43900000000002</v>
      </c>
      <c r="M43" s="516">
        <f>J43*0.2068</f>
        <v>10647.67704</v>
      </c>
      <c r="N43" s="516">
        <f t="shared" si="7"/>
        <v>69498.232440000007</v>
      </c>
      <c r="O43" s="469"/>
      <c r="P43" s="207"/>
      <c r="R43"/>
    </row>
    <row r="44" spans="1:23" x14ac:dyDescent="0.3">
      <c r="A44" s="510">
        <v>7</v>
      </c>
      <c r="B44" s="492" t="s">
        <v>947</v>
      </c>
      <c r="C44" s="468">
        <v>43741.950000000004</v>
      </c>
      <c r="D44" s="468">
        <f t="shared" si="8"/>
        <v>4780.5891000000011</v>
      </c>
      <c r="E44" s="493">
        <f t="shared" si="0"/>
        <v>218.70975000000001</v>
      </c>
      <c r="F44" s="468">
        <f t="shared" si="1"/>
        <v>9045.8352600000017</v>
      </c>
      <c r="G44" s="494">
        <f t="shared" si="2"/>
        <v>57787.084110000011</v>
      </c>
      <c r="H44" s="515">
        <f t="shared" si="3"/>
        <v>43741.950000000004</v>
      </c>
      <c r="I44" s="516">
        <v>7745.85</v>
      </c>
      <c r="J44" s="516">
        <f t="shared" si="4"/>
        <v>51487.8</v>
      </c>
      <c r="K44" s="516">
        <f t="shared" si="9"/>
        <v>7105.3164000000006</v>
      </c>
      <c r="L44" s="516">
        <f t="shared" si="5"/>
        <v>257.43900000000002</v>
      </c>
      <c r="M44" s="516">
        <f t="shared" si="6"/>
        <v>10647.67704</v>
      </c>
      <c r="N44" s="516">
        <f t="shared" si="7"/>
        <v>69498.232440000007</v>
      </c>
      <c r="O44" s="469"/>
      <c r="P44" s="187"/>
      <c r="Q44" s="334"/>
      <c r="R44" s="680"/>
      <c r="S44" s="334"/>
      <c r="T44" s="334"/>
      <c r="U44" s="334"/>
      <c r="V44" s="172"/>
    </row>
    <row r="45" spans="1:23" x14ac:dyDescent="0.3">
      <c r="A45" s="510">
        <v>7</v>
      </c>
      <c r="B45" s="492" t="s">
        <v>948</v>
      </c>
      <c r="C45" s="468">
        <v>45996.3</v>
      </c>
      <c r="D45" s="468">
        <f t="shared" si="8"/>
        <v>5091.6894000000011</v>
      </c>
      <c r="E45" s="493">
        <f t="shared" si="0"/>
        <v>229.98150000000001</v>
      </c>
      <c r="F45" s="468">
        <f t="shared" si="1"/>
        <v>9512.0348400000003</v>
      </c>
      <c r="G45" s="494">
        <f t="shared" si="2"/>
        <v>60830.005740000008</v>
      </c>
      <c r="H45" s="515">
        <f t="shared" si="3"/>
        <v>45996.3</v>
      </c>
      <c r="I45" s="516">
        <v>7745.85</v>
      </c>
      <c r="J45" s="516">
        <f t="shared" si="4"/>
        <v>53742.15</v>
      </c>
      <c r="K45" s="516">
        <f t="shared" si="9"/>
        <v>7416.4167000000007</v>
      </c>
      <c r="L45" s="516">
        <f t="shared" si="5"/>
        <v>268.71075000000002</v>
      </c>
      <c r="M45" s="516">
        <f t="shared" si="6"/>
        <v>11113.876620000001</v>
      </c>
      <c r="N45" s="516">
        <f t="shared" si="7"/>
        <v>72541.154070000004</v>
      </c>
      <c r="O45" s="469"/>
      <c r="P45" s="175" t="s">
        <v>1004</v>
      </c>
      <c r="W45" s="175"/>
    </row>
    <row r="46" spans="1:23" x14ac:dyDescent="0.3">
      <c r="A46" s="510">
        <v>7</v>
      </c>
      <c r="B46" s="492" t="s">
        <v>949</v>
      </c>
      <c r="C46" s="468">
        <v>45996.3</v>
      </c>
      <c r="D46" s="468">
        <f t="shared" si="8"/>
        <v>5091.6894000000011</v>
      </c>
      <c r="E46" s="493">
        <f t="shared" si="0"/>
        <v>229.98150000000001</v>
      </c>
      <c r="F46" s="468">
        <f t="shared" si="1"/>
        <v>9512.0348400000003</v>
      </c>
      <c r="G46" s="494">
        <f t="shared" si="2"/>
        <v>60830.005740000008</v>
      </c>
      <c r="H46" s="515">
        <f t="shared" si="3"/>
        <v>45996.3</v>
      </c>
      <c r="I46" s="516">
        <v>7745.85</v>
      </c>
      <c r="J46" s="516">
        <f t="shared" si="4"/>
        <v>53742.15</v>
      </c>
      <c r="K46" s="516">
        <f t="shared" si="9"/>
        <v>7416.4167000000007</v>
      </c>
      <c r="L46" s="516">
        <f t="shared" si="5"/>
        <v>268.71075000000002</v>
      </c>
      <c r="M46" s="516">
        <f t="shared" si="6"/>
        <v>11113.876620000001</v>
      </c>
      <c r="N46" s="516">
        <f t="shared" si="7"/>
        <v>72541.154070000004</v>
      </c>
      <c r="O46" s="469"/>
      <c r="P46" s="175"/>
      <c r="W46" s="175"/>
    </row>
    <row r="47" spans="1:23" x14ac:dyDescent="0.3">
      <c r="A47" s="510">
        <v>7</v>
      </c>
      <c r="B47" s="492" t="s">
        <v>950</v>
      </c>
      <c r="C47" s="468">
        <v>45996.3</v>
      </c>
      <c r="D47" s="468">
        <f t="shared" si="8"/>
        <v>5091.6894000000011</v>
      </c>
      <c r="E47" s="493">
        <f t="shared" si="0"/>
        <v>229.98150000000001</v>
      </c>
      <c r="F47" s="468">
        <f t="shared" si="1"/>
        <v>9512.0348400000003</v>
      </c>
      <c r="G47" s="494">
        <f t="shared" si="2"/>
        <v>60830.005740000008</v>
      </c>
      <c r="H47" s="515">
        <f t="shared" si="3"/>
        <v>45996.3</v>
      </c>
      <c r="I47" s="516">
        <v>7745.85</v>
      </c>
      <c r="J47" s="516">
        <f t="shared" si="4"/>
        <v>53742.15</v>
      </c>
      <c r="K47" s="516">
        <f t="shared" si="9"/>
        <v>7416.4167000000007</v>
      </c>
      <c r="L47" s="516">
        <f t="shared" si="5"/>
        <v>268.71075000000002</v>
      </c>
      <c r="M47" s="516">
        <f t="shared" si="6"/>
        <v>11113.876620000001</v>
      </c>
      <c r="N47" s="516">
        <f t="shared" si="7"/>
        <v>72541.154070000004</v>
      </c>
      <c r="O47" s="469"/>
      <c r="P47" s="681" t="s">
        <v>1005</v>
      </c>
      <c r="V47" s="174"/>
    </row>
    <row r="48" spans="1:23" x14ac:dyDescent="0.3">
      <c r="A48" s="510">
        <v>7</v>
      </c>
      <c r="B48" s="492" t="s">
        <v>951</v>
      </c>
      <c r="C48" s="468">
        <v>50055.6</v>
      </c>
      <c r="D48" s="468">
        <f t="shared" si="8"/>
        <v>5651.8728000000001</v>
      </c>
      <c r="E48" s="493">
        <f t="shared" si="0"/>
        <v>250.27799999999999</v>
      </c>
      <c r="F48" s="468">
        <f t="shared" si="1"/>
        <v>10351.498079999999</v>
      </c>
      <c r="G48" s="494">
        <f t="shared" si="2"/>
        <v>66309.248879999999</v>
      </c>
      <c r="H48" s="515">
        <f t="shared" si="3"/>
        <v>50055.6</v>
      </c>
      <c r="I48" s="516">
        <v>7745.85</v>
      </c>
      <c r="J48" s="516">
        <f t="shared" si="4"/>
        <v>57801.45</v>
      </c>
      <c r="K48" s="516">
        <f t="shared" si="9"/>
        <v>7976.6001000000006</v>
      </c>
      <c r="L48" s="516">
        <f t="shared" si="5"/>
        <v>289.00725</v>
      </c>
      <c r="M48" s="516">
        <f t="shared" si="6"/>
        <v>11953.33986</v>
      </c>
      <c r="N48" s="516">
        <f t="shared" si="7"/>
        <v>78020.397209999996</v>
      </c>
      <c r="O48" s="469"/>
      <c r="P48" s="682" t="s">
        <v>1006</v>
      </c>
      <c r="U48">
        <v>260</v>
      </c>
      <c r="V48" s="174"/>
    </row>
    <row r="49" spans="1:22" x14ac:dyDescent="0.3">
      <c r="A49" s="510">
        <v>7</v>
      </c>
      <c r="B49" s="492" t="s">
        <v>952</v>
      </c>
      <c r="C49" s="468">
        <v>50055.6</v>
      </c>
      <c r="D49" s="468">
        <f t="shared" si="8"/>
        <v>5651.8728000000001</v>
      </c>
      <c r="E49" s="493">
        <f t="shared" si="0"/>
        <v>250.27799999999999</v>
      </c>
      <c r="F49" s="468">
        <f t="shared" si="1"/>
        <v>10351.498079999999</v>
      </c>
      <c r="G49" s="494">
        <f t="shared" si="2"/>
        <v>66309.248879999999</v>
      </c>
      <c r="H49" s="515">
        <f t="shared" si="3"/>
        <v>50055.6</v>
      </c>
      <c r="I49" s="516">
        <v>7745.85</v>
      </c>
      <c r="J49" s="516">
        <f t="shared" si="4"/>
        <v>57801.45</v>
      </c>
      <c r="K49" s="516">
        <f t="shared" si="9"/>
        <v>7976.6001000000006</v>
      </c>
      <c r="L49" s="516">
        <f t="shared" si="5"/>
        <v>289.00725</v>
      </c>
      <c r="M49" s="516">
        <f t="shared" si="6"/>
        <v>11953.33986</v>
      </c>
      <c r="N49" s="516">
        <f t="shared" si="7"/>
        <v>78020.397209999996</v>
      </c>
      <c r="O49" s="469"/>
      <c r="P49" s="682" t="s">
        <v>1007</v>
      </c>
      <c r="U49">
        <v>-40</v>
      </c>
      <c r="V49" s="174"/>
    </row>
    <row r="50" spans="1:22" x14ac:dyDescent="0.3">
      <c r="A50" s="510">
        <v>7</v>
      </c>
      <c r="B50" s="492" t="s">
        <v>953</v>
      </c>
      <c r="C50" s="468">
        <v>50055.6</v>
      </c>
      <c r="D50" s="468">
        <f t="shared" si="8"/>
        <v>5651.8728000000001</v>
      </c>
      <c r="E50" s="493">
        <f t="shared" si="0"/>
        <v>250.27799999999999</v>
      </c>
      <c r="F50" s="468">
        <f t="shared" si="1"/>
        <v>10351.498079999999</v>
      </c>
      <c r="G50" s="494">
        <f t="shared" si="2"/>
        <v>66309.248879999999</v>
      </c>
      <c r="H50" s="515">
        <f t="shared" si="3"/>
        <v>50055.6</v>
      </c>
      <c r="I50" s="516">
        <v>7745.85</v>
      </c>
      <c r="J50" s="516">
        <f t="shared" si="4"/>
        <v>57801.45</v>
      </c>
      <c r="K50" s="516">
        <f t="shared" si="9"/>
        <v>7976.6001000000006</v>
      </c>
      <c r="L50" s="516">
        <f t="shared" si="5"/>
        <v>289.00725</v>
      </c>
      <c r="M50" s="516">
        <f t="shared" si="6"/>
        <v>11953.33986</v>
      </c>
      <c r="N50" s="516">
        <f t="shared" si="7"/>
        <v>78020.397209999996</v>
      </c>
      <c r="O50" s="469"/>
      <c r="P50" s="682" t="s">
        <v>1008</v>
      </c>
      <c r="U50">
        <v>-2</v>
      </c>
      <c r="V50" s="174"/>
    </row>
    <row r="51" spans="1:22" x14ac:dyDescent="0.3">
      <c r="A51" s="510">
        <v>7</v>
      </c>
      <c r="B51" s="492" t="s">
        <v>954</v>
      </c>
      <c r="C51" s="468">
        <v>50055.6</v>
      </c>
      <c r="D51" s="468">
        <f t="shared" si="8"/>
        <v>5651.8728000000001</v>
      </c>
      <c r="E51" s="493">
        <f t="shared" si="0"/>
        <v>250.27799999999999</v>
      </c>
      <c r="F51" s="468">
        <f t="shared" si="1"/>
        <v>10351.498079999999</v>
      </c>
      <c r="G51" s="494">
        <f t="shared" si="2"/>
        <v>66309.248879999999</v>
      </c>
      <c r="H51" s="515">
        <f t="shared" si="3"/>
        <v>50055.6</v>
      </c>
      <c r="I51" s="516">
        <v>7745.85</v>
      </c>
      <c r="J51" s="516">
        <f t="shared" si="4"/>
        <v>57801.45</v>
      </c>
      <c r="K51" s="516">
        <f t="shared" si="9"/>
        <v>7976.6001000000006</v>
      </c>
      <c r="L51" s="516">
        <f t="shared" si="5"/>
        <v>289.00725</v>
      </c>
      <c r="M51" s="516">
        <f t="shared" si="6"/>
        <v>11953.33986</v>
      </c>
      <c r="N51" s="516">
        <f t="shared" si="7"/>
        <v>78020.397209999996</v>
      </c>
      <c r="O51" s="469"/>
      <c r="P51" s="682" t="s">
        <v>1009</v>
      </c>
      <c r="U51">
        <v>-10</v>
      </c>
      <c r="V51" s="174"/>
    </row>
    <row r="52" spans="1:22" x14ac:dyDescent="0.3">
      <c r="A52" s="510" t="s">
        <v>955</v>
      </c>
      <c r="B52" s="492" t="s">
        <v>956</v>
      </c>
      <c r="C52" s="468">
        <v>50952.3</v>
      </c>
      <c r="D52" s="468">
        <f t="shared" si="8"/>
        <v>5775.617400000001</v>
      </c>
      <c r="E52" s="493">
        <f t="shared" si="0"/>
        <v>254.76150000000001</v>
      </c>
      <c r="F52" s="468">
        <f t="shared" si="1"/>
        <v>10536.935640000002</v>
      </c>
      <c r="G52" s="494">
        <f t="shared" si="2"/>
        <v>67519.61454000001</v>
      </c>
      <c r="H52" s="515">
        <f t="shared" si="3"/>
        <v>50952.3</v>
      </c>
      <c r="I52" s="516">
        <v>7745.85</v>
      </c>
      <c r="J52" s="516">
        <f t="shared" si="4"/>
        <v>58698.15</v>
      </c>
      <c r="K52" s="516">
        <f t="shared" si="9"/>
        <v>8100.3447000000006</v>
      </c>
      <c r="L52" s="516">
        <f t="shared" si="5"/>
        <v>293.49074999999999</v>
      </c>
      <c r="M52" s="516">
        <f t="shared" si="6"/>
        <v>12138.77742</v>
      </c>
      <c r="N52" s="516">
        <f t="shared" si="7"/>
        <v>79230.762869999991</v>
      </c>
      <c r="O52" s="469"/>
      <c r="P52" s="682"/>
      <c r="U52" s="334">
        <v>208</v>
      </c>
      <c r="V52" s="174"/>
    </row>
    <row r="53" spans="1:22" x14ac:dyDescent="0.3">
      <c r="A53" s="510" t="s">
        <v>955</v>
      </c>
      <c r="B53" s="492" t="s">
        <v>957</v>
      </c>
      <c r="C53" s="468">
        <v>50952.3</v>
      </c>
      <c r="D53" s="468">
        <f t="shared" si="8"/>
        <v>5775.617400000001</v>
      </c>
      <c r="E53" s="493">
        <f t="shared" si="0"/>
        <v>254.76150000000001</v>
      </c>
      <c r="F53" s="468">
        <f t="shared" si="1"/>
        <v>10536.935640000002</v>
      </c>
      <c r="G53" s="494">
        <f t="shared" si="2"/>
        <v>67519.61454000001</v>
      </c>
      <c r="H53" s="515">
        <f t="shared" si="3"/>
        <v>50952.3</v>
      </c>
      <c r="I53" s="516">
        <v>7745.85</v>
      </c>
      <c r="J53" s="516">
        <f t="shared" si="4"/>
        <v>58698.15</v>
      </c>
      <c r="K53" s="516">
        <f t="shared" si="9"/>
        <v>8100.3447000000006</v>
      </c>
      <c r="L53" s="516">
        <f t="shared" si="5"/>
        <v>293.49074999999999</v>
      </c>
      <c r="M53" s="516">
        <f t="shared" si="6"/>
        <v>12138.77742</v>
      </c>
      <c r="N53" s="516">
        <f t="shared" si="7"/>
        <v>79230.762869999991</v>
      </c>
      <c r="O53" s="469"/>
      <c r="P53" s="682" t="s">
        <v>1010</v>
      </c>
      <c r="U53" s="364">
        <f>7.5*U52</f>
        <v>1560</v>
      </c>
      <c r="V53" s="174"/>
    </row>
    <row r="54" spans="1:22" x14ac:dyDescent="0.3">
      <c r="A54" s="510" t="s">
        <v>955</v>
      </c>
      <c r="B54" s="492" t="s">
        <v>958</v>
      </c>
      <c r="C54" s="468">
        <v>50952.3</v>
      </c>
      <c r="D54" s="468">
        <f t="shared" si="8"/>
        <v>5775.617400000001</v>
      </c>
      <c r="E54" s="493">
        <f t="shared" si="0"/>
        <v>254.76150000000001</v>
      </c>
      <c r="F54" s="468">
        <f t="shared" si="1"/>
        <v>10536.935640000002</v>
      </c>
      <c r="G54" s="494">
        <f t="shared" si="2"/>
        <v>67519.61454000001</v>
      </c>
      <c r="H54" s="515">
        <f t="shared" si="3"/>
        <v>50952.3</v>
      </c>
      <c r="I54" s="516">
        <v>7745.85</v>
      </c>
      <c r="J54" s="516">
        <f t="shared" si="4"/>
        <v>58698.15</v>
      </c>
      <c r="K54" s="516">
        <f t="shared" si="9"/>
        <v>8100.3447000000006</v>
      </c>
      <c r="L54" s="516">
        <f t="shared" si="5"/>
        <v>293.49074999999999</v>
      </c>
      <c r="M54" s="516">
        <f t="shared" si="6"/>
        <v>12138.77742</v>
      </c>
      <c r="N54" s="516">
        <f t="shared" si="7"/>
        <v>79230.762869999991</v>
      </c>
      <c r="O54" s="469"/>
      <c r="P54" s="175"/>
      <c r="V54" s="174"/>
    </row>
    <row r="55" spans="1:22" x14ac:dyDescent="0.3">
      <c r="A55" s="510" t="s">
        <v>955</v>
      </c>
      <c r="B55" s="492" t="s">
        <v>959</v>
      </c>
      <c r="C55" s="468">
        <v>50952.3</v>
      </c>
      <c r="D55" s="468">
        <f t="shared" si="8"/>
        <v>5775.617400000001</v>
      </c>
      <c r="E55" s="493">
        <f t="shared" si="0"/>
        <v>254.76150000000001</v>
      </c>
      <c r="F55" s="468">
        <f t="shared" si="1"/>
        <v>10536.935640000002</v>
      </c>
      <c r="G55" s="494">
        <f t="shared" si="2"/>
        <v>67519.61454000001</v>
      </c>
      <c r="H55" s="515">
        <f t="shared" si="3"/>
        <v>50952.3</v>
      </c>
      <c r="I55" s="516">
        <v>7745.85</v>
      </c>
      <c r="J55" s="516">
        <f t="shared" si="4"/>
        <v>58698.15</v>
      </c>
      <c r="K55" s="516">
        <f t="shared" si="9"/>
        <v>8100.3447000000006</v>
      </c>
      <c r="L55" s="516">
        <f t="shared" si="5"/>
        <v>293.49074999999999</v>
      </c>
      <c r="M55" s="516">
        <f t="shared" si="6"/>
        <v>12138.77742</v>
      </c>
      <c r="N55" s="516">
        <f t="shared" si="7"/>
        <v>79230.762869999991</v>
      </c>
      <c r="O55" s="469"/>
      <c r="P55" s="682"/>
      <c r="V55" s="174"/>
    </row>
    <row r="56" spans="1:22" x14ac:dyDescent="0.3">
      <c r="A56" s="510" t="s">
        <v>955</v>
      </c>
      <c r="B56" s="492" t="s">
        <v>960</v>
      </c>
      <c r="C56" s="468">
        <v>50952.3</v>
      </c>
      <c r="D56" s="468">
        <f t="shared" si="8"/>
        <v>5775.617400000001</v>
      </c>
      <c r="E56" s="493">
        <f t="shared" si="0"/>
        <v>254.76150000000001</v>
      </c>
      <c r="F56" s="468">
        <f t="shared" si="1"/>
        <v>10536.935640000002</v>
      </c>
      <c r="G56" s="494">
        <f t="shared" si="2"/>
        <v>67519.61454000001</v>
      </c>
      <c r="H56" s="515">
        <f t="shared" si="3"/>
        <v>50952.3</v>
      </c>
      <c r="I56" s="516">
        <v>7745.85</v>
      </c>
      <c r="J56" s="516">
        <f t="shared" si="4"/>
        <v>58698.15</v>
      </c>
      <c r="K56" s="516">
        <f t="shared" si="9"/>
        <v>8100.3447000000006</v>
      </c>
      <c r="L56" s="516">
        <f t="shared" si="5"/>
        <v>293.49074999999999</v>
      </c>
      <c r="M56" s="516">
        <f t="shared" si="6"/>
        <v>12138.77742</v>
      </c>
      <c r="N56" s="516">
        <f t="shared" si="7"/>
        <v>79230.762869999991</v>
      </c>
      <c r="O56" s="469"/>
      <c r="P56" s="681" t="s">
        <v>937</v>
      </c>
      <c r="V56" s="174"/>
    </row>
    <row r="57" spans="1:22" x14ac:dyDescent="0.3">
      <c r="A57" s="510" t="s">
        <v>955</v>
      </c>
      <c r="B57" s="492" t="s">
        <v>961</v>
      </c>
      <c r="C57" s="468">
        <v>57349.950000000004</v>
      </c>
      <c r="D57" s="468">
        <f t="shared" si="8"/>
        <v>6658.4931000000015</v>
      </c>
      <c r="E57" s="493">
        <f t="shared" si="0"/>
        <v>286.74975000000001</v>
      </c>
      <c r="F57" s="468">
        <f t="shared" si="1"/>
        <v>11859.969660000002</v>
      </c>
      <c r="G57" s="494">
        <f t="shared" si="2"/>
        <v>76155.162510000009</v>
      </c>
      <c r="H57" s="515">
        <f t="shared" si="3"/>
        <v>57349.950000000004</v>
      </c>
      <c r="I57" s="516">
        <v>7745.85</v>
      </c>
      <c r="J57" s="516">
        <f t="shared" si="4"/>
        <v>65095.8</v>
      </c>
      <c r="K57" s="516">
        <f t="shared" si="9"/>
        <v>8983.220400000002</v>
      </c>
      <c r="L57" s="516">
        <f t="shared" si="5"/>
        <v>325.47900000000004</v>
      </c>
      <c r="M57" s="516">
        <f t="shared" si="6"/>
        <v>13461.811440000001</v>
      </c>
      <c r="N57" s="516">
        <f t="shared" si="7"/>
        <v>87866.31084000002</v>
      </c>
      <c r="O57" s="469"/>
      <c r="P57" s="682" t="s">
        <v>1011</v>
      </c>
      <c r="U57">
        <v>43</v>
      </c>
      <c r="V57" s="174"/>
    </row>
    <row r="58" spans="1:22" x14ac:dyDescent="0.3">
      <c r="A58" s="510" t="s">
        <v>962</v>
      </c>
      <c r="B58" s="492" t="s">
        <v>963</v>
      </c>
      <c r="C58" s="468">
        <v>58972.200000000004</v>
      </c>
      <c r="D58" s="468">
        <f t="shared" si="8"/>
        <v>6882.3636000000015</v>
      </c>
      <c r="E58" s="493">
        <f t="shared" si="0"/>
        <v>294.86100000000005</v>
      </c>
      <c r="F58" s="468">
        <f t="shared" si="1"/>
        <v>12195.450960000002</v>
      </c>
      <c r="G58" s="494">
        <f t="shared" si="2"/>
        <v>78344.875560000015</v>
      </c>
      <c r="H58" s="515">
        <f t="shared" si="3"/>
        <v>58972.200000000004</v>
      </c>
      <c r="I58" s="516">
        <v>7745.85</v>
      </c>
      <c r="J58" s="516">
        <f t="shared" si="4"/>
        <v>66718.05</v>
      </c>
      <c r="K58" s="516">
        <f t="shared" si="9"/>
        <v>9207.0909000000011</v>
      </c>
      <c r="L58" s="516">
        <f t="shared" si="5"/>
        <v>333.59025000000003</v>
      </c>
      <c r="M58" s="516">
        <f t="shared" si="6"/>
        <v>13797.292740000001</v>
      </c>
      <c r="N58" s="516">
        <f t="shared" si="7"/>
        <v>90056.023889999997</v>
      </c>
      <c r="O58" s="469"/>
      <c r="P58" s="682"/>
      <c r="V58" s="174"/>
    </row>
    <row r="59" spans="1:22" x14ac:dyDescent="0.3">
      <c r="A59" s="510" t="s">
        <v>962</v>
      </c>
      <c r="B59" s="492" t="s">
        <v>964</v>
      </c>
      <c r="C59" s="468">
        <v>58972.200000000004</v>
      </c>
      <c r="D59" s="468">
        <f t="shared" si="8"/>
        <v>6882.3636000000015</v>
      </c>
      <c r="E59" s="493">
        <f t="shared" si="0"/>
        <v>294.86100000000005</v>
      </c>
      <c r="F59" s="468">
        <f t="shared" si="1"/>
        <v>12195.450960000002</v>
      </c>
      <c r="G59" s="494">
        <f t="shared" si="2"/>
        <v>78344.875560000015</v>
      </c>
      <c r="H59" s="515">
        <f t="shared" si="3"/>
        <v>58972.200000000004</v>
      </c>
      <c r="I59" s="516">
        <v>7745.85</v>
      </c>
      <c r="J59" s="516">
        <f t="shared" si="4"/>
        <v>66718.05</v>
      </c>
      <c r="K59" s="516">
        <f t="shared" si="9"/>
        <v>9207.0909000000011</v>
      </c>
      <c r="L59" s="516">
        <f t="shared" si="5"/>
        <v>333.59025000000003</v>
      </c>
      <c r="M59" s="516">
        <f t="shared" si="6"/>
        <v>13797.292740000001</v>
      </c>
      <c r="N59" s="516">
        <f t="shared" si="7"/>
        <v>90056.023889999997</v>
      </c>
      <c r="O59" s="469"/>
      <c r="P59" s="682" t="s">
        <v>1012</v>
      </c>
      <c r="U59">
        <v>10</v>
      </c>
      <c r="V59" s="174"/>
    </row>
    <row r="60" spans="1:22" x14ac:dyDescent="0.3">
      <c r="A60" s="510" t="s">
        <v>962</v>
      </c>
      <c r="B60" s="492" t="s">
        <v>965</v>
      </c>
      <c r="C60" s="468">
        <v>58972.200000000004</v>
      </c>
      <c r="D60" s="468">
        <f t="shared" si="8"/>
        <v>6882.3636000000015</v>
      </c>
      <c r="E60" s="493">
        <f t="shared" si="0"/>
        <v>294.86100000000005</v>
      </c>
      <c r="F60" s="468">
        <f t="shared" si="1"/>
        <v>12195.450960000002</v>
      </c>
      <c r="G60" s="494">
        <f t="shared" si="2"/>
        <v>78344.875560000015</v>
      </c>
      <c r="H60" s="515">
        <f t="shared" si="3"/>
        <v>58972.200000000004</v>
      </c>
      <c r="I60" s="516">
        <v>7745.85</v>
      </c>
      <c r="J60" s="516">
        <f t="shared" si="4"/>
        <v>66718.05</v>
      </c>
      <c r="K60" s="516">
        <f t="shared" si="9"/>
        <v>9207.0909000000011</v>
      </c>
      <c r="L60" s="516">
        <f t="shared" si="5"/>
        <v>333.59025000000003</v>
      </c>
      <c r="M60" s="516">
        <f t="shared" si="6"/>
        <v>13797.292740000001</v>
      </c>
      <c r="N60" s="516">
        <f t="shared" si="7"/>
        <v>90056.023889999997</v>
      </c>
      <c r="O60" s="469"/>
      <c r="P60" s="682" t="s">
        <v>1013</v>
      </c>
      <c r="U60">
        <v>-2</v>
      </c>
      <c r="V60" s="174"/>
    </row>
    <row r="61" spans="1:22" x14ac:dyDescent="0.3">
      <c r="A61" s="510" t="s">
        <v>962</v>
      </c>
      <c r="B61" s="492" t="s">
        <v>966</v>
      </c>
      <c r="C61" s="468">
        <v>58972.200000000004</v>
      </c>
      <c r="D61" s="468">
        <f t="shared" si="8"/>
        <v>6882.3636000000015</v>
      </c>
      <c r="E61" s="493">
        <f t="shared" si="0"/>
        <v>294.86100000000005</v>
      </c>
      <c r="F61" s="468">
        <f t="shared" si="1"/>
        <v>12195.450960000002</v>
      </c>
      <c r="G61" s="494">
        <f t="shared" si="2"/>
        <v>78344.875560000015</v>
      </c>
      <c r="H61" s="515">
        <f t="shared" si="3"/>
        <v>58972.200000000004</v>
      </c>
      <c r="I61" s="516">
        <v>7745.85</v>
      </c>
      <c r="J61" s="516">
        <f t="shared" si="4"/>
        <v>66718.05</v>
      </c>
      <c r="K61" s="516">
        <f t="shared" si="9"/>
        <v>9207.0909000000011</v>
      </c>
      <c r="L61" s="516">
        <f t="shared" si="5"/>
        <v>333.59025000000003</v>
      </c>
      <c r="M61" s="516">
        <f t="shared" si="6"/>
        <v>13797.292740000001</v>
      </c>
      <c r="N61" s="516">
        <f t="shared" si="7"/>
        <v>90056.023889999997</v>
      </c>
      <c r="O61" s="469"/>
      <c r="P61" s="682"/>
      <c r="U61" s="334">
        <v>8</v>
      </c>
      <c r="V61" s="174"/>
    </row>
    <row r="62" spans="1:22" x14ac:dyDescent="0.3">
      <c r="A62" s="510" t="s">
        <v>962</v>
      </c>
      <c r="B62" s="492" t="s">
        <v>967</v>
      </c>
      <c r="C62" s="468">
        <v>58972.200000000004</v>
      </c>
      <c r="D62" s="468">
        <f t="shared" si="8"/>
        <v>6882.3636000000015</v>
      </c>
      <c r="E62" s="493">
        <f t="shared" si="0"/>
        <v>294.86100000000005</v>
      </c>
      <c r="F62" s="468">
        <f t="shared" si="1"/>
        <v>12195.450960000002</v>
      </c>
      <c r="G62" s="494">
        <f t="shared" si="2"/>
        <v>78344.875560000015</v>
      </c>
      <c r="H62" s="515">
        <f t="shared" si="3"/>
        <v>58972.200000000004</v>
      </c>
      <c r="I62" s="516">
        <v>7745.85</v>
      </c>
      <c r="J62" s="516">
        <f t="shared" si="4"/>
        <v>66718.05</v>
      </c>
      <c r="K62" s="516">
        <f t="shared" si="9"/>
        <v>9207.0909000000011</v>
      </c>
      <c r="L62" s="516">
        <f t="shared" si="5"/>
        <v>333.59025000000003</v>
      </c>
      <c r="M62" s="516">
        <f t="shared" si="6"/>
        <v>13797.292740000001</v>
      </c>
      <c r="N62" s="516">
        <f t="shared" si="7"/>
        <v>90056.023889999997</v>
      </c>
      <c r="O62" s="469"/>
      <c r="P62" s="682" t="s">
        <v>1014</v>
      </c>
      <c r="U62" s="364">
        <f>U61*4*U57</f>
        <v>1376</v>
      </c>
      <c r="V62" s="174"/>
    </row>
    <row r="63" spans="1:22" x14ac:dyDescent="0.3">
      <c r="A63" s="510" t="s">
        <v>962</v>
      </c>
      <c r="B63" s="492" t="s">
        <v>968</v>
      </c>
      <c r="C63" s="468">
        <v>68525.100000000006</v>
      </c>
      <c r="D63" s="468">
        <f t="shared" si="8"/>
        <v>8200.6638000000021</v>
      </c>
      <c r="E63" s="493">
        <f t="shared" si="0"/>
        <v>342.62550000000005</v>
      </c>
      <c r="F63" s="468">
        <f t="shared" si="1"/>
        <v>14170.990680000003</v>
      </c>
      <c r="G63" s="494">
        <f t="shared" si="2"/>
        <v>91239.379980000012</v>
      </c>
      <c r="H63" s="515">
        <f t="shared" si="3"/>
        <v>68525.100000000006</v>
      </c>
      <c r="I63" s="516">
        <v>7745.85</v>
      </c>
      <c r="J63" s="516">
        <f t="shared" si="4"/>
        <v>76270.950000000012</v>
      </c>
      <c r="K63" s="516">
        <f t="shared" si="9"/>
        <v>10525.391100000003</v>
      </c>
      <c r="L63" s="516">
        <f t="shared" si="5"/>
        <v>381.35475000000008</v>
      </c>
      <c r="M63" s="516">
        <f t="shared" si="6"/>
        <v>15772.832460000003</v>
      </c>
      <c r="N63" s="516">
        <f t="shared" si="7"/>
        <v>102950.52831000002</v>
      </c>
      <c r="O63" s="469"/>
      <c r="P63" s="175"/>
      <c r="V63" s="174"/>
    </row>
    <row r="64" spans="1:22" x14ac:dyDescent="0.3">
      <c r="A64" s="510" t="s">
        <v>969</v>
      </c>
      <c r="B64" s="492" t="s">
        <v>970</v>
      </c>
      <c r="C64" s="468">
        <v>70417.2</v>
      </c>
      <c r="D64" s="468">
        <f t="shared" si="8"/>
        <v>8461.7736000000004</v>
      </c>
      <c r="E64" s="493">
        <f t="shared" si="0"/>
        <v>352.08600000000001</v>
      </c>
      <c r="F64" s="468">
        <f t="shared" si="1"/>
        <v>14562.276960000001</v>
      </c>
      <c r="G64" s="494">
        <f t="shared" si="2"/>
        <v>93793.336559999996</v>
      </c>
      <c r="H64" s="515">
        <f t="shared" si="3"/>
        <v>70417.2</v>
      </c>
      <c r="I64" s="516">
        <v>7745.85</v>
      </c>
      <c r="J64" s="516">
        <f t="shared" si="4"/>
        <v>78163.05</v>
      </c>
      <c r="K64" s="516">
        <f t="shared" si="9"/>
        <v>10786.500900000001</v>
      </c>
      <c r="L64" s="516">
        <f t="shared" si="5"/>
        <v>390.81525000000005</v>
      </c>
      <c r="M64" s="516">
        <f t="shared" si="6"/>
        <v>16164.118740000002</v>
      </c>
      <c r="N64" s="516">
        <f t="shared" si="7"/>
        <v>105504.48489000001</v>
      </c>
      <c r="O64" s="469"/>
      <c r="P64" s="682"/>
      <c r="V64" s="174"/>
    </row>
    <row r="65" spans="1:22" x14ac:dyDescent="0.3">
      <c r="A65" s="510" t="s">
        <v>969</v>
      </c>
      <c r="B65" s="492" t="s">
        <v>971</v>
      </c>
      <c r="C65" s="468">
        <v>70417.2</v>
      </c>
      <c r="D65" s="468">
        <f t="shared" si="8"/>
        <v>8461.7736000000004</v>
      </c>
      <c r="E65" s="493">
        <f t="shared" si="0"/>
        <v>352.08600000000001</v>
      </c>
      <c r="F65" s="468">
        <f t="shared" si="1"/>
        <v>14562.276960000001</v>
      </c>
      <c r="G65" s="494">
        <f t="shared" si="2"/>
        <v>93793.336559999996</v>
      </c>
      <c r="H65" s="515">
        <f t="shared" si="3"/>
        <v>70417.2</v>
      </c>
      <c r="I65" s="516">
        <v>7745.85</v>
      </c>
      <c r="J65" s="516">
        <f t="shared" si="4"/>
        <v>78163.05</v>
      </c>
      <c r="K65" s="516">
        <f t="shared" si="9"/>
        <v>10786.500900000001</v>
      </c>
      <c r="L65" s="516">
        <f t="shared" si="5"/>
        <v>390.81525000000005</v>
      </c>
      <c r="M65" s="516">
        <f t="shared" si="6"/>
        <v>16164.118740000002</v>
      </c>
      <c r="N65" s="516">
        <f t="shared" si="7"/>
        <v>105504.48489000001</v>
      </c>
      <c r="O65" s="469"/>
      <c r="P65" s="681" t="s">
        <v>943</v>
      </c>
      <c r="V65" s="174"/>
    </row>
    <row r="66" spans="1:22" x14ac:dyDescent="0.3">
      <c r="A66" s="510" t="s">
        <v>969</v>
      </c>
      <c r="B66" s="492" t="s">
        <v>972</v>
      </c>
      <c r="C66" s="468">
        <v>70417.2</v>
      </c>
      <c r="D66" s="468">
        <f t="shared" si="8"/>
        <v>8461.7736000000004</v>
      </c>
      <c r="E66" s="493">
        <f t="shared" si="0"/>
        <v>352.08600000000001</v>
      </c>
      <c r="F66" s="468">
        <f t="shared" si="1"/>
        <v>14562.276960000001</v>
      </c>
      <c r="G66" s="494">
        <f t="shared" si="2"/>
        <v>93793.336559999996</v>
      </c>
      <c r="H66" s="515">
        <f t="shared" si="3"/>
        <v>70417.2</v>
      </c>
      <c r="I66" s="516">
        <v>7745.85</v>
      </c>
      <c r="J66" s="516">
        <f t="shared" si="4"/>
        <v>78163.05</v>
      </c>
      <c r="K66" s="516">
        <f t="shared" si="9"/>
        <v>10786.500900000001</v>
      </c>
      <c r="L66" s="516">
        <f t="shared" si="5"/>
        <v>390.81525000000005</v>
      </c>
      <c r="M66" s="516">
        <f t="shared" si="6"/>
        <v>16164.118740000002</v>
      </c>
      <c r="N66" s="516">
        <f t="shared" si="7"/>
        <v>105504.48489000001</v>
      </c>
      <c r="O66" s="469"/>
      <c r="P66" s="682" t="s">
        <v>1015</v>
      </c>
      <c r="U66">
        <v>44.7</v>
      </c>
      <c r="V66" s="174"/>
    </row>
    <row r="67" spans="1:22" x14ac:dyDescent="0.3">
      <c r="A67" s="510" t="s">
        <v>969</v>
      </c>
      <c r="B67" s="492" t="s">
        <v>973</v>
      </c>
      <c r="C67" s="468">
        <v>70417.2</v>
      </c>
      <c r="D67" s="468">
        <f t="shared" si="8"/>
        <v>8461.7736000000004</v>
      </c>
      <c r="E67" s="493">
        <f t="shared" si="0"/>
        <v>352.08600000000001</v>
      </c>
      <c r="F67" s="468">
        <f t="shared" si="1"/>
        <v>14562.276960000001</v>
      </c>
      <c r="G67" s="494">
        <f t="shared" si="2"/>
        <v>93793.336559999996</v>
      </c>
      <c r="H67" s="515">
        <f t="shared" si="3"/>
        <v>70417.2</v>
      </c>
      <c r="I67" s="516">
        <v>7745.85</v>
      </c>
      <c r="J67" s="516">
        <f t="shared" si="4"/>
        <v>78163.05</v>
      </c>
      <c r="K67" s="516">
        <f t="shared" si="9"/>
        <v>10786.500900000001</v>
      </c>
      <c r="L67" s="516">
        <f t="shared" si="5"/>
        <v>390.81525000000005</v>
      </c>
      <c r="M67" s="516">
        <f t="shared" si="6"/>
        <v>16164.118740000002</v>
      </c>
      <c r="N67" s="516">
        <f t="shared" si="7"/>
        <v>105504.48489000001</v>
      </c>
      <c r="O67" s="469"/>
      <c r="P67" s="682" t="s">
        <v>1016</v>
      </c>
      <c r="U67">
        <v>48</v>
      </c>
      <c r="V67" s="174"/>
    </row>
    <row r="68" spans="1:22" x14ac:dyDescent="0.3">
      <c r="A68" s="510" t="s">
        <v>969</v>
      </c>
      <c r="B68" s="492" t="s">
        <v>974</v>
      </c>
      <c r="C68" s="468">
        <v>70417.2</v>
      </c>
      <c r="D68" s="468">
        <f t="shared" si="8"/>
        <v>8461.7736000000004</v>
      </c>
      <c r="E68" s="493">
        <f t="shared" si="0"/>
        <v>352.08600000000001</v>
      </c>
      <c r="F68" s="468">
        <f t="shared" si="1"/>
        <v>14562.276960000001</v>
      </c>
      <c r="G68" s="494">
        <f t="shared" si="2"/>
        <v>93793.336559999996</v>
      </c>
      <c r="H68" s="515">
        <f t="shared" si="3"/>
        <v>70417.2</v>
      </c>
      <c r="I68" s="516">
        <v>7745.85</v>
      </c>
      <c r="J68" s="516">
        <f t="shared" si="4"/>
        <v>78163.05</v>
      </c>
      <c r="K68" s="516">
        <f t="shared" si="9"/>
        <v>10786.500900000001</v>
      </c>
      <c r="L68" s="516">
        <f t="shared" si="5"/>
        <v>390.81525000000005</v>
      </c>
      <c r="M68" s="516">
        <f t="shared" si="6"/>
        <v>16164.118740000002</v>
      </c>
      <c r="N68" s="516">
        <f t="shared" si="7"/>
        <v>105504.48489000001</v>
      </c>
      <c r="O68" s="469"/>
      <c r="P68" s="682" t="s">
        <v>1017</v>
      </c>
      <c r="U68">
        <v>2145.6</v>
      </c>
      <c r="V68" s="174"/>
    </row>
    <row r="69" spans="1:22" x14ac:dyDescent="0.3">
      <c r="A69" s="510" t="s">
        <v>969</v>
      </c>
      <c r="B69" s="492" t="s">
        <v>975</v>
      </c>
      <c r="C69" s="468">
        <v>81137.7</v>
      </c>
      <c r="D69" s="468">
        <f t="shared" si="8"/>
        <v>9941.2026000000005</v>
      </c>
      <c r="E69" s="493">
        <f t="shared" ref="E69:E100" si="11">C69*0.005</f>
        <v>405.68849999999998</v>
      </c>
      <c r="F69" s="468">
        <f t="shared" ref="F69:F100" si="12">C69*0.2068</f>
        <v>16779.27636</v>
      </c>
      <c r="G69" s="494">
        <f t="shared" ref="G69:G100" si="13">SUM(C69:F69)</f>
        <v>108263.86746000001</v>
      </c>
      <c r="H69" s="515">
        <f t="shared" ref="H69:H81" si="14">C69</f>
        <v>81137.7</v>
      </c>
      <c r="I69" s="516">
        <v>7745.85</v>
      </c>
      <c r="J69" s="516">
        <f t="shared" ref="J69:J81" si="15">C69+I69</f>
        <v>88883.55</v>
      </c>
      <c r="K69" s="516">
        <f t="shared" si="9"/>
        <v>12265.929900000001</v>
      </c>
      <c r="L69" s="516">
        <f t="shared" ref="L69:L81" si="16">J69*0.005</f>
        <v>444.41775000000001</v>
      </c>
      <c r="M69" s="516">
        <f t="shared" ref="M69:M81" si="17">J69*0.2068</f>
        <v>18381.118140000002</v>
      </c>
      <c r="N69" s="516">
        <f t="shared" ref="N69:N81" si="18">SUM(J69:M69)</f>
        <v>119975.01579</v>
      </c>
      <c r="O69" s="469"/>
      <c r="P69" s="682" t="s">
        <v>1018</v>
      </c>
      <c r="U69" s="683">
        <v>0.6</v>
      </c>
      <c r="V69" s="174"/>
    </row>
    <row r="70" spans="1:22" x14ac:dyDescent="0.3">
      <c r="A70" s="510" t="s">
        <v>976</v>
      </c>
      <c r="B70" s="492" t="s">
        <v>977</v>
      </c>
      <c r="C70" s="468">
        <v>83571.600000000006</v>
      </c>
      <c r="D70" s="468">
        <f t="shared" ref="D70:D100" si="19">(C70-$B$110)*0.138</f>
        <v>10277.080800000002</v>
      </c>
      <c r="E70" s="493">
        <f t="shared" si="11"/>
        <v>417.85800000000006</v>
      </c>
      <c r="F70" s="468">
        <f t="shared" si="12"/>
        <v>17282.606880000003</v>
      </c>
      <c r="G70" s="494">
        <f t="shared" si="13"/>
        <v>111549.14568</v>
      </c>
      <c r="H70" s="515">
        <f t="shared" si="14"/>
        <v>83571.600000000006</v>
      </c>
      <c r="I70" s="516">
        <v>7745.85</v>
      </c>
      <c r="J70" s="516">
        <f t="shared" si="15"/>
        <v>91317.450000000012</v>
      </c>
      <c r="K70" s="516">
        <f t="shared" ref="K70:K81" si="20">(J70-$B$109)*0.138</f>
        <v>12601.808100000002</v>
      </c>
      <c r="L70" s="516">
        <f t="shared" si="16"/>
        <v>456.58725000000004</v>
      </c>
      <c r="M70" s="516">
        <f t="shared" si="17"/>
        <v>18884.448660000002</v>
      </c>
      <c r="N70" s="516">
        <f t="shared" si="18"/>
        <v>123260.29401000001</v>
      </c>
      <c r="O70" s="469"/>
      <c r="P70" s="682" t="s">
        <v>1019</v>
      </c>
      <c r="U70" s="684">
        <f>ROUND(U69*U68,0)</f>
        <v>1287</v>
      </c>
      <c r="V70" s="174"/>
    </row>
    <row r="71" spans="1:22" x14ac:dyDescent="0.3">
      <c r="A71" s="510" t="s">
        <v>976</v>
      </c>
      <c r="B71" s="492" t="s">
        <v>978</v>
      </c>
      <c r="C71" s="468">
        <v>83571.600000000006</v>
      </c>
      <c r="D71" s="468">
        <f t="shared" si="19"/>
        <v>10277.080800000002</v>
      </c>
      <c r="E71" s="493">
        <f t="shared" si="11"/>
        <v>417.85800000000006</v>
      </c>
      <c r="F71" s="468">
        <f t="shared" si="12"/>
        <v>17282.606880000003</v>
      </c>
      <c r="G71" s="494">
        <f t="shared" si="13"/>
        <v>111549.14568</v>
      </c>
      <c r="H71" s="515">
        <f t="shared" si="14"/>
        <v>83571.600000000006</v>
      </c>
      <c r="I71" s="516">
        <v>7745.85</v>
      </c>
      <c r="J71" s="516">
        <f t="shared" si="15"/>
        <v>91317.450000000012</v>
      </c>
      <c r="K71" s="516">
        <f t="shared" si="20"/>
        <v>12601.808100000002</v>
      </c>
      <c r="L71" s="516">
        <f t="shared" si="16"/>
        <v>456.58725000000004</v>
      </c>
      <c r="M71" s="516">
        <f t="shared" si="17"/>
        <v>18884.448660000002</v>
      </c>
      <c r="N71" s="516">
        <f t="shared" si="18"/>
        <v>123260.29401000001</v>
      </c>
      <c r="O71" s="469"/>
      <c r="P71" s="176"/>
      <c r="Q71" s="177"/>
      <c r="R71" s="685"/>
      <c r="S71" s="177"/>
      <c r="T71" s="177"/>
      <c r="U71" s="177"/>
      <c r="V71" s="178"/>
    </row>
    <row r="72" spans="1:22" x14ac:dyDescent="0.3">
      <c r="A72" s="510" t="s">
        <v>976</v>
      </c>
      <c r="B72" s="492" t="s">
        <v>979</v>
      </c>
      <c r="C72" s="468">
        <v>83571.600000000006</v>
      </c>
      <c r="D72" s="468">
        <f t="shared" si="19"/>
        <v>10277.080800000002</v>
      </c>
      <c r="E72" s="493">
        <f t="shared" si="11"/>
        <v>417.85800000000006</v>
      </c>
      <c r="F72" s="468">
        <f t="shared" si="12"/>
        <v>17282.606880000003</v>
      </c>
      <c r="G72" s="494">
        <f t="shared" si="13"/>
        <v>111549.14568</v>
      </c>
      <c r="H72" s="515">
        <f t="shared" si="14"/>
        <v>83571.600000000006</v>
      </c>
      <c r="I72" s="516">
        <v>7745.85</v>
      </c>
      <c r="J72" s="516">
        <f t="shared" si="15"/>
        <v>91317.450000000012</v>
      </c>
      <c r="K72" s="516">
        <f t="shared" si="20"/>
        <v>12601.808100000002</v>
      </c>
      <c r="L72" s="516">
        <f t="shared" si="16"/>
        <v>456.58725000000004</v>
      </c>
      <c r="M72" s="516">
        <f t="shared" si="17"/>
        <v>18884.448660000002</v>
      </c>
      <c r="N72" s="516">
        <f t="shared" si="18"/>
        <v>123260.29401000001</v>
      </c>
      <c r="O72" s="469"/>
      <c r="P72" s="469"/>
    </row>
    <row r="73" spans="1:22" x14ac:dyDescent="0.3">
      <c r="A73" s="510" t="s">
        <v>976</v>
      </c>
      <c r="B73" s="492" t="s">
        <v>980</v>
      </c>
      <c r="C73" s="468">
        <v>83571.600000000006</v>
      </c>
      <c r="D73" s="468">
        <f t="shared" si="19"/>
        <v>10277.080800000002</v>
      </c>
      <c r="E73" s="493">
        <f t="shared" si="11"/>
        <v>417.85800000000006</v>
      </c>
      <c r="F73" s="468">
        <f t="shared" si="12"/>
        <v>17282.606880000003</v>
      </c>
      <c r="G73" s="494">
        <f t="shared" si="13"/>
        <v>111549.14568</v>
      </c>
      <c r="H73" s="515">
        <f t="shared" si="14"/>
        <v>83571.600000000006</v>
      </c>
      <c r="I73" s="516">
        <v>7745.85</v>
      </c>
      <c r="J73" s="516">
        <f t="shared" si="15"/>
        <v>91317.450000000012</v>
      </c>
      <c r="K73" s="516">
        <f t="shared" si="20"/>
        <v>12601.808100000002</v>
      </c>
      <c r="L73" s="516">
        <f t="shared" si="16"/>
        <v>456.58725000000004</v>
      </c>
      <c r="M73" s="516">
        <f t="shared" si="17"/>
        <v>18884.448660000002</v>
      </c>
      <c r="N73" s="516">
        <f t="shared" si="18"/>
        <v>123260.29401000001</v>
      </c>
      <c r="O73" s="469"/>
      <c r="P73" s="469"/>
    </row>
    <row r="74" spans="1:22" x14ac:dyDescent="0.3">
      <c r="A74" s="510" t="s">
        <v>976</v>
      </c>
      <c r="B74" s="492" t="s">
        <v>981</v>
      </c>
      <c r="C74" s="468">
        <v>83571.600000000006</v>
      </c>
      <c r="D74" s="468">
        <f t="shared" si="19"/>
        <v>10277.080800000002</v>
      </c>
      <c r="E74" s="493">
        <f t="shared" si="11"/>
        <v>417.85800000000006</v>
      </c>
      <c r="F74" s="468">
        <f t="shared" si="12"/>
        <v>17282.606880000003</v>
      </c>
      <c r="G74" s="494">
        <f t="shared" si="13"/>
        <v>111549.14568</v>
      </c>
      <c r="H74" s="515">
        <f t="shared" si="14"/>
        <v>83571.600000000006</v>
      </c>
      <c r="I74" s="516">
        <v>7745.85</v>
      </c>
      <c r="J74" s="516">
        <f t="shared" si="15"/>
        <v>91317.450000000012</v>
      </c>
      <c r="K74" s="516">
        <f t="shared" si="20"/>
        <v>12601.808100000002</v>
      </c>
      <c r="L74" s="516">
        <f t="shared" si="16"/>
        <v>456.58725000000004</v>
      </c>
      <c r="M74" s="516">
        <f t="shared" si="17"/>
        <v>18884.448660000002</v>
      </c>
      <c r="N74" s="516">
        <f t="shared" si="18"/>
        <v>123260.29401000001</v>
      </c>
      <c r="O74" s="469"/>
      <c r="P74" s="469"/>
    </row>
    <row r="75" spans="1:22" x14ac:dyDescent="0.3">
      <c r="A75" s="510" t="s">
        <v>976</v>
      </c>
      <c r="B75" s="492" t="s">
        <v>982</v>
      </c>
      <c r="C75" s="468">
        <v>96376.35</v>
      </c>
      <c r="D75" s="468">
        <f t="shared" si="19"/>
        <v>12044.136300000002</v>
      </c>
      <c r="E75" s="493">
        <f t="shared" si="11"/>
        <v>481.88175000000001</v>
      </c>
      <c r="F75" s="468">
        <f t="shared" si="12"/>
        <v>19930.629180000004</v>
      </c>
      <c r="G75" s="494">
        <f t="shared" si="13"/>
        <v>128832.99723000001</v>
      </c>
      <c r="H75" s="515">
        <f t="shared" si="14"/>
        <v>96376.35</v>
      </c>
      <c r="I75" s="516">
        <v>7745.85</v>
      </c>
      <c r="J75" s="516">
        <f t="shared" si="15"/>
        <v>104122.20000000001</v>
      </c>
      <c r="K75" s="516">
        <f t="shared" si="20"/>
        <v>14368.863600000002</v>
      </c>
      <c r="L75" s="516">
        <f t="shared" si="16"/>
        <v>520.6110000000001</v>
      </c>
      <c r="M75" s="516">
        <f t="shared" si="17"/>
        <v>21532.470960000002</v>
      </c>
      <c r="N75" s="516">
        <f t="shared" si="18"/>
        <v>140544.14556</v>
      </c>
      <c r="O75" s="469"/>
      <c r="P75" s="469"/>
    </row>
    <row r="76" spans="1:22" x14ac:dyDescent="0.3">
      <c r="A76" s="510">
        <v>9</v>
      </c>
      <c r="B76" s="492" t="s">
        <v>983</v>
      </c>
      <c r="C76" s="468">
        <v>99891.75</v>
      </c>
      <c r="D76" s="468">
        <f t="shared" si="19"/>
        <v>12529.261500000001</v>
      </c>
      <c r="E76" s="493">
        <f t="shared" si="11"/>
        <v>499.45875000000001</v>
      </c>
      <c r="F76" s="468">
        <f t="shared" si="12"/>
        <v>20657.6139</v>
      </c>
      <c r="G76" s="494">
        <f t="shared" si="13"/>
        <v>133578.08415000001</v>
      </c>
      <c r="H76" s="515">
        <f t="shared" si="14"/>
        <v>99891.75</v>
      </c>
      <c r="I76" s="516">
        <v>7745.85</v>
      </c>
      <c r="J76" s="516">
        <f t="shared" si="15"/>
        <v>107637.6</v>
      </c>
      <c r="K76" s="516">
        <f t="shared" si="20"/>
        <v>14853.988800000003</v>
      </c>
      <c r="L76" s="516">
        <f t="shared" si="16"/>
        <v>538.18799999999999</v>
      </c>
      <c r="M76" s="516">
        <f t="shared" si="17"/>
        <v>22259.455680000003</v>
      </c>
      <c r="N76" s="516">
        <f t="shared" si="18"/>
        <v>145289.23248000001</v>
      </c>
      <c r="O76" s="469"/>
      <c r="P76" s="469"/>
    </row>
    <row r="77" spans="1:22" x14ac:dyDescent="0.3">
      <c r="A77" s="510">
        <v>9</v>
      </c>
      <c r="B77" s="492" t="s">
        <v>984</v>
      </c>
      <c r="C77" s="468">
        <v>99891.75</v>
      </c>
      <c r="D77" s="468">
        <f t="shared" si="19"/>
        <v>12529.261500000001</v>
      </c>
      <c r="E77" s="493">
        <f t="shared" si="11"/>
        <v>499.45875000000001</v>
      </c>
      <c r="F77" s="468">
        <f t="shared" si="12"/>
        <v>20657.6139</v>
      </c>
      <c r="G77" s="494">
        <f t="shared" si="13"/>
        <v>133578.08415000001</v>
      </c>
      <c r="H77" s="515">
        <f t="shared" si="14"/>
        <v>99891.75</v>
      </c>
      <c r="I77" s="516">
        <v>7745.85</v>
      </c>
      <c r="J77" s="516">
        <f t="shared" si="15"/>
        <v>107637.6</v>
      </c>
      <c r="K77" s="516">
        <f t="shared" si="20"/>
        <v>14853.988800000003</v>
      </c>
      <c r="L77" s="516">
        <f t="shared" si="16"/>
        <v>538.18799999999999</v>
      </c>
      <c r="M77" s="516">
        <f t="shared" si="17"/>
        <v>22259.455680000003</v>
      </c>
      <c r="N77" s="516">
        <f t="shared" si="18"/>
        <v>145289.23248000001</v>
      </c>
      <c r="O77" s="469"/>
      <c r="P77" s="469"/>
    </row>
    <row r="78" spans="1:22" x14ac:dyDescent="0.3">
      <c r="A78" s="510">
        <v>9</v>
      </c>
      <c r="B78" s="492" t="s">
        <v>985</v>
      </c>
      <c r="C78" s="468">
        <v>99891.75</v>
      </c>
      <c r="D78" s="468">
        <f t="shared" si="19"/>
        <v>12529.261500000001</v>
      </c>
      <c r="E78" s="493">
        <f t="shared" si="11"/>
        <v>499.45875000000001</v>
      </c>
      <c r="F78" s="468">
        <f t="shared" si="12"/>
        <v>20657.6139</v>
      </c>
      <c r="G78" s="494">
        <f t="shared" si="13"/>
        <v>133578.08415000001</v>
      </c>
      <c r="H78" s="515">
        <f t="shared" si="14"/>
        <v>99891.75</v>
      </c>
      <c r="I78" s="516">
        <v>7745.85</v>
      </c>
      <c r="J78" s="516">
        <f t="shared" si="15"/>
        <v>107637.6</v>
      </c>
      <c r="K78" s="516">
        <f t="shared" si="20"/>
        <v>14853.988800000003</v>
      </c>
      <c r="L78" s="516">
        <f t="shared" si="16"/>
        <v>538.18799999999999</v>
      </c>
      <c r="M78" s="516">
        <f t="shared" si="17"/>
        <v>22259.455680000003</v>
      </c>
      <c r="N78" s="516">
        <f t="shared" si="18"/>
        <v>145289.23248000001</v>
      </c>
      <c r="O78" s="469"/>
      <c r="P78" s="469"/>
    </row>
    <row r="79" spans="1:22" x14ac:dyDescent="0.3">
      <c r="A79" s="510">
        <v>9</v>
      </c>
      <c r="B79" s="492" t="s">
        <v>986</v>
      </c>
      <c r="C79" s="468">
        <v>99891.75</v>
      </c>
      <c r="D79" s="468">
        <f t="shared" si="19"/>
        <v>12529.261500000001</v>
      </c>
      <c r="E79" s="493">
        <f t="shared" si="11"/>
        <v>499.45875000000001</v>
      </c>
      <c r="F79" s="468">
        <f t="shared" si="12"/>
        <v>20657.6139</v>
      </c>
      <c r="G79" s="494">
        <f t="shared" si="13"/>
        <v>133578.08415000001</v>
      </c>
      <c r="H79" s="515">
        <f t="shared" si="14"/>
        <v>99891.75</v>
      </c>
      <c r="I79" s="516">
        <v>7745.85</v>
      </c>
      <c r="J79" s="516">
        <f t="shared" si="15"/>
        <v>107637.6</v>
      </c>
      <c r="K79" s="516">
        <f t="shared" si="20"/>
        <v>14853.988800000003</v>
      </c>
      <c r="L79" s="516">
        <f t="shared" si="16"/>
        <v>538.18799999999999</v>
      </c>
      <c r="M79" s="516">
        <f t="shared" si="17"/>
        <v>22259.455680000003</v>
      </c>
      <c r="N79" s="516">
        <f t="shared" si="18"/>
        <v>145289.23248000001</v>
      </c>
      <c r="O79" s="469"/>
      <c r="P79" s="469"/>
    </row>
    <row r="80" spans="1:22" x14ac:dyDescent="0.3">
      <c r="A80" s="510">
        <v>9</v>
      </c>
      <c r="B80" s="492" t="s">
        <v>987</v>
      </c>
      <c r="C80" s="468">
        <v>99891.75</v>
      </c>
      <c r="D80" s="468">
        <f t="shared" si="19"/>
        <v>12529.261500000001</v>
      </c>
      <c r="E80" s="493">
        <f t="shared" si="11"/>
        <v>499.45875000000001</v>
      </c>
      <c r="F80" s="468">
        <f t="shared" si="12"/>
        <v>20657.6139</v>
      </c>
      <c r="G80" s="494">
        <f t="shared" si="13"/>
        <v>133578.08415000001</v>
      </c>
      <c r="H80" s="515">
        <f t="shared" si="14"/>
        <v>99891.75</v>
      </c>
      <c r="I80" s="516">
        <v>7745.85</v>
      </c>
      <c r="J80" s="516">
        <f t="shared" si="15"/>
        <v>107637.6</v>
      </c>
      <c r="K80" s="516">
        <f t="shared" si="20"/>
        <v>14853.988800000003</v>
      </c>
      <c r="L80" s="516">
        <f t="shared" si="16"/>
        <v>538.18799999999999</v>
      </c>
      <c r="M80" s="516">
        <f t="shared" si="17"/>
        <v>22259.455680000003</v>
      </c>
      <c r="N80" s="516">
        <f t="shared" si="18"/>
        <v>145289.23248000001</v>
      </c>
      <c r="O80" s="469"/>
      <c r="P80" s="469"/>
    </row>
    <row r="81" spans="1:16" x14ac:dyDescent="0.3">
      <c r="A81" s="510">
        <v>9</v>
      </c>
      <c r="B81" s="492" t="s">
        <v>988</v>
      </c>
      <c r="C81" s="468">
        <v>114948.75</v>
      </c>
      <c r="D81" s="468">
        <f t="shared" si="19"/>
        <v>14607.127500000001</v>
      </c>
      <c r="E81" s="493">
        <f t="shared" si="11"/>
        <v>574.74374999999998</v>
      </c>
      <c r="F81" s="468">
        <f t="shared" si="12"/>
        <v>23771.4015</v>
      </c>
      <c r="G81" s="494">
        <f t="shared" si="13"/>
        <v>153902.02275</v>
      </c>
      <c r="H81" s="515">
        <f t="shared" si="14"/>
        <v>114948.75</v>
      </c>
      <c r="I81" s="516">
        <v>7745.85</v>
      </c>
      <c r="J81" s="516">
        <f t="shared" si="15"/>
        <v>122694.6</v>
      </c>
      <c r="K81" s="516">
        <f t="shared" si="20"/>
        <v>16931.854800000001</v>
      </c>
      <c r="L81" s="516">
        <f t="shared" si="16"/>
        <v>613.47300000000007</v>
      </c>
      <c r="M81" s="516">
        <f t="shared" si="17"/>
        <v>25373.243280000002</v>
      </c>
      <c r="N81" s="516">
        <f t="shared" si="18"/>
        <v>165613.17108</v>
      </c>
      <c r="O81" s="469"/>
      <c r="P81" s="469"/>
    </row>
    <row r="82" spans="1:16" x14ac:dyDescent="0.3">
      <c r="A82" s="510" t="s">
        <v>937</v>
      </c>
      <c r="B82" s="165">
        <v>1</v>
      </c>
      <c r="C82" s="468">
        <v>88364</v>
      </c>
      <c r="D82" s="468">
        <f t="shared" si="19"/>
        <v>10938.432000000001</v>
      </c>
      <c r="E82" s="357">
        <f t="shared" si="11"/>
        <v>441.82</v>
      </c>
      <c r="F82" s="468">
        <f t="shared" si="12"/>
        <v>18273.675200000001</v>
      </c>
      <c r="G82" s="494">
        <f t="shared" si="13"/>
        <v>118017.92720000001</v>
      </c>
      <c r="H82" s="470"/>
    </row>
    <row r="83" spans="1:16" x14ac:dyDescent="0.3">
      <c r="A83" s="510" t="s">
        <v>937</v>
      </c>
      <c r="B83" s="165">
        <v>2</v>
      </c>
      <c r="C83" s="468">
        <v>91131</v>
      </c>
      <c r="D83" s="468">
        <f t="shared" si="19"/>
        <v>11320.278</v>
      </c>
      <c r="E83" s="357">
        <f t="shared" si="11"/>
        <v>455.65500000000003</v>
      </c>
      <c r="F83" s="468">
        <f t="shared" si="12"/>
        <v>18845.890800000001</v>
      </c>
      <c r="G83" s="494">
        <f t="shared" si="13"/>
        <v>121752.82380000001</v>
      </c>
    </row>
    <row r="84" spans="1:16" x14ac:dyDescent="0.3">
      <c r="A84" s="510" t="s">
        <v>937</v>
      </c>
      <c r="B84" s="165">
        <v>3</v>
      </c>
      <c r="C84" s="468">
        <v>93898</v>
      </c>
      <c r="D84" s="468">
        <f t="shared" si="19"/>
        <v>11702.124000000002</v>
      </c>
      <c r="E84" s="357">
        <f t="shared" si="11"/>
        <v>469.49</v>
      </c>
      <c r="F84" s="468">
        <f t="shared" si="12"/>
        <v>19418.106400000001</v>
      </c>
      <c r="G84" s="494">
        <f t="shared" si="13"/>
        <v>125487.72040000001</v>
      </c>
    </row>
    <row r="85" spans="1:16" x14ac:dyDescent="0.3">
      <c r="A85" s="510" t="s">
        <v>937</v>
      </c>
      <c r="B85" s="165">
        <v>4</v>
      </c>
      <c r="C85" s="468">
        <v>96665</v>
      </c>
      <c r="D85" s="468">
        <f t="shared" si="19"/>
        <v>12083.970000000001</v>
      </c>
      <c r="E85" s="357">
        <f t="shared" si="11"/>
        <v>483.32499999999999</v>
      </c>
      <c r="F85" s="468">
        <f t="shared" si="12"/>
        <v>19990.322</v>
      </c>
      <c r="G85" s="494">
        <f t="shared" si="13"/>
        <v>129222.617</v>
      </c>
    </row>
    <row r="86" spans="1:16" x14ac:dyDescent="0.3">
      <c r="A86" s="510" t="s">
        <v>937</v>
      </c>
      <c r="B86" s="165">
        <v>5</v>
      </c>
      <c r="C86" s="468">
        <v>99425</v>
      </c>
      <c r="D86" s="468">
        <f t="shared" si="19"/>
        <v>12464.85</v>
      </c>
      <c r="E86" s="357">
        <f t="shared" si="11"/>
        <v>497.125</v>
      </c>
      <c r="F86" s="468">
        <f t="shared" si="12"/>
        <v>20561.09</v>
      </c>
      <c r="G86" s="494">
        <f t="shared" si="13"/>
        <v>132948.065</v>
      </c>
    </row>
    <row r="87" spans="1:16" x14ac:dyDescent="0.3">
      <c r="A87" s="510" t="s">
        <v>937</v>
      </c>
      <c r="B87" s="165">
        <v>6</v>
      </c>
      <c r="C87" s="468">
        <v>99425</v>
      </c>
      <c r="D87" s="468">
        <f t="shared" si="19"/>
        <v>12464.85</v>
      </c>
      <c r="E87" s="357">
        <f t="shared" si="11"/>
        <v>497.125</v>
      </c>
      <c r="F87" s="468">
        <f t="shared" si="12"/>
        <v>20561.09</v>
      </c>
      <c r="G87" s="494">
        <f t="shared" si="13"/>
        <v>132948.065</v>
      </c>
    </row>
    <row r="88" spans="1:16" x14ac:dyDescent="0.3">
      <c r="A88" s="510" t="s">
        <v>937</v>
      </c>
      <c r="B88" s="165">
        <v>7</v>
      </c>
      <c r="C88" s="468">
        <v>99425</v>
      </c>
      <c r="D88" s="468">
        <f t="shared" si="19"/>
        <v>12464.85</v>
      </c>
      <c r="E88" s="357">
        <f t="shared" si="11"/>
        <v>497.125</v>
      </c>
      <c r="F88" s="468">
        <f t="shared" si="12"/>
        <v>20561.09</v>
      </c>
      <c r="G88" s="494">
        <f t="shared" si="13"/>
        <v>132948.065</v>
      </c>
    </row>
    <row r="89" spans="1:16" x14ac:dyDescent="0.3">
      <c r="A89" s="510" t="s">
        <v>937</v>
      </c>
      <c r="B89" s="165">
        <v>8</v>
      </c>
      <c r="C89" s="468">
        <v>99425</v>
      </c>
      <c r="D89" s="468">
        <f t="shared" si="19"/>
        <v>12464.85</v>
      </c>
      <c r="E89" s="357">
        <f t="shared" si="11"/>
        <v>497.125</v>
      </c>
      <c r="F89" s="468">
        <f t="shared" si="12"/>
        <v>20561.09</v>
      </c>
      <c r="G89" s="494">
        <f t="shared" si="13"/>
        <v>132948.065</v>
      </c>
    </row>
    <row r="90" spans="1:16" x14ac:dyDescent="0.3">
      <c r="A90" s="510" t="s">
        <v>937</v>
      </c>
      <c r="B90" s="165">
        <v>9</v>
      </c>
      <c r="C90" s="468">
        <v>105996</v>
      </c>
      <c r="D90" s="468">
        <f t="shared" si="19"/>
        <v>13371.648000000001</v>
      </c>
      <c r="E90" s="357">
        <f t="shared" si="11"/>
        <v>529.98</v>
      </c>
      <c r="F90" s="468">
        <f t="shared" si="12"/>
        <v>21919.9728</v>
      </c>
      <c r="G90" s="494">
        <f t="shared" si="13"/>
        <v>141817.60079999999</v>
      </c>
    </row>
    <row r="91" spans="1:16" x14ac:dyDescent="0.3">
      <c r="A91" s="510" t="s">
        <v>937</v>
      </c>
      <c r="B91" s="165">
        <v>10</v>
      </c>
      <c r="C91" s="468">
        <v>105996</v>
      </c>
      <c r="D91" s="468">
        <f t="shared" si="19"/>
        <v>13371.648000000001</v>
      </c>
      <c r="E91" s="357">
        <f t="shared" si="11"/>
        <v>529.98</v>
      </c>
      <c r="F91" s="468">
        <f t="shared" si="12"/>
        <v>21919.9728</v>
      </c>
      <c r="G91" s="494">
        <f t="shared" si="13"/>
        <v>141817.60079999999</v>
      </c>
    </row>
    <row r="92" spans="1:16" x14ac:dyDescent="0.3">
      <c r="A92" s="510" t="s">
        <v>937</v>
      </c>
      <c r="B92" s="165">
        <v>11</v>
      </c>
      <c r="C92" s="468">
        <v>105996</v>
      </c>
      <c r="D92" s="468">
        <f t="shared" si="19"/>
        <v>13371.648000000001</v>
      </c>
      <c r="E92" s="357">
        <f t="shared" si="11"/>
        <v>529.98</v>
      </c>
      <c r="F92" s="468">
        <f t="shared" si="12"/>
        <v>21919.9728</v>
      </c>
      <c r="G92" s="494">
        <f t="shared" si="13"/>
        <v>141817.60079999999</v>
      </c>
    </row>
    <row r="93" spans="1:16" x14ac:dyDescent="0.3">
      <c r="A93" s="510" t="s">
        <v>937</v>
      </c>
      <c r="B93" s="165">
        <v>12</v>
      </c>
      <c r="C93" s="468">
        <v>105996</v>
      </c>
      <c r="D93" s="468">
        <f t="shared" si="19"/>
        <v>13371.648000000001</v>
      </c>
      <c r="E93" s="357">
        <f t="shared" si="11"/>
        <v>529.98</v>
      </c>
      <c r="F93" s="468">
        <f t="shared" si="12"/>
        <v>21919.9728</v>
      </c>
      <c r="G93" s="494">
        <f t="shared" si="13"/>
        <v>141817.60079999999</v>
      </c>
    </row>
    <row r="94" spans="1:16" x14ac:dyDescent="0.3">
      <c r="A94" s="510" t="s">
        <v>937</v>
      </c>
      <c r="B94" s="165">
        <v>13</v>
      </c>
      <c r="C94" s="468">
        <v>105996</v>
      </c>
      <c r="D94" s="468">
        <f t="shared" si="19"/>
        <v>13371.648000000001</v>
      </c>
      <c r="E94" s="357">
        <f t="shared" si="11"/>
        <v>529.98</v>
      </c>
      <c r="F94" s="468">
        <f t="shared" si="12"/>
        <v>21919.9728</v>
      </c>
      <c r="G94" s="494">
        <f t="shared" si="13"/>
        <v>141817.60079999999</v>
      </c>
    </row>
    <row r="95" spans="1:16" x14ac:dyDescent="0.3">
      <c r="A95" s="510" t="s">
        <v>937</v>
      </c>
      <c r="B95" s="165">
        <v>14</v>
      </c>
      <c r="C95" s="468">
        <v>112569</v>
      </c>
      <c r="D95" s="468">
        <f t="shared" si="19"/>
        <v>14278.722000000002</v>
      </c>
      <c r="E95" s="357">
        <f t="shared" si="11"/>
        <v>562.84500000000003</v>
      </c>
      <c r="F95" s="468">
        <f t="shared" si="12"/>
        <v>23279.269200000002</v>
      </c>
      <c r="G95" s="494">
        <f t="shared" si="13"/>
        <v>150689.83620000002</v>
      </c>
    </row>
    <row r="96" spans="1:16" x14ac:dyDescent="0.3">
      <c r="A96" s="510" t="s">
        <v>937</v>
      </c>
      <c r="B96" s="165">
        <v>15</v>
      </c>
      <c r="C96" s="468">
        <v>112569</v>
      </c>
      <c r="D96" s="468">
        <f t="shared" si="19"/>
        <v>14278.722000000002</v>
      </c>
      <c r="E96" s="357">
        <f t="shared" si="11"/>
        <v>562.84500000000003</v>
      </c>
      <c r="F96" s="468">
        <f t="shared" si="12"/>
        <v>23279.269200000002</v>
      </c>
      <c r="G96" s="494">
        <f t="shared" si="13"/>
        <v>150689.83620000002</v>
      </c>
    </row>
    <row r="97" spans="1:229" x14ac:dyDescent="0.3">
      <c r="A97" s="510" t="s">
        <v>937</v>
      </c>
      <c r="B97" s="165">
        <v>16</v>
      </c>
      <c r="C97" s="468">
        <v>112569</v>
      </c>
      <c r="D97" s="468">
        <f t="shared" si="19"/>
        <v>14278.722000000002</v>
      </c>
      <c r="E97" s="357">
        <f t="shared" si="11"/>
        <v>562.84500000000003</v>
      </c>
      <c r="F97" s="468">
        <f t="shared" si="12"/>
        <v>23279.269200000002</v>
      </c>
      <c r="G97" s="494">
        <f t="shared" si="13"/>
        <v>150689.83620000002</v>
      </c>
    </row>
    <row r="98" spans="1:229" x14ac:dyDescent="0.3">
      <c r="A98" s="510" t="s">
        <v>937</v>
      </c>
      <c r="B98" s="165">
        <v>17</v>
      </c>
      <c r="C98" s="468">
        <v>112569</v>
      </c>
      <c r="D98" s="468">
        <f t="shared" si="19"/>
        <v>14278.722000000002</v>
      </c>
      <c r="E98" s="357">
        <f t="shared" si="11"/>
        <v>562.84500000000003</v>
      </c>
      <c r="F98" s="468">
        <f t="shared" si="12"/>
        <v>23279.269200000002</v>
      </c>
      <c r="G98" s="494">
        <f t="shared" si="13"/>
        <v>150689.83620000002</v>
      </c>
    </row>
    <row r="99" spans="1:229" x14ac:dyDescent="0.3">
      <c r="A99" s="510" t="s">
        <v>937</v>
      </c>
      <c r="B99" s="165">
        <v>18</v>
      </c>
      <c r="C99" s="468">
        <v>112569</v>
      </c>
      <c r="D99" s="468">
        <f t="shared" si="19"/>
        <v>14278.722000000002</v>
      </c>
      <c r="E99" s="357">
        <f t="shared" si="11"/>
        <v>562.84500000000003</v>
      </c>
      <c r="F99" s="468">
        <f t="shared" si="12"/>
        <v>23279.269200000002</v>
      </c>
      <c r="G99" s="494">
        <f t="shared" si="13"/>
        <v>150689.83620000002</v>
      </c>
    </row>
    <row r="100" spans="1:229" ht="15" thickBot="1" x14ac:dyDescent="0.35">
      <c r="A100" s="511" t="s">
        <v>937</v>
      </c>
      <c r="B100" s="495">
        <v>19</v>
      </c>
      <c r="C100" s="496">
        <v>119133</v>
      </c>
      <c r="D100" s="496">
        <f t="shared" si="19"/>
        <v>15184.554000000002</v>
      </c>
      <c r="E100" s="497">
        <f t="shared" si="11"/>
        <v>595.66499999999996</v>
      </c>
      <c r="F100" s="496">
        <f t="shared" si="12"/>
        <v>24636.704400000002</v>
      </c>
      <c r="G100" s="498">
        <f t="shared" si="13"/>
        <v>159549.92340000003</v>
      </c>
    </row>
    <row r="101" spans="1:229" ht="23.4" customHeight="1" x14ac:dyDescent="0.3">
      <c r="A101" s="471"/>
      <c r="B101" s="471"/>
      <c r="C101" s="472"/>
      <c r="D101" s="472"/>
      <c r="E101" s="473"/>
      <c r="F101" s="472"/>
      <c r="G101" s="472"/>
    </row>
    <row r="103" spans="1:229" s="4" customFormat="1" x14ac:dyDescent="0.3">
      <c r="A103" s="474" t="s">
        <v>989</v>
      </c>
      <c r="B103" s="262"/>
      <c r="C103" s="262"/>
      <c r="D103" s="262"/>
      <c r="E103" s="262"/>
      <c r="F103" s="262"/>
      <c r="G103" s="262"/>
      <c r="H103" s="5"/>
      <c r="I103" s="5"/>
      <c r="J103" s="5"/>
      <c r="K103" s="5"/>
      <c r="L103"/>
      <c r="M103" s="5"/>
      <c r="N103" s="5"/>
      <c r="O103" s="5"/>
      <c r="P103" s="5"/>
      <c r="Q103"/>
      <c r="R103" s="465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</row>
    <row r="104" spans="1:229" s="4" customFormat="1" ht="72" x14ac:dyDescent="0.3">
      <c r="A104" s="499" t="s">
        <v>990</v>
      </c>
      <c r="B104" s="499" t="s">
        <v>852</v>
      </c>
      <c r="C104" s="500" t="s">
        <v>853</v>
      </c>
      <c r="D104" s="499" t="s">
        <v>854</v>
      </c>
      <c r="E104" s="501" t="s">
        <v>991</v>
      </c>
      <c r="F104" s="5"/>
      <c r="G104" s="5"/>
      <c r="H104" s="5"/>
      <c r="I104" s="5"/>
      <c r="J104" s="5"/>
      <c r="K104" s="5"/>
      <c r="L104"/>
      <c r="M104" s="5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</row>
    <row r="105" spans="1:229" s="4" customFormat="1" x14ac:dyDescent="0.3">
      <c r="A105" s="502">
        <v>153400</v>
      </c>
      <c r="B105" s="475">
        <f>(A105-B110)*0.138</f>
        <v>19913.400000000001</v>
      </c>
      <c r="C105" s="476">
        <f t="shared" ref="C105" si="21">A105*0.005</f>
        <v>767</v>
      </c>
      <c r="D105" s="476">
        <f t="shared" ref="D105" si="22">A105*0.2068</f>
        <v>31723.120000000003</v>
      </c>
      <c r="E105" s="476">
        <f t="shared" ref="E105" si="23">SUM(A105:D105)</f>
        <v>205803.51999999999</v>
      </c>
      <c r="F105" s="5"/>
      <c r="G105" s="5"/>
      <c r="H105" s="5"/>
      <c r="I105" s="5"/>
      <c r="J105" s="5"/>
      <c r="K105" s="5"/>
      <c r="L105"/>
      <c r="M105" s="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</row>
    <row r="106" spans="1:229" x14ac:dyDescent="0.3">
      <c r="A106" t="s">
        <v>992</v>
      </c>
      <c r="F106" s="359" t="s">
        <v>993</v>
      </c>
      <c r="R106"/>
    </row>
    <row r="107" spans="1:229" x14ac:dyDescent="0.3">
      <c r="R107"/>
    </row>
    <row r="108" spans="1:229" s="4" customFormat="1" x14ac:dyDescent="0.3">
      <c r="A108" s="5"/>
      <c r="B108" s="5"/>
      <c r="C108" s="477"/>
      <c r="D108" s="477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</row>
    <row r="109" spans="1:229" x14ac:dyDescent="0.3">
      <c r="A109" s="482" t="s">
        <v>994</v>
      </c>
      <c r="B109" s="482"/>
      <c r="C109" s="482"/>
      <c r="R109"/>
    </row>
    <row r="110" spans="1:229" ht="43.2" x14ac:dyDescent="0.3">
      <c r="A110" s="478" t="s">
        <v>995</v>
      </c>
      <c r="B110" s="479">
        <v>9100</v>
      </c>
      <c r="C110" s="480">
        <v>0</v>
      </c>
      <c r="R110"/>
    </row>
    <row r="111" spans="1:229" ht="43.2" x14ac:dyDescent="0.3">
      <c r="A111" s="478" t="s">
        <v>996</v>
      </c>
      <c r="B111" s="481" t="s">
        <v>997</v>
      </c>
      <c r="C111" s="483">
        <v>0.13800000000000001</v>
      </c>
      <c r="R111"/>
    </row>
    <row r="113" spans="1:1" x14ac:dyDescent="0.3">
      <c r="A113" t="s">
        <v>998</v>
      </c>
    </row>
  </sheetData>
  <sheetProtection algorithmName="SHA-512" hashValue="561WvBl+Kp7E9zbJCwL4fXw3anhiZzkUKh7zA0MgKUYG8xBiT8VvH8y+oezA9mPq5OcYDlQUeuMskAVQX2Ihrw==" saltValue="2tVEFI6embMd24RxME96HQ==" spinCount="100000" sheet="1" objects="1" scenarios="1"/>
  <mergeCells count="2">
    <mergeCell ref="B3:G3"/>
    <mergeCell ref="H3:N3"/>
  </mergeCells>
  <hyperlinks>
    <hyperlink ref="F106" r:id="rId1" display="https://digital.nhs.uk/data-and-information/publications/statistical/gp-earnings-and-expenses-estimates/2021-22" xr:uid="{E6A48F0F-223A-4A00-A3CD-63DB955264A6}"/>
  </hyperlinks>
  <pageMargins left="0.7" right="0.7" top="0.75" bottom="0.75" header="0.3" footer="0.3"/>
  <ignoredErrors>
    <ignoredError sqref="R5:V40 R41:V4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eb11f8ce9d940728585fae6d5409a45 xmlns="acaf4567-dc07-471f-892c-2bcb86ef35ae">
      <Terms xmlns="http://schemas.microsoft.com/office/infopath/2007/PartnerControls"/>
    </geb11f8ce9d940728585fae6d5409a45>
    <TaxCatchAll xmlns="0eb656aa-4e79-4e95-9076-bc119a23e0cc" xsi:nil="true"/>
    <SharedWithUsers xmlns="c1f338ac-e338-414f-952c-f74dcc6d59e1">
      <UserInfo>
        <DisplayName>Benjamin Gregory</DisplayName>
        <AccountId>839</AccountId>
        <AccountType/>
      </UserInfo>
      <UserInfo>
        <DisplayName>Oyewumi Afolabi</DisplayName>
        <AccountId>1031</AccountId>
        <AccountType/>
      </UserInfo>
      <UserInfo>
        <DisplayName>Elaine Cartwright</DisplayName>
        <AccountId>16</AccountId>
        <AccountType/>
      </UserInfo>
      <UserInfo>
        <DisplayName>Bernice Dillon</DisplayName>
        <AccountId>651</AccountId>
        <AccountType/>
      </UserInfo>
      <UserInfo>
        <DisplayName>Ciara Donnelly</DisplayName>
        <AccountId>24</AccountId>
        <AccountType/>
      </UserInfo>
      <UserInfo>
        <DisplayName>Gary Shield</DisplayName>
        <AccountId>19</AccountId>
        <AccountType/>
      </UserInfo>
      <UserInfo>
        <DisplayName>Bing Luan-Gallagher</DisplayName>
        <AccountId>169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9456BF0FC3654992BB01F701E3BF13" ma:contentTypeVersion="13" ma:contentTypeDescription="Create a new document." ma:contentTypeScope="" ma:versionID="178416963edacc1fc677e89a49b40a23">
  <xsd:schema xmlns:xsd="http://www.w3.org/2001/XMLSchema" xmlns:xs="http://www.w3.org/2001/XMLSchema" xmlns:p="http://schemas.microsoft.com/office/2006/metadata/properties" xmlns:ns2="acaf4567-dc07-471f-892c-2bcb86ef35ae" xmlns:ns3="c1f338ac-e338-414f-952c-f74dcc6d59e1" xmlns:ns4="0eb656aa-4e79-4e95-9076-bc119a23e0cc" targetNamespace="http://schemas.microsoft.com/office/2006/metadata/properties" ma:root="true" ma:fieldsID="a6dcb13c4c8daae97e83a8f7769c5eba" ns2:_="" ns3:_="" ns4:_="">
    <xsd:import namespace="acaf4567-dc07-471f-892c-2bcb86ef35ae"/>
    <xsd:import namespace="c1f338ac-e338-414f-952c-f74dcc6d59e1"/>
    <xsd:import namespace="0eb656aa-4e79-4e95-9076-bc119a23e0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geb11f8ce9d940728585fae6d5409a45" minOccurs="0"/>
                <xsd:element ref="ns4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af4567-dc07-471f-892c-2bcb86ef35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geb11f8ce9d940728585fae6d5409a45" ma:index="18" nillable="true" ma:taxonomy="true" ma:internalName="geb11f8ce9d940728585fae6d5409a45" ma:taxonomyFieldName="Display_x0020_Status" ma:displayName="Display Status" ma:default="" ma:fieldId="{0eb11f8c-e9d9-4072-8585-fae6d5409a45}" ma:taxonomyMulti="true" ma:sspId="9abb4586-6e39-4769-a9e9-e64cee0e77fc" ma:termSetId="a3edbbf6-09fc-44dd-a9a2-ad1f41badab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338ac-e338-414f-952c-f74dcc6d59e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b656aa-4e79-4e95-9076-bc119a23e0c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ee1930f-003b-4c79-bb18-414e791589f1}" ma:internalName="TaxCatchAll" ma:showField="CatchAllData" ma:web="c1f338ac-e338-414f-952c-f74dcc6d59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024C17-9003-4474-A67F-56162B9CF558}">
  <ds:schemaRefs>
    <ds:schemaRef ds:uri="http://schemas.microsoft.com/office/2006/documentManagement/types"/>
    <ds:schemaRef ds:uri="c1f338ac-e338-414f-952c-f74dcc6d59e1"/>
    <ds:schemaRef ds:uri="0eb656aa-4e79-4e95-9076-bc119a23e0cc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acaf4567-dc07-471f-892c-2bcb86ef35ae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6E5F98C-D41C-4C90-ABB5-AB488F6C2A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33252F-226F-42BB-AB17-C3362E7D57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af4567-dc07-471f-892c-2bcb86ef35ae"/>
    <ds:schemaRef ds:uri="c1f338ac-e338-414f-952c-f74dcc6d59e1"/>
    <ds:schemaRef ds:uri="0eb656aa-4e79-4e95-9076-bc119a23e0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22</vt:i4>
      </vt:variant>
    </vt:vector>
  </HeadingPairs>
  <TitlesOfParts>
    <vt:vector size="31" baseType="lpstr">
      <vt:lpstr>Cover</vt:lpstr>
      <vt:lpstr>Contents</vt:lpstr>
      <vt:lpstr>Inputs and eligible population</vt:lpstr>
      <vt:lpstr>Unit costs</vt:lpstr>
      <vt:lpstr>Summary</vt:lpstr>
      <vt:lpstr>Population selection</vt:lpstr>
      <vt:lpstr>Financial impact (cash)</vt:lpstr>
      <vt:lpstr>Capacity (local prices)</vt:lpstr>
      <vt:lpstr>payscales</vt:lpstr>
      <vt:lpstr>ENGCCGS</vt:lpstr>
      <vt:lpstr>ENGLANDICS</vt:lpstr>
      <vt:lpstr>LAUCALAUTHWALES</vt:lpstr>
      <vt:lpstr>LOCALAUTH</vt:lpstr>
      <vt:lpstr>LOCALAUTHENG</vt:lpstr>
      <vt:lpstr>LOCALAUTHNORTHI</vt:lpstr>
      <vt:lpstr>LOCALAUTHWALES</vt:lpstr>
      <vt:lpstr>NATIONAL</vt:lpstr>
      <vt:lpstr>NHSENGRE</vt:lpstr>
      <vt:lpstr>NI_HSCT</vt:lpstr>
      <vt:lpstr>ORGTYPE</vt:lpstr>
      <vt:lpstr>PER100K</vt:lpstr>
      <vt:lpstr>Popindicator</vt:lpstr>
      <vt:lpstr>'Capacity (local prices)'!Print_Area</vt:lpstr>
      <vt:lpstr>Contents!Print_Area</vt:lpstr>
      <vt:lpstr>Cover!Print_Area</vt:lpstr>
      <vt:lpstr>'Financial impact (cash)'!Print_Area</vt:lpstr>
      <vt:lpstr>'Inputs and eligible population'!Print_Area</vt:lpstr>
      <vt:lpstr>'Population selection'!Print_Area</vt:lpstr>
      <vt:lpstr>Summary!Print_Area</vt:lpstr>
      <vt:lpstr>'Unit costs'!Print_Area</vt:lpstr>
      <vt:lpstr>WALESHB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HTG713 Digital health technologies to help manage symptoms of psychosis and prevent relapse in adults and young people: early value assessment: Resource impact template</dc:title>
  <dc:subject/>
  <dc:creator/>
  <cp:keywords/>
  <dc:description/>
  <cp:lastModifiedBy/>
  <cp:revision/>
  <dcterms:created xsi:type="dcterms:W3CDTF">2022-07-27T12:38:28Z</dcterms:created>
  <dcterms:modified xsi:type="dcterms:W3CDTF">2025-12-17T12:10:35Z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69d85d5-6d9e-4305-a294-1f636ec0f2d6_Enabled">
    <vt:lpwstr>true</vt:lpwstr>
  </property>
  <property fmtid="{D5CDD505-2E9C-101B-9397-08002B2CF9AE}" pid="3" name="MSIP_Label_c69d85d5-6d9e-4305-a294-1f636ec0f2d6_SetDate">
    <vt:lpwstr>2023-05-09T11:23:49Z</vt:lpwstr>
  </property>
  <property fmtid="{D5CDD505-2E9C-101B-9397-08002B2CF9AE}" pid="4" name="MSIP_Label_c69d85d5-6d9e-4305-a294-1f636ec0f2d6_Method">
    <vt:lpwstr>Standard</vt:lpwstr>
  </property>
  <property fmtid="{D5CDD505-2E9C-101B-9397-08002B2CF9AE}" pid="5" name="MSIP_Label_c69d85d5-6d9e-4305-a294-1f636ec0f2d6_Name">
    <vt:lpwstr>OFFICIAL</vt:lpwstr>
  </property>
  <property fmtid="{D5CDD505-2E9C-101B-9397-08002B2CF9AE}" pid="6" name="MSIP_Label_c69d85d5-6d9e-4305-a294-1f636ec0f2d6_SiteId">
    <vt:lpwstr>6030f479-b342-472d-a5dd-740ff7538de9</vt:lpwstr>
  </property>
  <property fmtid="{D5CDD505-2E9C-101B-9397-08002B2CF9AE}" pid="7" name="MSIP_Label_c69d85d5-6d9e-4305-a294-1f636ec0f2d6_ActionId">
    <vt:lpwstr>ae2fb839-b434-4c6b-a8fd-14f0b2789a2b</vt:lpwstr>
  </property>
  <property fmtid="{D5CDD505-2E9C-101B-9397-08002B2CF9AE}" pid="8" name="MSIP_Label_c69d85d5-6d9e-4305-a294-1f636ec0f2d6_ContentBits">
    <vt:lpwstr>0</vt:lpwstr>
  </property>
  <property fmtid="{D5CDD505-2E9C-101B-9397-08002B2CF9AE}" pid="9" name="ContentTypeId">
    <vt:lpwstr>0x010100B99456BF0FC3654992BB01F701E3BF13</vt:lpwstr>
  </property>
  <property fmtid="{D5CDD505-2E9C-101B-9397-08002B2CF9AE}" pid="10" name="Order">
    <vt:r8>100</vt:r8>
  </property>
  <property fmtid="{D5CDD505-2E9C-101B-9397-08002B2CF9AE}" pid="11" name="Display Status">
    <vt:lpwstr/>
  </property>
</Properties>
</file>